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C17" i="8" l="1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C18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C19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C20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C21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C22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C23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C24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C25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C26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C27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C28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C29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C30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C31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32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C33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C34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C35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C36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C37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C38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C39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C40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C41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42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C43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C44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C45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C46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C47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C48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C49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C50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C51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C52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C53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C54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C55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C56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C57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C58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C59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C60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C61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C62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C63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C64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C65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C66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C67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C68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C69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C70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C71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C72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C73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C74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C75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C76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C77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C78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C79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C80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C81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C82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C83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C84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C85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C86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C87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C88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C89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C90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C91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C92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C93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C94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C95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C96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C97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C98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C99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C100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C101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C102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C103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C104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C105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C106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C107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C108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C109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C110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C111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C112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C113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C114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C115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C116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C117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C118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C119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C120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C121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C122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C123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C124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C125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C126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C127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C128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C129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C130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C131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C132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C133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C134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C135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C136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C137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C138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C139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C140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C141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C142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C143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C144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C145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C146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C147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C148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C149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C150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C151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C152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C153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C154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C155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C156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C157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C158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C159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C160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C161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C162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C163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C164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C165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C166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C4" i="8"/>
  <c r="D4" i="8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C5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C6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C7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C8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C9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C10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C11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C12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C13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C15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C16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U432" i="2"/>
  <c r="V432" i="2"/>
  <c r="W432" i="2"/>
  <c r="X432" i="2"/>
  <c r="Y432" i="2"/>
  <c r="Z432" i="2"/>
  <c r="AA432" i="2"/>
  <c r="AB432" i="2"/>
  <c r="AC432" i="2"/>
  <c r="U433" i="2"/>
  <c r="V433" i="2"/>
  <c r="W433" i="2"/>
  <c r="X433" i="2"/>
  <c r="Y433" i="2"/>
  <c r="Z433" i="2"/>
  <c r="AA433" i="2"/>
  <c r="AB433" i="2"/>
  <c r="AC433" i="2"/>
  <c r="U434" i="2"/>
  <c r="V434" i="2"/>
  <c r="W434" i="2"/>
  <c r="X434" i="2"/>
  <c r="Y434" i="2"/>
  <c r="Z434" i="2"/>
  <c r="AA434" i="2"/>
  <c r="AB434" i="2"/>
  <c r="AC434" i="2"/>
  <c r="U435" i="2"/>
  <c r="V435" i="2"/>
  <c r="W435" i="2"/>
  <c r="X435" i="2"/>
  <c r="Y435" i="2"/>
  <c r="Z435" i="2"/>
  <c r="AA435" i="2"/>
  <c r="AB435" i="2"/>
  <c r="AC435" i="2"/>
  <c r="U436" i="2"/>
  <c r="V436" i="2"/>
  <c r="W436" i="2"/>
  <c r="X436" i="2"/>
  <c r="Y436" i="2"/>
  <c r="Z436" i="2"/>
  <c r="AA436" i="2"/>
  <c r="AB436" i="2"/>
  <c r="AC436" i="2"/>
  <c r="U437" i="2"/>
  <c r="V437" i="2"/>
  <c r="W437" i="2"/>
  <c r="X437" i="2"/>
  <c r="Y437" i="2"/>
  <c r="Z437" i="2"/>
  <c r="AA437" i="2"/>
  <c r="AB437" i="2"/>
  <c r="AC437" i="2"/>
  <c r="U438" i="2"/>
  <c r="V438" i="2"/>
  <c r="W438" i="2"/>
  <c r="X438" i="2"/>
  <c r="Y438" i="2"/>
  <c r="Z438" i="2"/>
  <c r="AA438" i="2"/>
  <c r="AB438" i="2"/>
  <c r="AC438" i="2"/>
  <c r="U439" i="2"/>
  <c r="V439" i="2"/>
  <c r="W439" i="2"/>
  <c r="X439" i="2"/>
  <c r="Y439" i="2"/>
  <c r="Z439" i="2"/>
  <c r="AA439" i="2"/>
  <c r="AB439" i="2"/>
  <c r="AC439" i="2"/>
  <c r="U440" i="2"/>
  <c r="V440" i="2"/>
  <c r="W440" i="2"/>
  <c r="X440" i="2"/>
  <c r="Y440" i="2"/>
  <c r="Z440" i="2"/>
  <c r="AA440" i="2"/>
  <c r="AB440" i="2"/>
  <c r="AC440" i="2"/>
  <c r="U441" i="2"/>
  <c r="V441" i="2"/>
  <c r="W441" i="2"/>
  <c r="X441" i="2"/>
  <c r="Y441" i="2"/>
  <c r="Z441" i="2"/>
  <c r="AA441" i="2"/>
  <c r="AB441" i="2"/>
  <c r="AC441" i="2"/>
  <c r="U442" i="2"/>
  <c r="V442" i="2"/>
  <c r="W442" i="2"/>
  <c r="X442" i="2"/>
  <c r="Y442" i="2"/>
  <c r="Z442" i="2"/>
  <c r="AA442" i="2"/>
  <c r="AB442" i="2"/>
  <c r="AC442" i="2"/>
  <c r="U443" i="2"/>
  <c r="V443" i="2"/>
  <c r="W443" i="2"/>
  <c r="X443" i="2"/>
  <c r="Y443" i="2"/>
  <c r="Z443" i="2"/>
  <c r="AA443" i="2"/>
  <c r="AB443" i="2"/>
  <c r="AC443" i="2"/>
  <c r="U444" i="2"/>
  <c r="V444" i="2"/>
  <c r="W444" i="2"/>
  <c r="X444" i="2"/>
  <c r="Y444" i="2"/>
  <c r="Z444" i="2"/>
  <c r="AA444" i="2"/>
  <c r="AB444" i="2"/>
  <c r="AC444" i="2"/>
  <c r="U445" i="2"/>
  <c r="V445" i="2"/>
  <c r="W445" i="2"/>
  <c r="X445" i="2"/>
  <c r="Y445" i="2"/>
  <c r="Z445" i="2"/>
  <c r="AA445" i="2"/>
  <c r="AB445" i="2"/>
  <c r="AC445" i="2"/>
  <c r="U446" i="2"/>
  <c r="V446" i="2"/>
  <c r="W446" i="2"/>
  <c r="X446" i="2"/>
  <c r="Y446" i="2"/>
  <c r="Z446" i="2"/>
  <c r="AA446" i="2"/>
  <c r="AB446" i="2"/>
  <c r="AC446" i="2"/>
  <c r="U447" i="2"/>
  <c r="V447" i="2"/>
  <c r="W447" i="2"/>
  <c r="X447" i="2"/>
  <c r="Y447" i="2"/>
  <c r="Z447" i="2"/>
  <c r="AA447" i="2"/>
  <c r="AB447" i="2"/>
  <c r="AC447" i="2"/>
  <c r="U448" i="2"/>
  <c r="V448" i="2"/>
  <c r="W448" i="2"/>
  <c r="X448" i="2"/>
  <c r="Y448" i="2"/>
  <c r="Z448" i="2"/>
  <c r="AA448" i="2"/>
  <c r="AB448" i="2"/>
  <c r="AC448" i="2"/>
  <c r="U449" i="2"/>
  <c r="V449" i="2"/>
  <c r="W449" i="2"/>
  <c r="X449" i="2"/>
  <c r="Y449" i="2"/>
  <c r="Z449" i="2"/>
  <c r="AA449" i="2"/>
  <c r="AB449" i="2"/>
  <c r="AC449" i="2"/>
  <c r="U450" i="2"/>
  <c r="V450" i="2"/>
  <c r="W450" i="2"/>
  <c r="X450" i="2"/>
  <c r="Y450" i="2"/>
  <c r="Z450" i="2"/>
  <c r="AA450" i="2"/>
  <c r="AB450" i="2"/>
  <c r="AC450" i="2"/>
  <c r="U451" i="2"/>
  <c r="V451" i="2"/>
  <c r="W451" i="2"/>
  <c r="X451" i="2"/>
  <c r="Y451" i="2"/>
  <c r="Z451" i="2"/>
  <c r="AA451" i="2"/>
  <c r="AB451" i="2"/>
  <c r="AC451" i="2"/>
  <c r="U452" i="2"/>
  <c r="V452" i="2"/>
  <c r="W452" i="2"/>
  <c r="X452" i="2"/>
  <c r="Y452" i="2"/>
  <c r="Z452" i="2"/>
  <c r="AA452" i="2"/>
  <c r="AB452" i="2"/>
  <c r="AC452" i="2"/>
  <c r="U453" i="2"/>
  <c r="V453" i="2"/>
  <c r="W453" i="2"/>
  <c r="X453" i="2"/>
  <c r="Y453" i="2"/>
  <c r="Z453" i="2"/>
  <c r="AA453" i="2"/>
  <c r="AB453" i="2"/>
  <c r="AC453" i="2"/>
  <c r="U454" i="2"/>
  <c r="V454" i="2"/>
  <c r="W454" i="2"/>
  <c r="X454" i="2"/>
  <c r="Y454" i="2"/>
  <c r="Z454" i="2"/>
  <c r="AA454" i="2"/>
  <c r="AB454" i="2"/>
  <c r="AC454" i="2"/>
  <c r="U455" i="2"/>
  <c r="V455" i="2"/>
  <c r="W455" i="2"/>
  <c r="X455" i="2"/>
  <c r="Y455" i="2"/>
  <c r="Z455" i="2"/>
  <c r="AA455" i="2"/>
  <c r="AB455" i="2"/>
  <c r="AC455" i="2"/>
  <c r="U456" i="2"/>
  <c r="V456" i="2"/>
  <c r="W456" i="2"/>
  <c r="X456" i="2"/>
  <c r="Y456" i="2"/>
  <c r="Z456" i="2"/>
  <c r="AA456" i="2"/>
  <c r="AB456" i="2"/>
  <c r="AC456" i="2"/>
  <c r="U457" i="2"/>
  <c r="V457" i="2"/>
  <c r="W457" i="2"/>
  <c r="X457" i="2"/>
  <c r="Y457" i="2"/>
  <c r="Z457" i="2"/>
  <c r="AA457" i="2"/>
  <c r="AB457" i="2"/>
  <c r="AC457" i="2"/>
  <c r="U458" i="2"/>
  <c r="V458" i="2"/>
  <c r="W458" i="2"/>
  <c r="X458" i="2"/>
  <c r="Y458" i="2"/>
  <c r="Z458" i="2"/>
  <c r="AA458" i="2"/>
  <c r="AB458" i="2"/>
  <c r="AC458" i="2"/>
  <c r="U459" i="2"/>
  <c r="V459" i="2"/>
  <c r="W459" i="2"/>
  <c r="X459" i="2"/>
  <c r="Y459" i="2"/>
  <c r="Z459" i="2"/>
  <c r="AA459" i="2"/>
  <c r="AB459" i="2"/>
  <c r="AC459" i="2"/>
  <c r="U460" i="2"/>
  <c r="V460" i="2"/>
  <c r="W460" i="2"/>
  <c r="X460" i="2"/>
  <c r="Y460" i="2"/>
  <c r="Z460" i="2"/>
  <c r="AA460" i="2"/>
  <c r="AB460" i="2"/>
  <c r="AC460" i="2"/>
  <c r="U461" i="2"/>
  <c r="V461" i="2"/>
  <c r="W461" i="2"/>
  <c r="X461" i="2"/>
  <c r="Y461" i="2"/>
  <c r="Z461" i="2"/>
  <c r="AA461" i="2"/>
  <c r="AB461" i="2"/>
  <c r="AC461" i="2"/>
  <c r="U462" i="2"/>
  <c r="V462" i="2"/>
  <c r="W462" i="2"/>
  <c r="X462" i="2"/>
  <c r="Y462" i="2"/>
  <c r="Z462" i="2"/>
  <c r="AA462" i="2"/>
  <c r="AB462" i="2"/>
  <c r="AC462" i="2"/>
  <c r="U463" i="2"/>
  <c r="V463" i="2"/>
  <c r="W463" i="2"/>
  <c r="X463" i="2"/>
  <c r="Y463" i="2"/>
  <c r="Z463" i="2"/>
  <c r="AA463" i="2"/>
  <c r="AB463" i="2"/>
  <c r="AC463" i="2"/>
  <c r="U464" i="2"/>
  <c r="V464" i="2"/>
  <c r="W464" i="2"/>
  <c r="X464" i="2"/>
  <c r="Y464" i="2"/>
  <c r="Z464" i="2"/>
  <c r="AA464" i="2"/>
  <c r="AB464" i="2"/>
  <c r="AC464" i="2"/>
  <c r="U465" i="2"/>
  <c r="V465" i="2"/>
  <c r="W465" i="2"/>
  <c r="X465" i="2"/>
  <c r="Y465" i="2"/>
  <c r="Z465" i="2"/>
  <c r="AA465" i="2"/>
  <c r="AB465" i="2"/>
  <c r="AC465" i="2"/>
  <c r="U466" i="2"/>
  <c r="V466" i="2"/>
  <c r="W466" i="2"/>
  <c r="X466" i="2"/>
  <c r="Y466" i="2"/>
  <c r="Z466" i="2"/>
  <c r="AA466" i="2"/>
  <c r="AB466" i="2"/>
  <c r="AC466" i="2"/>
  <c r="U467" i="2"/>
  <c r="V467" i="2"/>
  <c r="W467" i="2"/>
  <c r="X467" i="2"/>
  <c r="Y467" i="2"/>
  <c r="Z467" i="2"/>
  <c r="AA467" i="2"/>
  <c r="AB467" i="2"/>
  <c r="AC467" i="2"/>
  <c r="U468" i="2"/>
  <c r="V468" i="2"/>
  <c r="W468" i="2"/>
  <c r="X468" i="2"/>
  <c r="Y468" i="2"/>
  <c r="Z468" i="2"/>
  <c r="AA468" i="2"/>
  <c r="AB468" i="2"/>
  <c r="AC468" i="2"/>
  <c r="U469" i="2"/>
  <c r="V469" i="2"/>
  <c r="W469" i="2"/>
  <c r="X469" i="2"/>
  <c r="Y469" i="2"/>
  <c r="Z469" i="2"/>
  <c r="AA469" i="2"/>
  <c r="AB469" i="2"/>
  <c r="AC469" i="2"/>
  <c r="U470" i="2"/>
  <c r="V470" i="2"/>
  <c r="W470" i="2"/>
  <c r="X470" i="2"/>
  <c r="Y470" i="2"/>
  <c r="Z470" i="2"/>
  <c r="AA470" i="2"/>
  <c r="AB470" i="2"/>
  <c r="AC470" i="2"/>
  <c r="U471" i="2"/>
  <c r="V471" i="2"/>
  <c r="W471" i="2"/>
  <c r="X471" i="2"/>
  <c r="Y471" i="2"/>
  <c r="Z471" i="2"/>
  <c r="AA471" i="2"/>
  <c r="AB471" i="2"/>
  <c r="AC471" i="2"/>
  <c r="U472" i="2"/>
  <c r="V472" i="2"/>
  <c r="W472" i="2"/>
  <c r="X472" i="2"/>
  <c r="Y472" i="2"/>
  <c r="Z472" i="2"/>
  <c r="AA472" i="2"/>
  <c r="AB472" i="2"/>
  <c r="AC472" i="2"/>
  <c r="U473" i="2"/>
  <c r="V473" i="2"/>
  <c r="W473" i="2"/>
  <c r="X473" i="2"/>
  <c r="Y473" i="2"/>
  <c r="Z473" i="2"/>
  <c r="AA473" i="2"/>
  <c r="AB473" i="2"/>
  <c r="AC473" i="2"/>
  <c r="U474" i="2"/>
  <c r="V474" i="2"/>
  <c r="W474" i="2"/>
  <c r="X474" i="2"/>
  <c r="Y474" i="2"/>
  <c r="Z474" i="2"/>
  <c r="AA474" i="2"/>
  <c r="AB474" i="2"/>
  <c r="AC474" i="2"/>
  <c r="U475" i="2"/>
  <c r="V475" i="2"/>
  <c r="W475" i="2"/>
  <c r="X475" i="2"/>
  <c r="Y475" i="2"/>
  <c r="Z475" i="2"/>
  <c r="AA475" i="2"/>
  <c r="AB475" i="2"/>
  <c r="AC475" i="2"/>
  <c r="U476" i="2"/>
  <c r="V476" i="2"/>
  <c r="W476" i="2"/>
  <c r="X476" i="2"/>
  <c r="Y476" i="2"/>
  <c r="Z476" i="2"/>
  <c r="AA476" i="2"/>
  <c r="AB476" i="2"/>
  <c r="AC476" i="2"/>
  <c r="U477" i="2"/>
  <c r="V477" i="2"/>
  <c r="W477" i="2"/>
  <c r="X477" i="2"/>
  <c r="Y477" i="2"/>
  <c r="Z477" i="2"/>
  <c r="AA477" i="2"/>
  <c r="AB477" i="2"/>
  <c r="AC477" i="2"/>
  <c r="U478" i="2"/>
  <c r="V478" i="2"/>
  <c r="W478" i="2"/>
  <c r="X478" i="2"/>
  <c r="Y478" i="2"/>
  <c r="Z478" i="2"/>
  <c r="AA478" i="2"/>
  <c r="AB478" i="2"/>
  <c r="AC478" i="2"/>
  <c r="U479" i="2"/>
  <c r="V479" i="2"/>
  <c r="W479" i="2"/>
  <c r="X479" i="2"/>
  <c r="Y479" i="2"/>
  <c r="Z479" i="2"/>
  <c r="AA479" i="2"/>
  <c r="AB479" i="2"/>
  <c r="AC479" i="2"/>
  <c r="U480" i="2"/>
  <c r="V480" i="2"/>
  <c r="W480" i="2"/>
  <c r="X480" i="2"/>
  <c r="Y480" i="2"/>
  <c r="Z480" i="2"/>
  <c r="AA480" i="2"/>
  <c r="AB480" i="2"/>
  <c r="AC480" i="2"/>
  <c r="U481" i="2"/>
  <c r="V481" i="2"/>
  <c r="W481" i="2"/>
  <c r="X481" i="2"/>
  <c r="Y481" i="2"/>
  <c r="Z481" i="2"/>
  <c r="AA481" i="2"/>
  <c r="AB481" i="2"/>
  <c r="AC481" i="2"/>
  <c r="U482" i="2"/>
  <c r="V482" i="2"/>
  <c r="W482" i="2"/>
  <c r="X482" i="2"/>
  <c r="Y482" i="2"/>
  <c r="Z482" i="2"/>
  <c r="AA482" i="2"/>
  <c r="AB482" i="2"/>
  <c r="AC482" i="2"/>
  <c r="U483" i="2"/>
  <c r="V483" i="2"/>
  <c r="W483" i="2"/>
  <c r="X483" i="2"/>
  <c r="Y483" i="2"/>
  <c r="Z483" i="2"/>
  <c r="AA483" i="2"/>
  <c r="AB483" i="2"/>
  <c r="AC483" i="2"/>
  <c r="U484" i="2"/>
  <c r="V484" i="2"/>
  <c r="W484" i="2"/>
  <c r="X484" i="2"/>
  <c r="Y484" i="2"/>
  <c r="Z484" i="2"/>
  <c r="AA484" i="2"/>
  <c r="AB484" i="2"/>
  <c r="AC484" i="2"/>
  <c r="U485" i="2"/>
  <c r="V485" i="2"/>
  <c r="W485" i="2"/>
  <c r="X485" i="2"/>
  <c r="Y485" i="2"/>
  <c r="Z485" i="2"/>
  <c r="AA485" i="2"/>
  <c r="AB485" i="2"/>
  <c r="AC485" i="2"/>
  <c r="U486" i="2"/>
  <c r="V486" i="2"/>
  <c r="W486" i="2"/>
  <c r="X486" i="2"/>
  <c r="Y486" i="2"/>
  <c r="Z486" i="2"/>
  <c r="AA486" i="2"/>
  <c r="AB486" i="2"/>
  <c r="AC486" i="2"/>
  <c r="U487" i="2"/>
  <c r="V487" i="2"/>
  <c r="W487" i="2"/>
  <c r="X487" i="2"/>
  <c r="Y487" i="2"/>
  <c r="Z487" i="2"/>
  <c r="AA487" i="2"/>
  <c r="AB487" i="2"/>
  <c r="AC487" i="2"/>
  <c r="U488" i="2"/>
  <c r="V488" i="2"/>
  <c r="W488" i="2"/>
  <c r="X488" i="2"/>
  <c r="Y488" i="2"/>
  <c r="Z488" i="2"/>
  <c r="AA488" i="2"/>
  <c r="AB488" i="2"/>
  <c r="AC488" i="2"/>
  <c r="U489" i="2"/>
  <c r="V489" i="2"/>
  <c r="W489" i="2"/>
  <c r="X489" i="2"/>
  <c r="Y489" i="2"/>
  <c r="Z489" i="2"/>
  <c r="AA489" i="2"/>
  <c r="AB489" i="2"/>
  <c r="AC489" i="2"/>
  <c r="U490" i="2"/>
  <c r="V490" i="2"/>
  <c r="W490" i="2"/>
  <c r="X490" i="2"/>
  <c r="Y490" i="2"/>
  <c r="Z490" i="2"/>
  <c r="AA490" i="2"/>
  <c r="AB490" i="2"/>
  <c r="AC490" i="2"/>
  <c r="U491" i="2"/>
  <c r="V491" i="2"/>
  <c r="W491" i="2"/>
  <c r="X491" i="2"/>
  <c r="Y491" i="2"/>
  <c r="Z491" i="2"/>
  <c r="AA491" i="2"/>
  <c r="AB491" i="2"/>
  <c r="AC491" i="2"/>
  <c r="U492" i="2"/>
  <c r="V492" i="2"/>
  <c r="W492" i="2"/>
  <c r="X492" i="2"/>
  <c r="Y492" i="2"/>
  <c r="Z492" i="2"/>
  <c r="AA492" i="2"/>
  <c r="AB492" i="2"/>
  <c r="AC492" i="2"/>
  <c r="U493" i="2"/>
  <c r="V493" i="2"/>
  <c r="W493" i="2"/>
  <c r="X493" i="2"/>
  <c r="Y493" i="2"/>
  <c r="Z493" i="2"/>
  <c r="AA493" i="2"/>
  <c r="AB493" i="2"/>
  <c r="AC493" i="2"/>
  <c r="U494" i="2"/>
  <c r="V494" i="2"/>
  <c r="W494" i="2"/>
  <c r="X494" i="2"/>
  <c r="Y494" i="2"/>
  <c r="Z494" i="2"/>
  <c r="AA494" i="2"/>
  <c r="AB494" i="2"/>
  <c r="AC494" i="2"/>
  <c r="U495" i="2"/>
  <c r="V495" i="2"/>
  <c r="W495" i="2"/>
  <c r="X495" i="2"/>
  <c r="Y495" i="2"/>
  <c r="Z495" i="2"/>
  <c r="AA495" i="2"/>
  <c r="AB495" i="2"/>
  <c r="AC495" i="2"/>
  <c r="U496" i="2"/>
  <c r="V496" i="2"/>
  <c r="W496" i="2"/>
  <c r="X496" i="2"/>
  <c r="Y496" i="2"/>
  <c r="Z496" i="2"/>
  <c r="AA496" i="2"/>
  <c r="AB496" i="2"/>
  <c r="AC496" i="2"/>
  <c r="U497" i="2"/>
  <c r="V497" i="2"/>
  <c r="W497" i="2"/>
  <c r="X497" i="2"/>
  <c r="Y497" i="2"/>
  <c r="Z497" i="2"/>
  <c r="AA497" i="2"/>
  <c r="AB497" i="2"/>
  <c r="AC497" i="2"/>
  <c r="U498" i="2"/>
  <c r="V498" i="2"/>
  <c r="W498" i="2"/>
  <c r="X498" i="2"/>
  <c r="Y498" i="2"/>
  <c r="Z498" i="2"/>
  <c r="AA498" i="2"/>
  <c r="AB498" i="2"/>
  <c r="AC498" i="2"/>
  <c r="U499" i="2"/>
  <c r="V499" i="2"/>
  <c r="W499" i="2"/>
  <c r="X499" i="2"/>
  <c r="Y499" i="2"/>
  <c r="Z499" i="2"/>
  <c r="AA499" i="2"/>
  <c r="AB499" i="2"/>
  <c r="AC499" i="2"/>
  <c r="U500" i="2"/>
  <c r="V500" i="2"/>
  <c r="W500" i="2"/>
  <c r="X500" i="2"/>
  <c r="Y500" i="2"/>
  <c r="Z500" i="2"/>
  <c r="AA500" i="2"/>
  <c r="AB500" i="2"/>
  <c r="AC500" i="2"/>
  <c r="U501" i="2"/>
  <c r="V501" i="2"/>
  <c r="W501" i="2"/>
  <c r="X501" i="2"/>
  <c r="Y501" i="2"/>
  <c r="Z501" i="2"/>
  <c r="AA501" i="2"/>
  <c r="AB501" i="2"/>
  <c r="AC501" i="2"/>
  <c r="U502" i="2"/>
  <c r="V502" i="2"/>
  <c r="W502" i="2"/>
  <c r="X502" i="2"/>
  <c r="Y502" i="2"/>
  <c r="Z502" i="2"/>
  <c r="AA502" i="2"/>
  <c r="AB502" i="2"/>
  <c r="AC502" i="2"/>
  <c r="U503" i="2"/>
  <c r="V503" i="2"/>
  <c r="W503" i="2"/>
  <c r="X503" i="2"/>
  <c r="Y503" i="2"/>
  <c r="Z503" i="2"/>
  <c r="AA503" i="2"/>
  <c r="AB503" i="2"/>
  <c r="AC503" i="2"/>
  <c r="U504" i="2"/>
  <c r="V504" i="2"/>
  <c r="W504" i="2"/>
  <c r="X504" i="2"/>
  <c r="Y504" i="2"/>
  <c r="Z504" i="2"/>
  <c r="AA504" i="2"/>
  <c r="AB504" i="2"/>
  <c r="AC504" i="2"/>
  <c r="U505" i="2"/>
  <c r="V505" i="2"/>
  <c r="W505" i="2"/>
  <c r="X505" i="2"/>
  <c r="Y505" i="2"/>
  <c r="Z505" i="2"/>
  <c r="AA505" i="2"/>
  <c r="AB505" i="2"/>
  <c r="AC505" i="2"/>
  <c r="U506" i="2"/>
  <c r="V506" i="2"/>
  <c r="W506" i="2"/>
  <c r="X506" i="2"/>
  <c r="Y506" i="2"/>
  <c r="Z506" i="2"/>
  <c r="AA506" i="2"/>
  <c r="AB506" i="2"/>
  <c r="AC506" i="2"/>
  <c r="U507" i="2"/>
  <c r="V507" i="2"/>
  <c r="W507" i="2"/>
  <c r="X507" i="2"/>
  <c r="Y507" i="2"/>
  <c r="Z507" i="2"/>
  <c r="AA507" i="2"/>
  <c r="AB507" i="2"/>
  <c r="AC507" i="2"/>
  <c r="U508" i="2"/>
  <c r="V508" i="2"/>
  <c r="W508" i="2"/>
  <c r="X508" i="2"/>
  <c r="Y508" i="2"/>
  <c r="Z508" i="2"/>
  <c r="AA508" i="2"/>
  <c r="AB508" i="2"/>
  <c r="AC508" i="2"/>
  <c r="U509" i="2"/>
  <c r="V509" i="2"/>
  <c r="W509" i="2"/>
  <c r="X509" i="2"/>
  <c r="Y509" i="2"/>
  <c r="Z509" i="2"/>
  <c r="AA509" i="2"/>
  <c r="AB509" i="2"/>
  <c r="AC509" i="2"/>
  <c r="U510" i="2"/>
  <c r="V510" i="2"/>
  <c r="W510" i="2"/>
  <c r="X510" i="2"/>
  <c r="Y510" i="2"/>
  <c r="Z510" i="2"/>
  <c r="AA510" i="2"/>
  <c r="AB510" i="2"/>
  <c r="AC510" i="2"/>
  <c r="U511" i="2"/>
  <c r="V511" i="2"/>
  <c r="W511" i="2"/>
  <c r="X511" i="2"/>
  <c r="Y511" i="2"/>
  <c r="Z511" i="2"/>
  <c r="AA511" i="2"/>
  <c r="AB511" i="2"/>
  <c r="AC511" i="2"/>
  <c r="U512" i="2"/>
  <c r="V512" i="2"/>
  <c r="W512" i="2"/>
  <c r="X512" i="2"/>
  <c r="Y512" i="2"/>
  <c r="Z512" i="2"/>
  <c r="AA512" i="2"/>
  <c r="AB512" i="2"/>
  <c r="AC512" i="2"/>
  <c r="U513" i="2"/>
  <c r="V513" i="2"/>
  <c r="W513" i="2"/>
  <c r="X513" i="2"/>
  <c r="Y513" i="2"/>
  <c r="Z513" i="2"/>
  <c r="AA513" i="2"/>
  <c r="AB513" i="2"/>
  <c r="AC513" i="2"/>
  <c r="U514" i="2"/>
  <c r="V514" i="2"/>
  <c r="W514" i="2"/>
  <c r="X514" i="2"/>
  <c r="Y514" i="2"/>
  <c r="Z514" i="2"/>
  <c r="AA514" i="2"/>
  <c r="AB514" i="2"/>
  <c r="AC514" i="2"/>
  <c r="U515" i="2"/>
  <c r="V515" i="2"/>
  <c r="W515" i="2"/>
  <c r="X515" i="2"/>
  <c r="Y515" i="2"/>
  <c r="Z515" i="2"/>
  <c r="AA515" i="2"/>
  <c r="AB515" i="2"/>
  <c r="AC515" i="2"/>
  <c r="U516" i="2"/>
  <c r="V516" i="2"/>
  <c r="W516" i="2"/>
  <c r="X516" i="2"/>
  <c r="Y516" i="2"/>
  <c r="Z516" i="2"/>
  <c r="AA516" i="2"/>
  <c r="AB516" i="2"/>
  <c r="AC516" i="2"/>
  <c r="U517" i="2"/>
  <c r="V517" i="2"/>
  <c r="W517" i="2"/>
  <c r="X517" i="2"/>
  <c r="Y517" i="2"/>
  <c r="Z517" i="2"/>
  <c r="AA517" i="2"/>
  <c r="AB517" i="2"/>
  <c r="AC517" i="2"/>
  <c r="U518" i="2"/>
  <c r="V518" i="2"/>
  <c r="W518" i="2"/>
  <c r="X518" i="2"/>
  <c r="Y518" i="2"/>
  <c r="Z518" i="2"/>
  <c r="AA518" i="2"/>
  <c r="AB518" i="2"/>
  <c r="AC518" i="2"/>
  <c r="U519" i="2"/>
  <c r="V519" i="2"/>
  <c r="W519" i="2"/>
  <c r="X519" i="2"/>
  <c r="Y519" i="2"/>
  <c r="Z519" i="2"/>
  <c r="AA519" i="2"/>
  <c r="AB519" i="2"/>
  <c r="AC519" i="2"/>
  <c r="U520" i="2"/>
  <c r="V520" i="2"/>
  <c r="W520" i="2"/>
  <c r="X520" i="2"/>
  <c r="Y520" i="2"/>
  <c r="Z520" i="2"/>
  <c r="AA520" i="2"/>
  <c r="AB520" i="2"/>
  <c r="AC520" i="2"/>
  <c r="U521" i="2"/>
  <c r="V521" i="2"/>
  <c r="W521" i="2"/>
  <c r="X521" i="2"/>
  <c r="Y521" i="2"/>
  <c r="Z521" i="2"/>
  <c r="AA521" i="2"/>
  <c r="AB521" i="2"/>
  <c r="AC521" i="2"/>
  <c r="U522" i="2"/>
  <c r="V522" i="2"/>
  <c r="W522" i="2"/>
  <c r="X522" i="2"/>
  <c r="Y522" i="2"/>
  <c r="Z522" i="2"/>
  <c r="AA522" i="2"/>
  <c r="AB522" i="2"/>
  <c r="AC522" i="2"/>
  <c r="U523" i="2"/>
  <c r="V523" i="2"/>
  <c r="W523" i="2"/>
  <c r="X523" i="2"/>
  <c r="Y523" i="2"/>
  <c r="Z523" i="2"/>
  <c r="AA523" i="2"/>
  <c r="AB523" i="2"/>
  <c r="AC523" i="2"/>
  <c r="U524" i="2"/>
  <c r="V524" i="2"/>
  <c r="W524" i="2"/>
  <c r="X524" i="2"/>
  <c r="Y524" i="2"/>
  <c r="Z524" i="2"/>
  <c r="AA524" i="2"/>
  <c r="AB524" i="2"/>
  <c r="AC524" i="2"/>
  <c r="U525" i="2"/>
  <c r="V525" i="2"/>
  <c r="W525" i="2"/>
  <c r="X525" i="2"/>
  <c r="Y525" i="2"/>
  <c r="Z525" i="2"/>
  <c r="AA525" i="2"/>
  <c r="AB525" i="2"/>
  <c r="AC525" i="2"/>
  <c r="U526" i="2"/>
  <c r="V526" i="2"/>
  <c r="W526" i="2"/>
  <c r="X526" i="2"/>
  <c r="Y526" i="2"/>
  <c r="Z526" i="2"/>
  <c r="AA526" i="2"/>
  <c r="AB526" i="2"/>
  <c r="AC526" i="2"/>
  <c r="U527" i="2"/>
  <c r="V527" i="2"/>
  <c r="W527" i="2"/>
  <c r="X527" i="2"/>
  <c r="Y527" i="2"/>
  <c r="Z527" i="2"/>
  <c r="AA527" i="2"/>
  <c r="AB527" i="2"/>
  <c r="AC527" i="2"/>
  <c r="U528" i="2"/>
  <c r="V528" i="2"/>
  <c r="W528" i="2"/>
  <c r="X528" i="2"/>
  <c r="Y528" i="2"/>
  <c r="Z528" i="2"/>
  <c r="AA528" i="2"/>
  <c r="AB528" i="2"/>
  <c r="AC528" i="2"/>
  <c r="U529" i="2"/>
  <c r="V529" i="2"/>
  <c r="W529" i="2"/>
  <c r="X529" i="2"/>
  <c r="Y529" i="2"/>
  <c r="Z529" i="2"/>
  <c r="AA529" i="2"/>
  <c r="AB529" i="2"/>
  <c r="AC529" i="2"/>
  <c r="U530" i="2"/>
  <c r="V530" i="2"/>
  <c r="W530" i="2"/>
  <c r="X530" i="2"/>
  <c r="Y530" i="2"/>
  <c r="Z530" i="2"/>
  <c r="AA530" i="2"/>
  <c r="AB530" i="2"/>
  <c r="AC530" i="2"/>
  <c r="U531" i="2"/>
  <c r="V531" i="2"/>
  <c r="W531" i="2"/>
  <c r="X531" i="2"/>
  <c r="Y531" i="2"/>
  <c r="Z531" i="2"/>
  <c r="AA531" i="2"/>
  <c r="AB531" i="2"/>
  <c r="AC531" i="2"/>
  <c r="U532" i="2"/>
  <c r="V532" i="2"/>
  <c r="W532" i="2"/>
  <c r="X532" i="2"/>
  <c r="Y532" i="2"/>
  <c r="Z532" i="2"/>
  <c r="AA532" i="2"/>
  <c r="AB532" i="2"/>
  <c r="AC532" i="2"/>
  <c r="U533" i="2"/>
  <c r="V533" i="2"/>
  <c r="W533" i="2"/>
  <c r="X533" i="2"/>
  <c r="Y533" i="2"/>
  <c r="Z533" i="2"/>
  <c r="AA533" i="2"/>
  <c r="AB533" i="2"/>
  <c r="AC533" i="2"/>
  <c r="U534" i="2"/>
  <c r="V534" i="2"/>
  <c r="W534" i="2"/>
  <c r="X534" i="2"/>
  <c r="Y534" i="2"/>
  <c r="Z534" i="2"/>
  <c r="AA534" i="2"/>
  <c r="AB534" i="2"/>
  <c r="AC534" i="2"/>
  <c r="U535" i="2"/>
  <c r="V535" i="2"/>
  <c r="W535" i="2"/>
  <c r="X535" i="2"/>
  <c r="Y535" i="2"/>
  <c r="Z535" i="2"/>
  <c r="AA535" i="2"/>
  <c r="AB535" i="2"/>
  <c r="AC535" i="2"/>
  <c r="U536" i="2"/>
  <c r="V536" i="2"/>
  <c r="W536" i="2"/>
  <c r="X536" i="2"/>
  <c r="Y536" i="2"/>
  <c r="Z536" i="2"/>
  <c r="AA536" i="2"/>
  <c r="AB536" i="2"/>
  <c r="AC536" i="2"/>
  <c r="U537" i="2"/>
  <c r="V537" i="2"/>
  <c r="W537" i="2"/>
  <c r="X537" i="2"/>
  <c r="Y537" i="2"/>
  <c r="Z537" i="2"/>
  <c r="AA537" i="2"/>
  <c r="AB537" i="2"/>
  <c r="AC537" i="2"/>
  <c r="U538" i="2"/>
  <c r="V538" i="2"/>
  <c r="W538" i="2"/>
  <c r="X538" i="2"/>
  <c r="Y538" i="2"/>
  <c r="Z538" i="2"/>
  <c r="AA538" i="2"/>
  <c r="AB538" i="2"/>
  <c r="AC538" i="2"/>
  <c r="U539" i="2"/>
  <c r="V539" i="2"/>
  <c r="W539" i="2"/>
  <c r="X539" i="2"/>
  <c r="Y539" i="2"/>
  <c r="Z539" i="2"/>
  <c r="AA539" i="2"/>
  <c r="AB539" i="2"/>
  <c r="AC539" i="2"/>
  <c r="U540" i="2"/>
  <c r="V540" i="2"/>
  <c r="W540" i="2"/>
  <c r="X540" i="2"/>
  <c r="Y540" i="2"/>
  <c r="Z540" i="2"/>
  <c r="AA540" i="2"/>
  <c r="AB540" i="2"/>
  <c r="AC540" i="2"/>
  <c r="U541" i="2"/>
  <c r="V541" i="2"/>
  <c r="W541" i="2"/>
  <c r="X541" i="2"/>
  <c r="Y541" i="2"/>
  <c r="Z541" i="2"/>
  <c r="AA541" i="2"/>
  <c r="AB541" i="2"/>
  <c r="AC541" i="2"/>
  <c r="U542" i="2"/>
  <c r="V542" i="2"/>
  <c r="W542" i="2"/>
  <c r="X542" i="2"/>
  <c r="Y542" i="2"/>
  <c r="Z542" i="2"/>
  <c r="AA542" i="2"/>
  <c r="AB542" i="2"/>
  <c r="AC542" i="2"/>
  <c r="U543" i="2"/>
  <c r="V543" i="2"/>
  <c r="W543" i="2"/>
  <c r="X543" i="2"/>
  <c r="Y543" i="2"/>
  <c r="Z543" i="2"/>
  <c r="AA543" i="2"/>
  <c r="AB543" i="2"/>
  <c r="AC543" i="2"/>
  <c r="U544" i="2"/>
  <c r="V544" i="2"/>
  <c r="W544" i="2"/>
  <c r="X544" i="2"/>
  <c r="Y544" i="2"/>
  <c r="Z544" i="2"/>
  <c r="AA544" i="2"/>
  <c r="AB544" i="2"/>
  <c r="AC544" i="2"/>
  <c r="U545" i="2"/>
  <c r="V545" i="2"/>
  <c r="W545" i="2"/>
  <c r="X545" i="2"/>
  <c r="Y545" i="2"/>
  <c r="Z545" i="2"/>
  <c r="AA545" i="2"/>
  <c r="AB545" i="2"/>
  <c r="AC545" i="2"/>
  <c r="U546" i="2"/>
  <c r="V546" i="2"/>
  <c r="W546" i="2"/>
  <c r="X546" i="2"/>
  <c r="Y546" i="2"/>
  <c r="Z546" i="2"/>
  <c r="AA546" i="2"/>
  <c r="AB546" i="2"/>
  <c r="AC546" i="2"/>
  <c r="U547" i="2"/>
  <c r="V547" i="2"/>
  <c r="W547" i="2"/>
  <c r="X547" i="2"/>
  <c r="Y547" i="2"/>
  <c r="Z547" i="2"/>
  <c r="AA547" i="2"/>
  <c r="AB547" i="2"/>
  <c r="AC547" i="2"/>
  <c r="U548" i="2"/>
  <c r="V548" i="2"/>
  <c r="W548" i="2"/>
  <c r="X548" i="2"/>
  <c r="Y548" i="2"/>
  <c r="Z548" i="2"/>
  <c r="AA548" i="2"/>
  <c r="AB548" i="2"/>
  <c r="AC548" i="2"/>
  <c r="U549" i="2"/>
  <c r="V549" i="2"/>
  <c r="W549" i="2"/>
  <c r="X549" i="2"/>
  <c r="Y549" i="2"/>
  <c r="Z549" i="2"/>
  <c r="AA549" i="2"/>
  <c r="AB549" i="2"/>
  <c r="AC549" i="2"/>
  <c r="U550" i="2"/>
  <c r="V550" i="2"/>
  <c r="W550" i="2"/>
  <c r="X550" i="2"/>
  <c r="Y550" i="2"/>
  <c r="Z550" i="2"/>
  <c r="AA550" i="2"/>
  <c r="AB550" i="2"/>
  <c r="AC550" i="2"/>
  <c r="U551" i="2"/>
  <c r="V551" i="2"/>
  <c r="W551" i="2"/>
  <c r="X551" i="2"/>
  <c r="Y551" i="2"/>
  <c r="Z551" i="2"/>
  <c r="AA551" i="2"/>
  <c r="AB551" i="2"/>
  <c r="AC551" i="2"/>
  <c r="U552" i="2"/>
  <c r="V552" i="2"/>
  <c r="W552" i="2"/>
  <c r="X552" i="2"/>
  <c r="Y552" i="2"/>
  <c r="Z552" i="2"/>
  <c r="AA552" i="2"/>
  <c r="AB552" i="2"/>
  <c r="AC552" i="2"/>
  <c r="U553" i="2"/>
  <c r="V553" i="2"/>
  <c r="W553" i="2"/>
  <c r="X553" i="2"/>
  <c r="Y553" i="2"/>
  <c r="Z553" i="2"/>
  <c r="AA553" i="2"/>
  <c r="AB553" i="2"/>
  <c r="AC553" i="2"/>
  <c r="U554" i="2"/>
  <c r="V554" i="2"/>
  <c r="W554" i="2"/>
  <c r="X554" i="2"/>
  <c r="Y554" i="2"/>
  <c r="Z554" i="2"/>
  <c r="AA554" i="2"/>
  <c r="AB554" i="2"/>
  <c r="AC554" i="2"/>
  <c r="U555" i="2"/>
  <c r="V555" i="2"/>
  <c r="W555" i="2"/>
  <c r="X555" i="2"/>
  <c r="Y555" i="2"/>
  <c r="Z555" i="2"/>
  <c r="AA555" i="2"/>
  <c r="AB555" i="2"/>
  <c r="AC555" i="2"/>
  <c r="U556" i="2"/>
  <c r="V556" i="2"/>
  <c r="W556" i="2"/>
  <c r="X556" i="2"/>
  <c r="Y556" i="2"/>
  <c r="Z556" i="2"/>
  <c r="AA556" i="2"/>
  <c r="AB556" i="2"/>
  <c r="AC556" i="2"/>
  <c r="U557" i="2"/>
  <c r="V557" i="2"/>
  <c r="W557" i="2"/>
  <c r="X557" i="2"/>
  <c r="Y557" i="2"/>
  <c r="Z557" i="2"/>
  <c r="AA557" i="2"/>
  <c r="AB557" i="2"/>
  <c r="AC557" i="2"/>
  <c r="U558" i="2"/>
  <c r="V558" i="2"/>
  <c r="W558" i="2"/>
  <c r="X558" i="2"/>
  <c r="Y558" i="2"/>
  <c r="Z558" i="2"/>
  <c r="AA558" i="2"/>
  <c r="AB558" i="2"/>
  <c r="AC558" i="2"/>
  <c r="U559" i="2"/>
  <c r="V559" i="2"/>
  <c r="W559" i="2"/>
  <c r="X559" i="2"/>
  <c r="Y559" i="2"/>
  <c r="Z559" i="2"/>
  <c r="AA559" i="2"/>
  <c r="AB559" i="2"/>
  <c r="AC559" i="2"/>
  <c r="U560" i="2"/>
  <c r="V560" i="2"/>
  <c r="W560" i="2"/>
  <c r="X560" i="2"/>
  <c r="Y560" i="2"/>
  <c r="Z560" i="2"/>
  <c r="AA560" i="2"/>
  <c r="AB560" i="2"/>
  <c r="AC560" i="2"/>
  <c r="U561" i="2"/>
  <c r="V561" i="2"/>
  <c r="W561" i="2"/>
  <c r="X561" i="2"/>
  <c r="Y561" i="2"/>
  <c r="Z561" i="2"/>
  <c r="AA561" i="2"/>
  <c r="AB561" i="2"/>
  <c r="AC561" i="2"/>
  <c r="U562" i="2"/>
  <c r="V562" i="2"/>
  <c r="W562" i="2"/>
  <c r="X562" i="2"/>
  <c r="Y562" i="2"/>
  <c r="Z562" i="2"/>
  <c r="AA562" i="2"/>
  <c r="AB562" i="2"/>
  <c r="AC562" i="2"/>
  <c r="U563" i="2"/>
  <c r="V563" i="2"/>
  <c r="W563" i="2"/>
  <c r="X563" i="2"/>
  <c r="Y563" i="2"/>
  <c r="Z563" i="2"/>
  <c r="AA563" i="2"/>
  <c r="AB563" i="2"/>
  <c r="AC563" i="2"/>
  <c r="U564" i="2"/>
  <c r="V564" i="2"/>
  <c r="W564" i="2"/>
  <c r="X564" i="2"/>
  <c r="Y564" i="2"/>
  <c r="Z564" i="2"/>
  <c r="AA564" i="2"/>
  <c r="AB564" i="2"/>
  <c r="AC564" i="2"/>
  <c r="U565" i="2"/>
  <c r="V565" i="2"/>
  <c r="W565" i="2"/>
  <c r="X565" i="2"/>
  <c r="Y565" i="2"/>
  <c r="Z565" i="2"/>
  <c r="AA565" i="2"/>
  <c r="AB565" i="2"/>
  <c r="AC565" i="2"/>
  <c r="U566" i="2"/>
  <c r="V566" i="2"/>
  <c r="W566" i="2"/>
  <c r="X566" i="2"/>
  <c r="Y566" i="2"/>
  <c r="Z566" i="2"/>
  <c r="AA566" i="2"/>
  <c r="AB566" i="2"/>
  <c r="AC566" i="2"/>
  <c r="U567" i="2"/>
  <c r="V567" i="2"/>
  <c r="W567" i="2"/>
  <c r="X567" i="2"/>
  <c r="Y567" i="2"/>
  <c r="Z567" i="2"/>
  <c r="AA567" i="2"/>
  <c r="AB567" i="2"/>
  <c r="AC567" i="2"/>
  <c r="U568" i="2"/>
  <c r="V568" i="2"/>
  <c r="W568" i="2"/>
  <c r="X568" i="2"/>
  <c r="Y568" i="2"/>
  <c r="Z568" i="2"/>
  <c r="AA568" i="2"/>
  <c r="AB568" i="2"/>
  <c r="AC568" i="2"/>
  <c r="U569" i="2"/>
  <c r="V569" i="2"/>
  <c r="W569" i="2"/>
  <c r="X569" i="2"/>
  <c r="Y569" i="2"/>
  <c r="Z569" i="2"/>
  <c r="AA569" i="2"/>
  <c r="AB569" i="2"/>
  <c r="AC569" i="2"/>
  <c r="U570" i="2"/>
  <c r="V570" i="2"/>
  <c r="W570" i="2"/>
  <c r="X570" i="2"/>
  <c r="Y570" i="2"/>
  <c r="Z570" i="2"/>
  <c r="AA570" i="2"/>
  <c r="AB570" i="2"/>
  <c r="AC570" i="2"/>
  <c r="U571" i="2"/>
  <c r="V571" i="2"/>
  <c r="W571" i="2"/>
  <c r="X571" i="2"/>
  <c r="Y571" i="2"/>
  <c r="Z571" i="2"/>
  <c r="AA571" i="2"/>
  <c r="AB571" i="2"/>
  <c r="AC571" i="2"/>
  <c r="U572" i="2"/>
  <c r="V572" i="2"/>
  <c r="W572" i="2"/>
  <c r="X572" i="2"/>
  <c r="Y572" i="2"/>
  <c r="Z572" i="2"/>
  <c r="AA572" i="2"/>
  <c r="AB572" i="2"/>
  <c r="AC572" i="2"/>
  <c r="U573" i="2"/>
  <c r="V573" i="2"/>
  <c r="W573" i="2"/>
  <c r="X573" i="2"/>
  <c r="Y573" i="2"/>
  <c r="Z573" i="2"/>
  <c r="AA573" i="2"/>
  <c r="AB573" i="2"/>
  <c r="AC573" i="2"/>
  <c r="U574" i="2"/>
  <c r="V574" i="2"/>
  <c r="W574" i="2"/>
  <c r="X574" i="2"/>
  <c r="Y574" i="2"/>
  <c r="Z574" i="2"/>
  <c r="AA574" i="2"/>
  <c r="AB574" i="2"/>
  <c r="AC574" i="2"/>
  <c r="U575" i="2"/>
  <c r="V575" i="2"/>
  <c r="W575" i="2"/>
  <c r="X575" i="2"/>
  <c r="Y575" i="2"/>
  <c r="Z575" i="2"/>
  <c r="AA575" i="2"/>
  <c r="AB575" i="2"/>
  <c r="AC575" i="2"/>
  <c r="U576" i="2"/>
  <c r="V576" i="2"/>
  <c r="W576" i="2"/>
  <c r="X576" i="2"/>
  <c r="Y576" i="2"/>
  <c r="Z576" i="2"/>
  <c r="AA576" i="2"/>
  <c r="AB576" i="2"/>
  <c r="AC576" i="2"/>
  <c r="U577" i="2"/>
  <c r="V577" i="2"/>
  <c r="W577" i="2"/>
  <c r="X577" i="2"/>
  <c r="Y577" i="2"/>
  <c r="Z577" i="2"/>
  <c r="AA577" i="2"/>
  <c r="AB577" i="2"/>
  <c r="AC577" i="2"/>
  <c r="U578" i="2"/>
  <c r="V578" i="2"/>
  <c r="W578" i="2"/>
  <c r="X578" i="2"/>
  <c r="Y578" i="2"/>
  <c r="Z578" i="2"/>
  <c r="AA578" i="2"/>
  <c r="AB578" i="2"/>
  <c r="AC578" i="2"/>
  <c r="U579" i="2"/>
  <c r="V579" i="2"/>
  <c r="W579" i="2"/>
  <c r="X579" i="2"/>
  <c r="Y579" i="2"/>
  <c r="Z579" i="2"/>
  <c r="AA579" i="2"/>
  <c r="AB579" i="2"/>
  <c r="AC579" i="2"/>
  <c r="U580" i="2"/>
  <c r="V580" i="2"/>
  <c r="W580" i="2"/>
  <c r="X580" i="2"/>
  <c r="Y580" i="2"/>
  <c r="Z580" i="2"/>
  <c r="AA580" i="2"/>
  <c r="AB580" i="2"/>
  <c r="AC580" i="2"/>
  <c r="U581" i="2"/>
  <c r="V581" i="2"/>
  <c r="W581" i="2"/>
  <c r="X581" i="2"/>
  <c r="Y581" i="2"/>
  <c r="Z581" i="2"/>
  <c r="AA581" i="2"/>
  <c r="AB581" i="2"/>
  <c r="AC581" i="2"/>
  <c r="U582" i="2"/>
  <c r="V582" i="2"/>
  <c r="W582" i="2"/>
  <c r="X582" i="2"/>
  <c r="Y582" i="2"/>
  <c r="Z582" i="2"/>
  <c r="AA582" i="2"/>
  <c r="AB582" i="2"/>
  <c r="AC582" i="2"/>
  <c r="U583" i="2"/>
  <c r="V583" i="2"/>
  <c r="W583" i="2"/>
  <c r="X583" i="2"/>
  <c r="Y583" i="2"/>
  <c r="Z583" i="2"/>
  <c r="AA583" i="2"/>
  <c r="AB583" i="2"/>
  <c r="AC583" i="2"/>
  <c r="U584" i="2"/>
  <c r="V584" i="2"/>
  <c r="W584" i="2"/>
  <c r="X584" i="2"/>
  <c r="Y584" i="2"/>
  <c r="Z584" i="2"/>
  <c r="AA584" i="2"/>
  <c r="AB584" i="2"/>
  <c r="AC584" i="2"/>
  <c r="U585" i="2"/>
  <c r="V585" i="2"/>
  <c r="W585" i="2"/>
  <c r="X585" i="2"/>
  <c r="Y585" i="2"/>
  <c r="Z585" i="2"/>
  <c r="AA585" i="2"/>
  <c r="AB585" i="2"/>
  <c r="AC585" i="2"/>
  <c r="U586" i="2"/>
  <c r="V586" i="2"/>
  <c r="W586" i="2"/>
  <c r="X586" i="2"/>
  <c r="Y586" i="2"/>
  <c r="Z586" i="2"/>
  <c r="AA586" i="2"/>
  <c r="AB586" i="2"/>
  <c r="AC586" i="2"/>
  <c r="U587" i="2"/>
  <c r="V587" i="2"/>
  <c r="W587" i="2"/>
  <c r="X587" i="2"/>
  <c r="Y587" i="2"/>
  <c r="Z587" i="2"/>
  <c r="AA587" i="2"/>
  <c r="AB587" i="2"/>
  <c r="AC587" i="2"/>
  <c r="U588" i="2"/>
  <c r="V588" i="2"/>
  <c r="W588" i="2"/>
  <c r="X588" i="2"/>
  <c r="Y588" i="2"/>
  <c r="Z588" i="2"/>
  <c r="AA588" i="2"/>
  <c r="AB588" i="2"/>
  <c r="AC588" i="2"/>
  <c r="U589" i="2"/>
  <c r="V589" i="2"/>
  <c r="W589" i="2"/>
  <c r="X589" i="2"/>
  <c r="Y589" i="2"/>
  <c r="Z589" i="2"/>
  <c r="AA589" i="2"/>
  <c r="AB589" i="2"/>
  <c r="AC589" i="2"/>
  <c r="U590" i="2"/>
  <c r="V590" i="2"/>
  <c r="W590" i="2"/>
  <c r="X590" i="2"/>
  <c r="Y590" i="2"/>
  <c r="Z590" i="2"/>
  <c r="AA590" i="2"/>
  <c r="AB590" i="2"/>
  <c r="AC590" i="2"/>
  <c r="U591" i="2"/>
  <c r="V591" i="2"/>
  <c r="W591" i="2"/>
  <c r="X591" i="2"/>
  <c r="Y591" i="2"/>
  <c r="Z591" i="2"/>
  <c r="AA591" i="2"/>
  <c r="AB591" i="2"/>
  <c r="AC591" i="2"/>
  <c r="U592" i="2"/>
  <c r="V592" i="2"/>
  <c r="W592" i="2"/>
  <c r="X592" i="2"/>
  <c r="Y592" i="2"/>
  <c r="Z592" i="2"/>
  <c r="AA592" i="2"/>
  <c r="AB592" i="2"/>
  <c r="AC592" i="2"/>
  <c r="U593" i="2"/>
  <c r="V593" i="2"/>
  <c r="W593" i="2"/>
  <c r="X593" i="2"/>
  <c r="Y593" i="2"/>
  <c r="Z593" i="2"/>
  <c r="AA593" i="2"/>
  <c r="AB593" i="2"/>
  <c r="AC593" i="2"/>
  <c r="U594" i="2"/>
  <c r="V594" i="2"/>
  <c r="W594" i="2"/>
  <c r="X594" i="2"/>
  <c r="Y594" i="2"/>
  <c r="Z594" i="2"/>
  <c r="AA594" i="2"/>
  <c r="AB594" i="2"/>
  <c r="AC594" i="2"/>
  <c r="U431" i="2"/>
  <c r="V431" i="2"/>
  <c r="W431" i="2"/>
  <c r="X431" i="2"/>
  <c r="AA431" i="2"/>
  <c r="Y431" i="2"/>
  <c r="AB431" i="2"/>
  <c r="Z431" i="2"/>
  <c r="AC431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U384" i="2"/>
  <c r="V384" i="2"/>
  <c r="W384" i="2"/>
  <c r="X384" i="2"/>
  <c r="AA384" i="2"/>
  <c r="Y384" i="2"/>
  <c r="Z384" i="2"/>
  <c r="AC384" i="2"/>
  <c r="AB384" i="2"/>
  <c r="U385" i="2"/>
  <c r="V385" i="2"/>
  <c r="W385" i="2"/>
  <c r="X385" i="2"/>
  <c r="Y385" i="2"/>
  <c r="AB385" i="2"/>
  <c r="Z385" i="2"/>
  <c r="AA385" i="2"/>
  <c r="AC385" i="2"/>
  <c r="U386" i="2"/>
  <c r="V386" i="2"/>
  <c r="W386" i="2"/>
  <c r="X386" i="2"/>
  <c r="AA386" i="2"/>
  <c r="Y386" i="2"/>
  <c r="Z386" i="2"/>
  <c r="AC386" i="2"/>
  <c r="AB386" i="2"/>
  <c r="U387" i="2"/>
  <c r="V387" i="2"/>
  <c r="W387" i="2"/>
  <c r="X387" i="2"/>
  <c r="Y387" i="2"/>
  <c r="AB387" i="2"/>
  <c r="Z387" i="2"/>
  <c r="AA387" i="2"/>
  <c r="AC387" i="2"/>
  <c r="U388" i="2"/>
  <c r="V388" i="2"/>
  <c r="W388" i="2"/>
  <c r="X388" i="2"/>
  <c r="AA388" i="2"/>
  <c r="Y388" i="2"/>
  <c r="Z388" i="2"/>
  <c r="AC388" i="2"/>
  <c r="AB388" i="2"/>
  <c r="U389" i="2"/>
  <c r="V389" i="2"/>
  <c r="W389" i="2"/>
  <c r="X389" i="2"/>
  <c r="Y389" i="2"/>
  <c r="AB389" i="2"/>
  <c r="Z389" i="2"/>
  <c r="AA389" i="2"/>
  <c r="AC389" i="2"/>
  <c r="U390" i="2"/>
  <c r="V390" i="2"/>
  <c r="W390" i="2"/>
  <c r="X390" i="2"/>
  <c r="AA390" i="2"/>
  <c r="Y390" i="2"/>
  <c r="Z390" i="2"/>
  <c r="AC390" i="2"/>
  <c r="AB390" i="2"/>
  <c r="U391" i="2"/>
  <c r="V391" i="2"/>
  <c r="W391" i="2"/>
  <c r="X391" i="2"/>
  <c r="Y391" i="2"/>
  <c r="AB391" i="2"/>
  <c r="Z391" i="2"/>
  <c r="AA391" i="2"/>
  <c r="AC391" i="2"/>
  <c r="U392" i="2"/>
  <c r="V392" i="2"/>
  <c r="W392" i="2"/>
  <c r="X392" i="2"/>
  <c r="AA392" i="2"/>
  <c r="Y392" i="2"/>
  <c r="Z392" i="2"/>
  <c r="AC392" i="2"/>
  <c r="AB392" i="2"/>
  <c r="U393" i="2"/>
  <c r="V393" i="2"/>
  <c r="W393" i="2"/>
  <c r="X393" i="2"/>
  <c r="Y393" i="2"/>
  <c r="AB393" i="2"/>
  <c r="Z393" i="2"/>
  <c r="AA393" i="2"/>
  <c r="AC393" i="2"/>
  <c r="U394" i="2"/>
  <c r="V394" i="2"/>
  <c r="W394" i="2"/>
  <c r="X394" i="2"/>
  <c r="AA394" i="2"/>
  <c r="Y394" i="2"/>
  <c r="Z394" i="2"/>
  <c r="AC394" i="2"/>
  <c r="AB394" i="2"/>
  <c r="U395" i="2"/>
  <c r="V395" i="2"/>
  <c r="W395" i="2"/>
  <c r="X395" i="2"/>
  <c r="Y395" i="2"/>
  <c r="AB395" i="2"/>
  <c r="Z395" i="2"/>
  <c r="AA395" i="2"/>
  <c r="AC395" i="2"/>
  <c r="U396" i="2"/>
  <c r="V396" i="2"/>
  <c r="W396" i="2"/>
  <c r="X396" i="2"/>
  <c r="AA396" i="2"/>
  <c r="Y396" i="2"/>
  <c r="Z396" i="2"/>
  <c r="AC396" i="2"/>
  <c r="AB396" i="2"/>
  <c r="U397" i="2"/>
  <c r="V397" i="2"/>
  <c r="W397" i="2"/>
  <c r="X397" i="2"/>
  <c r="Y397" i="2"/>
  <c r="AB397" i="2"/>
  <c r="Z397" i="2"/>
  <c r="AA397" i="2"/>
  <c r="AC397" i="2"/>
  <c r="U398" i="2"/>
  <c r="V398" i="2"/>
  <c r="W398" i="2"/>
  <c r="X398" i="2"/>
  <c r="AA398" i="2"/>
  <c r="Y398" i="2"/>
  <c r="Z398" i="2"/>
  <c r="AC398" i="2"/>
  <c r="AB398" i="2"/>
  <c r="U399" i="2"/>
  <c r="V399" i="2"/>
  <c r="W399" i="2"/>
  <c r="X399" i="2"/>
  <c r="Y399" i="2"/>
  <c r="AB399" i="2"/>
  <c r="Z399" i="2"/>
  <c r="AA399" i="2"/>
  <c r="AC399" i="2"/>
  <c r="U400" i="2"/>
  <c r="V400" i="2"/>
  <c r="W400" i="2"/>
  <c r="X400" i="2"/>
  <c r="AA400" i="2"/>
  <c r="Y400" i="2"/>
  <c r="Z400" i="2"/>
  <c r="AC400" i="2"/>
  <c r="AB400" i="2"/>
  <c r="U401" i="2"/>
  <c r="V401" i="2"/>
  <c r="W401" i="2"/>
  <c r="X401" i="2"/>
  <c r="Y401" i="2"/>
  <c r="AB401" i="2"/>
  <c r="Z401" i="2"/>
  <c r="AA401" i="2"/>
  <c r="AC401" i="2"/>
  <c r="U402" i="2"/>
  <c r="V402" i="2"/>
  <c r="W402" i="2"/>
  <c r="X402" i="2"/>
  <c r="AA402" i="2"/>
  <c r="Y402" i="2"/>
  <c r="Z402" i="2"/>
  <c r="AC402" i="2"/>
  <c r="AB402" i="2"/>
  <c r="U403" i="2"/>
  <c r="V403" i="2"/>
  <c r="W403" i="2"/>
  <c r="X403" i="2"/>
  <c r="Y403" i="2"/>
  <c r="AB403" i="2"/>
  <c r="Z403" i="2"/>
  <c r="AA403" i="2"/>
  <c r="AC403" i="2"/>
  <c r="U404" i="2"/>
  <c r="V404" i="2"/>
  <c r="W404" i="2"/>
  <c r="X404" i="2"/>
  <c r="AA404" i="2"/>
  <c r="Y404" i="2"/>
  <c r="Z404" i="2"/>
  <c r="AC404" i="2"/>
  <c r="AB404" i="2"/>
  <c r="U405" i="2"/>
  <c r="V405" i="2"/>
  <c r="W405" i="2"/>
  <c r="X405" i="2"/>
  <c r="Y405" i="2"/>
  <c r="AB405" i="2"/>
  <c r="Z405" i="2"/>
  <c r="AA405" i="2"/>
  <c r="AC405" i="2"/>
  <c r="U406" i="2"/>
  <c r="V406" i="2"/>
  <c r="W406" i="2"/>
  <c r="X406" i="2"/>
  <c r="AA406" i="2"/>
  <c r="Y406" i="2"/>
  <c r="Z406" i="2"/>
  <c r="AC406" i="2"/>
  <c r="AB406" i="2"/>
  <c r="U407" i="2"/>
  <c r="V407" i="2"/>
  <c r="W407" i="2"/>
  <c r="X407" i="2"/>
  <c r="Y407" i="2"/>
  <c r="AB407" i="2"/>
  <c r="Z407" i="2"/>
  <c r="AA407" i="2"/>
  <c r="AC407" i="2"/>
  <c r="U408" i="2"/>
  <c r="V408" i="2"/>
  <c r="W408" i="2"/>
  <c r="X408" i="2"/>
  <c r="AA408" i="2"/>
  <c r="Y408" i="2"/>
  <c r="Z408" i="2"/>
  <c r="AC408" i="2"/>
  <c r="AB408" i="2"/>
  <c r="U409" i="2"/>
  <c r="V409" i="2"/>
  <c r="W409" i="2"/>
  <c r="X409" i="2"/>
  <c r="Y409" i="2"/>
  <c r="AB409" i="2"/>
  <c r="Z409" i="2"/>
  <c r="AA409" i="2"/>
  <c r="AC409" i="2"/>
  <c r="U410" i="2"/>
  <c r="V410" i="2"/>
  <c r="W410" i="2"/>
  <c r="X410" i="2"/>
  <c r="AA410" i="2"/>
  <c r="Y410" i="2"/>
  <c r="Z410" i="2"/>
  <c r="AC410" i="2"/>
  <c r="AB410" i="2"/>
  <c r="U411" i="2"/>
  <c r="V411" i="2"/>
  <c r="W411" i="2"/>
  <c r="X411" i="2"/>
  <c r="Y411" i="2"/>
  <c r="AB411" i="2"/>
  <c r="Z411" i="2"/>
  <c r="AA411" i="2"/>
  <c r="AC411" i="2"/>
  <c r="U412" i="2"/>
  <c r="V412" i="2"/>
  <c r="W412" i="2"/>
  <c r="X412" i="2"/>
  <c r="AA412" i="2"/>
  <c r="Y412" i="2"/>
  <c r="Z412" i="2"/>
  <c r="AC412" i="2"/>
  <c r="AB412" i="2"/>
  <c r="U413" i="2"/>
  <c r="V413" i="2"/>
  <c r="W413" i="2"/>
  <c r="X413" i="2"/>
  <c r="Y413" i="2"/>
  <c r="AB413" i="2"/>
  <c r="Z413" i="2"/>
  <c r="AA413" i="2"/>
  <c r="AC413" i="2"/>
  <c r="U414" i="2"/>
  <c r="V414" i="2"/>
  <c r="W414" i="2"/>
  <c r="X414" i="2"/>
  <c r="AA414" i="2"/>
  <c r="Y414" i="2"/>
  <c r="Z414" i="2"/>
  <c r="AC414" i="2"/>
  <c r="AB414" i="2"/>
  <c r="U415" i="2"/>
  <c r="V415" i="2"/>
  <c r="W415" i="2"/>
  <c r="X415" i="2"/>
  <c r="Y415" i="2"/>
  <c r="AB415" i="2"/>
  <c r="Z415" i="2"/>
  <c r="AA415" i="2"/>
  <c r="AC415" i="2"/>
  <c r="U416" i="2"/>
  <c r="V416" i="2"/>
  <c r="W416" i="2"/>
  <c r="X416" i="2"/>
  <c r="AA416" i="2"/>
  <c r="Y416" i="2"/>
  <c r="Z416" i="2"/>
  <c r="AC416" i="2"/>
  <c r="AB416" i="2"/>
  <c r="U417" i="2"/>
  <c r="V417" i="2"/>
  <c r="W417" i="2"/>
  <c r="X417" i="2"/>
  <c r="Y417" i="2"/>
  <c r="AB417" i="2"/>
  <c r="Z417" i="2"/>
  <c r="AA417" i="2"/>
  <c r="AC417" i="2"/>
  <c r="U418" i="2"/>
  <c r="V418" i="2"/>
  <c r="W418" i="2"/>
  <c r="X418" i="2"/>
  <c r="AA418" i="2"/>
  <c r="Y418" i="2"/>
  <c r="Z418" i="2"/>
  <c r="AC418" i="2"/>
  <c r="AB418" i="2"/>
  <c r="U419" i="2"/>
  <c r="V419" i="2"/>
  <c r="W419" i="2"/>
  <c r="X419" i="2"/>
  <c r="Y419" i="2"/>
  <c r="AB419" i="2"/>
  <c r="Z419" i="2"/>
  <c r="AA419" i="2"/>
  <c r="AC419" i="2"/>
  <c r="U420" i="2"/>
  <c r="V420" i="2"/>
  <c r="W420" i="2"/>
  <c r="X420" i="2"/>
  <c r="AA420" i="2"/>
  <c r="Y420" i="2"/>
  <c r="Z420" i="2"/>
  <c r="AC420" i="2"/>
  <c r="AB420" i="2"/>
  <c r="U421" i="2"/>
  <c r="V421" i="2"/>
  <c r="W421" i="2"/>
  <c r="X421" i="2"/>
  <c r="Y421" i="2"/>
  <c r="AB421" i="2"/>
  <c r="Z421" i="2"/>
  <c r="AA421" i="2"/>
  <c r="AC421" i="2"/>
  <c r="U422" i="2"/>
  <c r="V422" i="2"/>
  <c r="W422" i="2"/>
  <c r="X422" i="2"/>
  <c r="AA422" i="2"/>
  <c r="Y422" i="2"/>
  <c r="Z422" i="2"/>
  <c r="AC422" i="2"/>
  <c r="AB422" i="2"/>
  <c r="U423" i="2"/>
  <c r="V423" i="2"/>
  <c r="W423" i="2"/>
  <c r="X423" i="2"/>
  <c r="Y423" i="2"/>
  <c r="AB423" i="2"/>
  <c r="Z423" i="2"/>
  <c r="AA423" i="2"/>
  <c r="AC423" i="2"/>
  <c r="U424" i="2"/>
  <c r="V424" i="2"/>
  <c r="W424" i="2"/>
  <c r="X424" i="2"/>
  <c r="AA424" i="2"/>
  <c r="Y424" i="2"/>
  <c r="Z424" i="2"/>
  <c r="AC424" i="2"/>
  <c r="AB424" i="2"/>
  <c r="U425" i="2"/>
  <c r="V425" i="2"/>
  <c r="W425" i="2"/>
  <c r="X425" i="2"/>
  <c r="Y425" i="2"/>
  <c r="AB425" i="2"/>
  <c r="Z425" i="2"/>
  <c r="AA425" i="2"/>
  <c r="AC425" i="2"/>
  <c r="U426" i="2"/>
  <c r="V426" i="2"/>
  <c r="W426" i="2"/>
  <c r="X426" i="2"/>
  <c r="AA426" i="2"/>
  <c r="Y426" i="2"/>
  <c r="Z426" i="2"/>
  <c r="AC426" i="2"/>
  <c r="AB426" i="2"/>
  <c r="U427" i="2"/>
  <c r="V427" i="2"/>
  <c r="W427" i="2"/>
  <c r="X427" i="2"/>
  <c r="Y427" i="2"/>
  <c r="AB427" i="2"/>
  <c r="Z427" i="2"/>
  <c r="AA427" i="2"/>
  <c r="AC427" i="2"/>
  <c r="U428" i="2"/>
  <c r="V428" i="2"/>
  <c r="W428" i="2"/>
  <c r="X428" i="2"/>
  <c r="AA428" i="2"/>
  <c r="Y428" i="2"/>
  <c r="Z428" i="2"/>
  <c r="AC428" i="2"/>
  <c r="AB428" i="2"/>
  <c r="U429" i="2"/>
  <c r="V429" i="2"/>
  <c r="W429" i="2"/>
  <c r="X429" i="2"/>
  <c r="Y429" i="2"/>
  <c r="AB429" i="2"/>
  <c r="Z429" i="2"/>
  <c r="AA429" i="2"/>
  <c r="AC429" i="2"/>
  <c r="U430" i="2"/>
  <c r="V430" i="2"/>
  <c r="W430" i="2"/>
  <c r="X430" i="2"/>
  <c r="AA430" i="2"/>
  <c r="Y430" i="2"/>
  <c r="Z430" i="2"/>
  <c r="AC430" i="2"/>
  <c r="AB430" i="2"/>
  <c r="U373" i="2"/>
  <c r="V373" i="2"/>
  <c r="W373" i="2"/>
  <c r="X373" i="2"/>
  <c r="AA373" i="2"/>
  <c r="Y373" i="2"/>
  <c r="Z373" i="2"/>
  <c r="AC373" i="2"/>
  <c r="AB373" i="2"/>
  <c r="U374" i="2"/>
  <c r="V374" i="2"/>
  <c r="W374" i="2"/>
  <c r="X374" i="2"/>
  <c r="Y374" i="2"/>
  <c r="AB374" i="2"/>
  <c r="Z374" i="2"/>
  <c r="AA374" i="2"/>
  <c r="AC374" i="2"/>
  <c r="U375" i="2"/>
  <c r="V375" i="2"/>
  <c r="W375" i="2"/>
  <c r="X375" i="2"/>
  <c r="AA375" i="2"/>
  <c r="Y375" i="2"/>
  <c r="Z375" i="2"/>
  <c r="AC375" i="2"/>
  <c r="AB375" i="2"/>
  <c r="U376" i="2"/>
  <c r="V376" i="2"/>
  <c r="W376" i="2"/>
  <c r="X376" i="2"/>
  <c r="Y376" i="2"/>
  <c r="AB376" i="2"/>
  <c r="Z376" i="2"/>
  <c r="AA376" i="2"/>
  <c r="AC376" i="2"/>
  <c r="U377" i="2"/>
  <c r="V377" i="2"/>
  <c r="W377" i="2"/>
  <c r="X377" i="2"/>
  <c r="AA377" i="2"/>
  <c r="Y377" i="2"/>
  <c r="Z377" i="2"/>
  <c r="AC377" i="2"/>
  <c r="AB377" i="2"/>
  <c r="U378" i="2"/>
  <c r="V378" i="2"/>
  <c r="W378" i="2"/>
  <c r="X378" i="2"/>
  <c r="Y378" i="2"/>
  <c r="AB378" i="2"/>
  <c r="Z378" i="2"/>
  <c r="AA378" i="2"/>
  <c r="AC378" i="2"/>
  <c r="U379" i="2"/>
  <c r="V379" i="2"/>
  <c r="W379" i="2"/>
  <c r="X379" i="2"/>
  <c r="AA379" i="2"/>
  <c r="Y379" i="2"/>
  <c r="Z379" i="2"/>
  <c r="AC379" i="2"/>
  <c r="AB379" i="2"/>
  <c r="U380" i="2"/>
  <c r="V380" i="2"/>
  <c r="W380" i="2"/>
  <c r="X380" i="2"/>
  <c r="Y380" i="2"/>
  <c r="AB380" i="2"/>
  <c r="Z380" i="2"/>
  <c r="AA380" i="2"/>
  <c r="AC380" i="2"/>
  <c r="U381" i="2"/>
  <c r="V381" i="2"/>
  <c r="W381" i="2"/>
  <c r="X381" i="2"/>
  <c r="AA381" i="2"/>
  <c r="Y381" i="2"/>
  <c r="Z381" i="2"/>
  <c r="AC381" i="2"/>
  <c r="AB381" i="2"/>
  <c r="U382" i="2"/>
  <c r="V382" i="2"/>
  <c r="W382" i="2"/>
  <c r="X382" i="2"/>
  <c r="Y382" i="2"/>
  <c r="AB382" i="2"/>
  <c r="Z382" i="2"/>
  <c r="AA382" i="2"/>
  <c r="AC382" i="2"/>
  <c r="U383" i="2"/>
  <c r="V383" i="2"/>
  <c r="W383" i="2"/>
  <c r="X383" i="2"/>
  <c r="AA383" i="2"/>
  <c r="Y383" i="2"/>
  <c r="Z383" i="2"/>
  <c r="AC383" i="2"/>
  <c r="AB383" i="2"/>
  <c r="E373" i="2"/>
  <c r="F373" i="2"/>
  <c r="O373" i="2"/>
  <c r="G373" i="2"/>
  <c r="H373" i="2"/>
  <c r="I373" i="2"/>
  <c r="J373" i="2"/>
  <c r="K373" i="2"/>
  <c r="L373" i="2"/>
  <c r="M373" i="2"/>
  <c r="N373" i="2"/>
  <c r="P373" i="2"/>
  <c r="E374" i="2"/>
  <c r="F374" i="2"/>
  <c r="O374" i="2"/>
  <c r="G374" i="2"/>
  <c r="H374" i="2"/>
  <c r="I374" i="2"/>
  <c r="J374" i="2"/>
  <c r="K374" i="2"/>
  <c r="L374" i="2"/>
  <c r="M374" i="2"/>
  <c r="N374" i="2"/>
  <c r="P374" i="2"/>
  <c r="E375" i="2"/>
  <c r="F375" i="2"/>
  <c r="O375" i="2"/>
  <c r="G375" i="2"/>
  <c r="H375" i="2"/>
  <c r="I375" i="2"/>
  <c r="J375" i="2"/>
  <c r="K375" i="2"/>
  <c r="L375" i="2"/>
  <c r="M375" i="2"/>
  <c r="N375" i="2"/>
  <c r="P375" i="2"/>
  <c r="E376" i="2"/>
  <c r="F376" i="2"/>
  <c r="O376" i="2"/>
  <c r="G376" i="2"/>
  <c r="H376" i="2"/>
  <c r="I376" i="2"/>
  <c r="J376" i="2"/>
  <c r="K376" i="2"/>
  <c r="L376" i="2"/>
  <c r="M376" i="2"/>
  <c r="N376" i="2"/>
  <c r="P376" i="2"/>
  <c r="E377" i="2"/>
  <c r="F377" i="2"/>
  <c r="O377" i="2"/>
  <c r="G377" i="2"/>
  <c r="H377" i="2"/>
  <c r="I377" i="2"/>
  <c r="J377" i="2"/>
  <c r="K377" i="2"/>
  <c r="L377" i="2"/>
  <c r="M377" i="2"/>
  <c r="N377" i="2"/>
  <c r="P377" i="2"/>
  <c r="E378" i="2"/>
  <c r="F378" i="2"/>
  <c r="O378" i="2"/>
  <c r="G378" i="2"/>
  <c r="H378" i="2"/>
  <c r="I378" i="2"/>
  <c r="J378" i="2"/>
  <c r="K378" i="2"/>
  <c r="L378" i="2"/>
  <c r="M378" i="2"/>
  <c r="N378" i="2"/>
  <c r="P378" i="2"/>
  <c r="E379" i="2"/>
  <c r="F379" i="2"/>
  <c r="O379" i="2"/>
  <c r="G379" i="2"/>
  <c r="H379" i="2"/>
  <c r="I379" i="2"/>
  <c r="J379" i="2"/>
  <c r="K379" i="2"/>
  <c r="L379" i="2"/>
  <c r="M379" i="2"/>
  <c r="N379" i="2"/>
  <c r="P379" i="2"/>
  <c r="E380" i="2"/>
  <c r="F380" i="2"/>
  <c r="O380" i="2"/>
  <c r="G380" i="2"/>
  <c r="H380" i="2"/>
  <c r="I380" i="2"/>
  <c r="J380" i="2"/>
  <c r="K380" i="2"/>
  <c r="L380" i="2"/>
  <c r="M380" i="2"/>
  <c r="N380" i="2"/>
  <c r="P380" i="2"/>
  <c r="E381" i="2"/>
  <c r="F381" i="2"/>
  <c r="O381" i="2"/>
  <c r="G381" i="2"/>
  <c r="H381" i="2"/>
  <c r="I381" i="2"/>
  <c r="J381" i="2"/>
  <c r="K381" i="2"/>
  <c r="L381" i="2"/>
  <c r="M381" i="2"/>
  <c r="N381" i="2"/>
  <c r="P381" i="2"/>
  <c r="E382" i="2"/>
  <c r="F382" i="2"/>
  <c r="O382" i="2"/>
  <c r="G382" i="2"/>
  <c r="H382" i="2"/>
  <c r="I382" i="2"/>
  <c r="J382" i="2"/>
  <c r="K382" i="2"/>
  <c r="L382" i="2"/>
  <c r="M382" i="2"/>
  <c r="N382" i="2"/>
  <c r="P382" i="2"/>
  <c r="E383" i="2"/>
  <c r="F383" i="2"/>
  <c r="O383" i="2"/>
  <c r="G383" i="2"/>
  <c r="H383" i="2"/>
  <c r="I383" i="2"/>
  <c r="J383" i="2"/>
  <c r="K383" i="2"/>
  <c r="L383" i="2"/>
  <c r="M383" i="2"/>
  <c r="N383" i="2"/>
  <c r="P383" i="2"/>
  <c r="E384" i="2"/>
  <c r="F384" i="2"/>
  <c r="O384" i="2"/>
  <c r="G384" i="2"/>
  <c r="H384" i="2"/>
  <c r="I384" i="2"/>
  <c r="J384" i="2"/>
  <c r="K384" i="2"/>
  <c r="L384" i="2"/>
  <c r="M384" i="2"/>
  <c r="N384" i="2"/>
  <c r="P384" i="2"/>
  <c r="E385" i="2"/>
  <c r="F385" i="2"/>
  <c r="O385" i="2"/>
  <c r="G385" i="2"/>
  <c r="H385" i="2"/>
  <c r="I385" i="2"/>
  <c r="J385" i="2"/>
  <c r="K385" i="2"/>
  <c r="L385" i="2"/>
  <c r="M385" i="2"/>
  <c r="N385" i="2"/>
  <c r="P385" i="2"/>
  <c r="E386" i="2"/>
  <c r="F386" i="2"/>
  <c r="O386" i="2"/>
  <c r="G386" i="2"/>
  <c r="H386" i="2"/>
  <c r="I386" i="2"/>
  <c r="J386" i="2"/>
  <c r="K386" i="2"/>
  <c r="L386" i="2"/>
  <c r="M386" i="2"/>
  <c r="N386" i="2"/>
  <c r="P386" i="2"/>
  <c r="E387" i="2"/>
  <c r="F387" i="2"/>
  <c r="O387" i="2"/>
  <c r="G387" i="2"/>
  <c r="H387" i="2"/>
  <c r="I387" i="2"/>
  <c r="J387" i="2"/>
  <c r="K387" i="2"/>
  <c r="L387" i="2"/>
  <c r="M387" i="2"/>
  <c r="N387" i="2"/>
  <c r="P387" i="2"/>
  <c r="E388" i="2"/>
  <c r="F388" i="2"/>
  <c r="O388" i="2"/>
  <c r="G388" i="2"/>
  <c r="H388" i="2"/>
  <c r="I388" i="2"/>
  <c r="J388" i="2"/>
  <c r="K388" i="2"/>
  <c r="L388" i="2"/>
  <c r="M388" i="2"/>
  <c r="N388" i="2"/>
  <c r="P388" i="2"/>
  <c r="E389" i="2"/>
  <c r="F389" i="2"/>
  <c r="O389" i="2"/>
  <c r="G389" i="2"/>
  <c r="H389" i="2"/>
  <c r="I389" i="2"/>
  <c r="J389" i="2"/>
  <c r="K389" i="2"/>
  <c r="L389" i="2"/>
  <c r="M389" i="2"/>
  <c r="N389" i="2"/>
  <c r="P389" i="2"/>
  <c r="E390" i="2"/>
  <c r="F390" i="2"/>
  <c r="O390" i="2"/>
  <c r="G390" i="2"/>
  <c r="H390" i="2"/>
  <c r="I390" i="2"/>
  <c r="J390" i="2"/>
  <c r="K390" i="2"/>
  <c r="L390" i="2"/>
  <c r="M390" i="2"/>
  <c r="N390" i="2"/>
  <c r="P390" i="2"/>
  <c r="E391" i="2"/>
  <c r="F391" i="2"/>
  <c r="O391" i="2"/>
  <c r="G391" i="2"/>
  <c r="H391" i="2"/>
  <c r="I391" i="2"/>
  <c r="J391" i="2"/>
  <c r="K391" i="2"/>
  <c r="L391" i="2"/>
  <c r="M391" i="2"/>
  <c r="N391" i="2"/>
  <c r="P391" i="2"/>
  <c r="E392" i="2"/>
  <c r="F392" i="2"/>
  <c r="O392" i="2"/>
  <c r="G392" i="2"/>
  <c r="H392" i="2"/>
  <c r="I392" i="2"/>
  <c r="J392" i="2"/>
  <c r="K392" i="2"/>
  <c r="L392" i="2"/>
  <c r="M392" i="2"/>
  <c r="N392" i="2"/>
  <c r="P392" i="2"/>
  <c r="E393" i="2"/>
  <c r="F393" i="2"/>
  <c r="O393" i="2"/>
  <c r="G393" i="2"/>
  <c r="H393" i="2"/>
  <c r="I393" i="2"/>
  <c r="J393" i="2"/>
  <c r="K393" i="2"/>
  <c r="L393" i="2"/>
  <c r="M393" i="2"/>
  <c r="N393" i="2"/>
  <c r="P393" i="2"/>
  <c r="E394" i="2"/>
  <c r="F394" i="2"/>
  <c r="O394" i="2"/>
  <c r="G394" i="2"/>
  <c r="H394" i="2"/>
  <c r="I394" i="2"/>
  <c r="J394" i="2"/>
  <c r="K394" i="2"/>
  <c r="L394" i="2"/>
  <c r="M394" i="2"/>
  <c r="N394" i="2"/>
  <c r="P394" i="2"/>
  <c r="E395" i="2"/>
  <c r="F395" i="2"/>
  <c r="O395" i="2"/>
  <c r="G395" i="2"/>
  <c r="H395" i="2"/>
  <c r="I395" i="2"/>
  <c r="J395" i="2"/>
  <c r="K395" i="2"/>
  <c r="L395" i="2"/>
  <c r="M395" i="2"/>
  <c r="N395" i="2"/>
  <c r="P395" i="2"/>
  <c r="E396" i="2"/>
  <c r="F396" i="2"/>
  <c r="O396" i="2"/>
  <c r="G396" i="2"/>
  <c r="H396" i="2"/>
  <c r="I396" i="2"/>
  <c r="J396" i="2"/>
  <c r="K396" i="2"/>
  <c r="L396" i="2"/>
  <c r="M396" i="2"/>
  <c r="N396" i="2"/>
  <c r="P396" i="2"/>
  <c r="E397" i="2"/>
  <c r="F397" i="2"/>
  <c r="O397" i="2"/>
  <c r="G397" i="2"/>
  <c r="H397" i="2"/>
  <c r="I397" i="2"/>
  <c r="J397" i="2"/>
  <c r="K397" i="2"/>
  <c r="L397" i="2"/>
  <c r="M397" i="2"/>
  <c r="N397" i="2"/>
  <c r="P397" i="2"/>
  <c r="E398" i="2"/>
  <c r="F398" i="2"/>
  <c r="O398" i="2"/>
  <c r="G398" i="2"/>
  <c r="H398" i="2"/>
  <c r="I398" i="2"/>
  <c r="J398" i="2"/>
  <c r="K398" i="2"/>
  <c r="L398" i="2"/>
  <c r="M398" i="2"/>
  <c r="N398" i="2"/>
  <c r="P398" i="2"/>
  <c r="E399" i="2"/>
  <c r="F399" i="2"/>
  <c r="O399" i="2"/>
  <c r="G399" i="2"/>
  <c r="H399" i="2"/>
  <c r="I399" i="2"/>
  <c r="J399" i="2"/>
  <c r="K399" i="2"/>
  <c r="L399" i="2"/>
  <c r="M399" i="2"/>
  <c r="N399" i="2"/>
  <c r="P399" i="2"/>
  <c r="E400" i="2"/>
  <c r="F400" i="2"/>
  <c r="O400" i="2"/>
  <c r="G400" i="2"/>
  <c r="H400" i="2"/>
  <c r="I400" i="2"/>
  <c r="J400" i="2"/>
  <c r="K400" i="2"/>
  <c r="L400" i="2"/>
  <c r="M400" i="2"/>
  <c r="N400" i="2"/>
  <c r="P400" i="2"/>
  <c r="E401" i="2"/>
  <c r="F401" i="2"/>
  <c r="O401" i="2"/>
  <c r="G401" i="2"/>
  <c r="H401" i="2"/>
  <c r="I401" i="2"/>
  <c r="J401" i="2"/>
  <c r="K401" i="2"/>
  <c r="L401" i="2"/>
  <c r="M401" i="2"/>
  <c r="N401" i="2"/>
  <c r="P401" i="2"/>
  <c r="E402" i="2"/>
  <c r="F402" i="2"/>
  <c r="O402" i="2"/>
  <c r="G402" i="2"/>
  <c r="H402" i="2"/>
  <c r="I402" i="2"/>
  <c r="J402" i="2"/>
  <c r="K402" i="2"/>
  <c r="L402" i="2"/>
  <c r="M402" i="2"/>
  <c r="N402" i="2"/>
  <c r="P402" i="2"/>
  <c r="E403" i="2"/>
  <c r="F403" i="2"/>
  <c r="O403" i="2"/>
  <c r="G403" i="2"/>
  <c r="H403" i="2"/>
  <c r="I403" i="2"/>
  <c r="J403" i="2"/>
  <c r="K403" i="2"/>
  <c r="L403" i="2"/>
  <c r="M403" i="2"/>
  <c r="N403" i="2"/>
  <c r="P403" i="2"/>
  <c r="E404" i="2"/>
  <c r="F404" i="2"/>
  <c r="O404" i="2"/>
  <c r="G404" i="2"/>
  <c r="H404" i="2"/>
  <c r="I404" i="2"/>
  <c r="J404" i="2"/>
  <c r="K404" i="2"/>
  <c r="L404" i="2"/>
  <c r="M404" i="2"/>
  <c r="N404" i="2"/>
  <c r="P404" i="2"/>
  <c r="E405" i="2"/>
  <c r="F405" i="2"/>
  <c r="O405" i="2"/>
  <c r="G405" i="2"/>
  <c r="H405" i="2"/>
  <c r="I405" i="2"/>
  <c r="J405" i="2"/>
  <c r="K405" i="2"/>
  <c r="L405" i="2"/>
  <c r="M405" i="2"/>
  <c r="N405" i="2"/>
  <c r="P405" i="2"/>
  <c r="E406" i="2"/>
  <c r="F406" i="2"/>
  <c r="O406" i="2"/>
  <c r="G406" i="2"/>
  <c r="H406" i="2"/>
  <c r="I406" i="2"/>
  <c r="J406" i="2"/>
  <c r="K406" i="2"/>
  <c r="L406" i="2"/>
  <c r="M406" i="2"/>
  <c r="N406" i="2"/>
  <c r="P406" i="2"/>
  <c r="E407" i="2"/>
  <c r="F407" i="2"/>
  <c r="O407" i="2"/>
  <c r="G407" i="2"/>
  <c r="H407" i="2"/>
  <c r="I407" i="2"/>
  <c r="J407" i="2"/>
  <c r="K407" i="2"/>
  <c r="L407" i="2"/>
  <c r="M407" i="2"/>
  <c r="N407" i="2"/>
  <c r="P407" i="2"/>
  <c r="E408" i="2"/>
  <c r="F408" i="2"/>
  <c r="O408" i="2"/>
  <c r="G408" i="2"/>
  <c r="H408" i="2"/>
  <c r="I408" i="2"/>
  <c r="J408" i="2"/>
  <c r="K408" i="2"/>
  <c r="L408" i="2"/>
  <c r="M408" i="2"/>
  <c r="N408" i="2"/>
  <c r="P408" i="2"/>
  <c r="E409" i="2"/>
  <c r="F409" i="2"/>
  <c r="O409" i="2"/>
  <c r="G409" i="2"/>
  <c r="H409" i="2"/>
  <c r="I409" i="2"/>
  <c r="J409" i="2"/>
  <c r="K409" i="2"/>
  <c r="L409" i="2"/>
  <c r="M409" i="2"/>
  <c r="N409" i="2"/>
  <c r="P409" i="2"/>
  <c r="E410" i="2"/>
  <c r="F410" i="2"/>
  <c r="O410" i="2"/>
  <c r="G410" i="2"/>
  <c r="H410" i="2"/>
  <c r="I410" i="2"/>
  <c r="J410" i="2"/>
  <c r="K410" i="2"/>
  <c r="L410" i="2"/>
  <c r="M410" i="2"/>
  <c r="N410" i="2"/>
  <c r="P410" i="2"/>
  <c r="E411" i="2"/>
  <c r="F411" i="2"/>
  <c r="O411" i="2"/>
  <c r="G411" i="2"/>
  <c r="H411" i="2"/>
  <c r="I411" i="2"/>
  <c r="J411" i="2"/>
  <c r="K411" i="2"/>
  <c r="L411" i="2"/>
  <c r="M411" i="2"/>
  <c r="N411" i="2"/>
  <c r="P411" i="2"/>
  <c r="E412" i="2"/>
  <c r="F412" i="2"/>
  <c r="O412" i="2"/>
  <c r="G412" i="2"/>
  <c r="H412" i="2"/>
  <c r="I412" i="2"/>
  <c r="J412" i="2"/>
  <c r="K412" i="2"/>
  <c r="L412" i="2"/>
  <c r="M412" i="2"/>
  <c r="N412" i="2"/>
  <c r="P412" i="2"/>
  <c r="E413" i="2"/>
  <c r="F413" i="2"/>
  <c r="O413" i="2"/>
  <c r="G413" i="2"/>
  <c r="H413" i="2"/>
  <c r="I413" i="2"/>
  <c r="J413" i="2"/>
  <c r="K413" i="2"/>
  <c r="L413" i="2"/>
  <c r="M413" i="2"/>
  <c r="N413" i="2"/>
  <c r="P413" i="2"/>
  <c r="E414" i="2"/>
  <c r="F414" i="2"/>
  <c r="O414" i="2"/>
  <c r="G414" i="2"/>
  <c r="H414" i="2"/>
  <c r="I414" i="2"/>
  <c r="J414" i="2"/>
  <c r="K414" i="2"/>
  <c r="L414" i="2"/>
  <c r="M414" i="2"/>
  <c r="N414" i="2"/>
  <c r="P414" i="2"/>
  <c r="E415" i="2"/>
  <c r="F415" i="2"/>
  <c r="O415" i="2"/>
  <c r="G415" i="2"/>
  <c r="H415" i="2"/>
  <c r="I415" i="2"/>
  <c r="J415" i="2"/>
  <c r="K415" i="2"/>
  <c r="L415" i="2"/>
  <c r="M415" i="2"/>
  <c r="N415" i="2"/>
  <c r="P415" i="2"/>
  <c r="E416" i="2"/>
  <c r="F416" i="2"/>
  <c r="O416" i="2"/>
  <c r="G416" i="2"/>
  <c r="H416" i="2"/>
  <c r="I416" i="2"/>
  <c r="J416" i="2"/>
  <c r="K416" i="2"/>
  <c r="L416" i="2"/>
  <c r="M416" i="2"/>
  <c r="N416" i="2"/>
  <c r="P416" i="2"/>
  <c r="E417" i="2"/>
  <c r="F417" i="2"/>
  <c r="O417" i="2"/>
  <c r="G417" i="2"/>
  <c r="H417" i="2"/>
  <c r="I417" i="2"/>
  <c r="J417" i="2"/>
  <c r="K417" i="2"/>
  <c r="L417" i="2"/>
  <c r="M417" i="2"/>
  <c r="N417" i="2"/>
  <c r="P417" i="2"/>
  <c r="E418" i="2"/>
  <c r="F418" i="2"/>
  <c r="O418" i="2"/>
  <c r="G418" i="2"/>
  <c r="H418" i="2"/>
  <c r="I418" i="2"/>
  <c r="J418" i="2"/>
  <c r="K418" i="2"/>
  <c r="L418" i="2"/>
  <c r="M418" i="2"/>
  <c r="N418" i="2"/>
  <c r="P418" i="2"/>
  <c r="E419" i="2"/>
  <c r="F419" i="2"/>
  <c r="O419" i="2"/>
  <c r="G419" i="2"/>
  <c r="H419" i="2"/>
  <c r="I419" i="2"/>
  <c r="J419" i="2"/>
  <c r="K419" i="2"/>
  <c r="L419" i="2"/>
  <c r="M419" i="2"/>
  <c r="N419" i="2"/>
  <c r="P419" i="2"/>
  <c r="E420" i="2"/>
  <c r="F420" i="2"/>
  <c r="O420" i="2"/>
  <c r="G420" i="2"/>
  <c r="H420" i="2"/>
  <c r="I420" i="2"/>
  <c r="J420" i="2"/>
  <c r="K420" i="2"/>
  <c r="L420" i="2"/>
  <c r="M420" i="2"/>
  <c r="N420" i="2"/>
  <c r="P420" i="2"/>
  <c r="E421" i="2"/>
  <c r="F421" i="2"/>
  <c r="O421" i="2"/>
  <c r="G421" i="2"/>
  <c r="H421" i="2"/>
  <c r="I421" i="2"/>
  <c r="J421" i="2"/>
  <c r="K421" i="2"/>
  <c r="L421" i="2"/>
  <c r="M421" i="2"/>
  <c r="N421" i="2"/>
  <c r="P421" i="2"/>
  <c r="E422" i="2"/>
  <c r="F422" i="2"/>
  <c r="O422" i="2"/>
  <c r="G422" i="2"/>
  <c r="H422" i="2"/>
  <c r="I422" i="2"/>
  <c r="J422" i="2"/>
  <c r="K422" i="2"/>
  <c r="L422" i="2"/>
  <c r="M422" i="2"/>
  <c r="N422" i="2"/>
  <c r="P422" i="2"/>
  <c r="E423" i="2"/>
  <c r="F423" i="2"/>
  <c r="O423" i="2"/>
  <c r="G423" i="2"/>
  <c r="H423" i="2"/>
  <c r="I423" i="2"/>
  <c r="J423" i="2"/>
  <c r="K423" i="2"/>
  <c r="L423" i="2"/>
  <c r="M423" i="2"/>
  <c r="N423" i="2"/>
  <c r="P423" i="2"/>
  <c r="E424" i="2"/>
  <c r="F424" i="2"/>
  <c r="O424" i="2"/>
  <c r="G424" i="2"/>
  <c r="H424" i="2"/>
  <c r="I424" i="2"/>
  <c r="J424" i="2"/>
  <c r="K424" i="2"/>
  <c r="L424" i="2"/>
  <c r="M424" i="2"/>
  <c r="N424" i="2"/>
  <c r="P424" i="2"/>
  <c r="E425" i="2"/>
  <c r="F425" i="2"/>
  <c r="O425" i="2"/>
  <c r="G425" i="2"/>
  <c r="H425" i="2"/>
  <c r="I425" i="2"/>
  <c r="J425" i="2"/>
  <c r="K425" i="2"/>
  <c r="L425" i="2"/>
  <c r="M425" i="2"/>
  <c r="N425" i="2"/>
  <c r="P425" i="2"/>
  <c r="E426" i="2"/>
  <c r="F426" i="2"/>
  <c r="O426" i="2"/>
  <c r="G426" i="2"/>
  <c r="H426" i="2"/>
  <c r="I426" i="2"/>
  <c r="J426" i="2"/>
  <c r="K426" i="2"/>
  <c r="L426" i="2"/>
  <c r="M426" i="2"/>
  <c r="N426" i="2"/>
  <c r="P426" i="2"/>
  <c r="E427" i="2"/>
  <c r="F427" i="2"/>
  <c r="O427" i="2"/>
  <c r="G427" i="2"/>
  <c r="H427" i="2"/>
  <c r="I427" i="2"/>
  <c r="J427" i="2"/>
  <c r="K427" i="2"/>
  <c r="L427" i="2"/>
  <c r="M427" i="2"/>
  <c r="N427" i="2"/>
  <c r="P427" i="2"/>
  <c r="E428" i="2"/>
  <c r="F428" i="2"/>
  <c r="O428" i="2"/>
  <c r="G428" i="2"/>
  <c r="H428" i="2"/>
  <c r="I428" i="2"/>
  <c r="J428" i="2"/>
  <c r="K428" i="2"/>
  <c r="L428" i="2"/>
  <c r="M428" i="2"/>
  <c r="N428" i="2"/>
  <c r="P428" i="2"/>
  <c r="E429" i="2"/>
  <c r="F429" i="2"/>
  <c r="O429" i="2"/>
  <c r="G429" i="2"/>
  <c r="H429" i="2"/>
  <c r="I429" i="2"/>
  <c r="J429" i="2"/>
  <c r="K429" i="2"/>
  <c r="L429" i="2"/>
  <c r="M429" i="2"/>
  <c r="N429" i="2"/>
  <c r="P429" i="2"/>
  <c r="E430" i="2"/>
  <c r="F430" i="2"/>
  <c r="O430" i="2"/>
  <c r="G430" i="2"/>
  <c r="H430" i="2"/>
  <c r="I430" i="2"/>
  <c r="J430" i="2"/>
  <c r="K430" i="2"/>
  <c r="L430" i="2"/>
  <c r="M430" i="2"/>
  <c r="N430" i="2"/>
  <c r="P430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U205" i="2"/>
  <c r="V205" i="2"/>
  <c r="W205" i="2"/>
  <c r="X205" i="2"/>
  <c r="AA205" i="2"/>
  <c r="Y205" i="2"/>
  <c r="Z205" i="2"/>
  <c r="AB205" i="2"/>
  <c r="AC205" i="2"/>
  <c r="U206" i="2"/>
  <c r="V206" i="2"/>
  <c r="W206" i="2"/>
  <c r="AC206" i="2"/>
  <c r="X206" i="2"/>
  <c r="Y206" i="2"/>
  <c r="Z206" i="2"/>
  <c r="AA206" i="2"/>
  <c r="AB206" i="2"/>
  <c r="U207" i="2"/>
  <c r="V207" i="2"/>
  <c r="AB207" i="2"/>
  <c r="W207" i="2"/>
  <c r="AC207" i="2"/>
  <c r="X207" i="2"/>
  <c r="Y207" i="2"/>
  <c r="Z207" i="2"/>
  <c r="AA207" i="2"/>
  <c r="U208" i="2"/>
  <c r="AA208" i="2"/>
  <c r="V208" i="2"/>
  <c r="W208" i="2"/>
  <c r="X208" i="2"/>
  <c r="Y208" i="2"/>
  <c r="Z208" i="2"/>
  <c r="AC208" i="2"/>
  <c r="U209" i="2"/>
  <c r="AA209" i="2"/>
  <c r="V209" i="2"/>
  <c r="W209" i="2"/>
  <c r="X209" i="2"/>
  <c r="Y209" i="2"/>
  <c r="Z209" i="2"/>
  <c r="AB209" i="2"/>
  <c r="AC209" i="2"/>
  <c r="U210" i="2"/>
  <c r="V210" i="2"/>
  <c r="W210" i="2"/>
  <c r="AC210" i="2"/>
  <c r="X210" i="2"/>
  <c r="Y210" i="2"/>
  <c r="Z210" i="2"/>
  <c r="AA210" i="2"/>
  <c r="AB210" i="2"/>
  <c r="U211" i="2"/>
  <c r="V211" i="2"/>
  <c r="AB211" i="2"/>
  <c r="W211" i="2"/>
  <c r="X211" i="2"/>
  <c r="Y211" i="2"/>
  <c r="Z211" i="2"/>
  <c r="AA211" i="2"/>
  <c r="U212" i="2"/>
  <c r="AA212" i="2"/>
  <c r="V212" i="2"/>
  <c r="W212" i="2"/>
  <c r="X212" i="2"/>
  <c r="Y212" i="2"/>
  <c r="Z212" i="2"/>
  <c r="AC212" i="2"/>
  <c r="U213" i="2"/>
  <c r="V213" i="2"/>
  <c r="W213" i="2"/>
  <c r="X213" i="2"/>
  <c r="Y213" i="2"/>
  <c r="Z213" i="2"/>
  <c r="AB213" i="2"/>
  <c r="AC213" i="2"/>
  <c r="U214" i="2"/>
  <c r="V214" i="2"/>
  <c r="W214" i="2"/>
  <c r="AC214" i="2"/>
  <c r="X214" i="2"/>
  <c r="Y214" i="2"/>
  <c r="Z214" i="2"/>
  <c r="AA214" i="2"/>
  <c r="AB214" i="2"/>
  <c r="U215" i="2"/>
  <c r="V215" i="2"/>
  <c r="AB215" i="2"/>
  <c r="W215" i="2"/>
  <c r="AC215" i="2"/>
  <c r="X215" i="2"/>
  <c r="Y215" i="2"/>
  <c r="Z215" i="2"/>
  <c r="AA215" i="2"/>
  <c r="U216" i="2"/>
  <c r="AA216" i="2"/>
  <c r="V216" i="2"/>
  <c r="W216" i="2"/>
  <c r="X216" i="2"/>
  <c r="Y216" i="2"/>
  <c r="Z216" i="2"/>
  <c r="AC216" i="2"/>
  <c r="U217" i="2"/>
  <c r="V217" i="2"/>
  <c r="W217" i="2"/>
  <c r="X217" i="2"/>
  <c r="Y217" i="2"/>
  <c r="Z217" i="2"/>
  <c r="AB217" i="2"/>
  <c r="AC217" i="2"/>
  <c r="U218" i="2"/>
  <c r="V218" i="2"/>
  <c r="W218" i="2"/>
  <c r="AC218" i="2"/>
  <c r="X218" i="2"/>
  <c r="Y218" i="2"/>
  <c r="Z218" i="2"/>
  <c r="AA218" i="2"/>
  <c r="AB218" i="2"/>
  <c r="U219" i="2"/>
  <c r="V219" i="2"/>
  <c r="AB219" i="2"/>
  <c r="W219" i="2"/>
  <c r="X219" i="2"/>
  <c r="Y219" i="2"/>
  <c r="Z219" i="2"/>
  <c r="AA219" i="2"/>
  <c r="U220" i="2"/>
  <c r="AA220" i="2"/>
  <c r="V220" i="2"/>
  <c r="W220" i="2"/>
  <c r="X220" i="2"/>
  <c r="Y220" i="2"/>
  <c r="Z220" i="2"/>
  <c r="AC220" i="2"/>
  <c r="U221" i="2"/>
  <c r="V221" i="2"/>
  <c r="W221" i="2"/>
  <c r="X221" i="2"/>
  <c r="Y221" i="2"/>
  <c r="Z221" i="2"/>
  <c r="AB221" i="2"/>
  <c r="AC221" i="2"/>
  <c r="U222" i="2"/>
  <c r="V222" i="2"/>
  <c r="W222" i="2"/>
  <c r="AC222" i="2"/>
  <c r="X222" i="2"/>
  <c r="Y222" i="2"/>
  <c r="Z222" i="2"/>
  <c r="AA222" i="2"/>
  <c r="AB222" i="2"/>
  <c r="U223" i="2"/>
  <c r="V223" i="2"/>
  <c r="AB223" i="2"/>
  <c r="W223" i="2"/>
  <c r="X223" i="2"/>
  <c r="Y223" i="2"/>
  <c r="Z223" i="2"/>
  <c r="AA223" i="2"/>
  <c r="U224" i="2"/>
  <c r="AA224" i="2"/>
  <c r="V224" i="2"/>
  <c r="W224" i="2"/>
  <c r="X224" i="2"/>
  <c r="Y224" i="2"/>
  <c r="Z224" i="2"/>
  <c r="AC224" i="2"/>
  <c r="U225" i="2"/>
  <c r="V225" i="2"/>
  <c r="W225" i="2"/>
  <c r="X225" i="2"/>
  <c r="Y225" i="2"/>
  <c r="Z225" i="2"/>
  <c r="AB225" i="2"/>
  <c r="AC225" i="2"/>
  <c r="U226" i="2"/>
  <c r="V226" i="2"/>
  <c r="W226" i="2"/>
  <c r="AC226" i="2"/>
  <c r="X226" i="2"/>
  <c r="Y226" i="2"/>
  <c r="Z226" i="2"/>
  <c r="AA226" i="2"/>
  <c r="AB226" i="2"/>
  <c r="U227" i="2"/>
  <c r="V227" i="2"/>
  <c r="AB227" i="2"/>
  <c r="W227" i="2"/>
  <c r="X227" i="2"/>
  <c r="Y227" i="2"/>
  <c r="Z227" i="2"/>
  <c r="AA227" i="2"/>
  <c r="U228" i="2"/>
  <c r="AA228" i="2"/>
  <c r="V228" i="2"/>
  <c r="W228" i="2"/>
  <c r="X228" i="2"/>
  <c r="Y228" i="2"/>
  <c r="Z228" i="2"/>
  <c r="AC228" i="2"/>
  <c r="U229" i="2"/>
  <c r="V229" i="2"/>
  <c r="W229" i="2"/>
  <c r="X229" i="2"/>
  <c r="Y229" i="2"/>
  <c r="Z229" i="2"/>
  <c r="AB229" i="2"/>
  <c r="AC229" i="2"/>
  <c r="U230" i="2"/>
  <c r="V230" i="2"/>
  <c r="W230" i="2"/>
  <c r="AC230" i="2"/>
  <c r="X230" i="2"/>
  <c r="Y230" i="2"/>
  <c r="Z230" i="2"/>
  <c r="AA230" i="2"/>
  <c r="AB230" i="2"/>
  <c r="U231" i="2"/>
  <c r="V231" i="2"/>
  <c r="AB231" i="2"/>
  <c r="W231" i="2"/>
  <c r="X231" i="2"/>
  <c r="Y231" i="2"/>
  <c r="Z231" i="2"/>
  <c r="AA231" i="2"/>
  <c r="U232" i="2"/>
  <c r="AA232" i="2"/>
  <c r="V232" i="2"/>
  <c r="W232" i="2"/>
  <c r="X232" i="2"/>
  <c r="Y232" i="2"/>
  <c r="Z232" i="2"/>
  <c r="AC232" i="2"/>
  <c r="U233" i="2"/>
  <c r="V233" i="2"/>
  <c r="W233" i="2"/>
  <c r="X233" i="2"/>
  <c r="Y233" i="2"/>
  <c r="Z233" i="2"/>
  <c r="AB233" i="2"/>
  <c r="AC233" i="2"/>
  <c r="U234" i="2"/>
  <c r="V234" i="2"/>
  <c r="W234" i="2"/>
  <c r="AC234" i="2"/>
  <c r="X234" i="2"/>
  <c r="Y234" i="2"/>
  <c r="Z234" i="2"/>
  <c r="AA234" i="2"/>
  <c r="AB234" i="2"/>
  <c r="U235" i="2"/>
  <c r="V235" i="2"/>
  <c r="AB235" i="2"/>
  <c r="W235" i="2"/>
  <c r="X235" i="2"/>
  <c r="Y235" i="2"/>
  <c r="Z235" i="2"/>
  <c r="AA235" i="2"/>
  <c r="U236" i="2"/>
  <c r="AA236" i="2"/>
  <c r="V236" i="2"/>
  <c r="W236" i="2"/>
  <c r="X236" i="2"/>
  <c r="Y236" i="2"/>
  <c r="Z236" i="2"/>
  <c r="AC236" i="2"/>
  <c r="U237" i="2"/>
  <c r="V237" i="2"/>
  <c r="W237" i="2"/>
  <c r="X237" i="2"/>
  <c r="Y237" i="2"/>
  <c r="Z237" i="2"/>
  <c r="AB237" i="2"/>
  <c r="AC237" i="2"/>
  <c r="U238" i="2"/>
  <c r="V238" i="2"/>
  <c r="W238" i="2"/>
  <c r="AC238" i="2"/>
  <c r="X238" i="2"/>
  <c r="Y238" i="2"/>
  <c r="Z238" i="2"/>
  <c r="AA238" i="2"/>
  <c r="AB238" i="2"/>
  <c r="U239" i="2"/>
  <c r="V239" i="2"/>
  <c r="AB239" i="2"/>
  <c r="W239" i="2"/>
  <c r="X239" i="2"/>
  <c r="Y239" i="2"/>
  <c r="Z239" i="2"/>
  <c r="AA239" i="2"/>
  <c r="U240" i="2"/>
  <c r="AA240" i="2"/>
  <c r="V240" i="2"/>
  <c r="W240" i="2"/>
  <c r="X240" i="2"/>
  <c r="Y240" i="2"/>
  <c r="Z240" i="2"/>
  <c r="AC240" i="2"/>
  <c r="U241" i="2"/>
  <c r="V241" i="2"/>
  <c r="W241" i="2"/>
  <c r="X241" i="2"/>
  <c r="Y241" i="2"/>
  <c r="Z241" i="2"/>
  <c r="AB241" i="2"/>
  <c r="AC241" i="2"/>
  <c r="U242" i="2"/>
  <c r="V242" i="2"/>
  <c r="W242" i="2"/>
  <c r="AC242" i="2"/>
  <c r="X242" i="2"/>
  <c r="Y242" i="2"/>
  <c r="Z242" i="2"/>
  <c r="AA242" i="2"/>
  <c r="AB242" i="2"/>
  <c r="U243" i="2"/>
  <c r="V243" i="2"/>
  <c r="AB243" i="2"/>
  <c r="W243" i="2"/>
  <c r="X243" i="2"/>
  <c r="Y243" i="2"/>
  <c r="Z243" i="2"/>
  <c r="AA243" i="2"/>
  <c r="U244" i="2"/>
  <c r="AA244" i="2"/>
  <c r="V244" i="2"/>
  <c r="W244" i="2"/>
  <c r="X244" i="2"/>
  <c r="Y244" i="2"/>
  <c r="Z244" i="2"/>
  <c r="AC244" i="2"/>
  <c r="U245" i="2"/>
  <c r="V245" i="2"/>
  <c r="W245" i="2"/>
  <c r="X245" i="2"/>
  <c r="Y245" i="2"/>
  <c r="Z245" i="2"/>
  <c r="AB245" i="2"/>
  <c r="AC245" i="2"/>
  <c r="U246" i="2"/>
  <c r="V246" i="2"/>
  <c r="W246" i="2"/>
  <c r="AC246" i="2"/>
  <c r="X246" i="2"/>
  <c r="Y246" i="2"/>
  <c r="Z246" i="2"/>
  <c r="AA246" i="2"/>
  <c r="AB246" i="2"/>
  <c r="U247" i="2"/>
  <c r="V247" i="2"/>
  <c r="AB247" i="2"/>
  <c r="W247" i="2"/>
  <c r="X247" i="2"/>
  <c r="Y247" i="2"/>
  <c r="Z247" i="2"/>
  <c r="AA247" i="2"/>
  <c r="U248" i="2"/>
  <c r="AA248" i="2"/>
  <c r="V248" i="2"/>
  <c r="W248" i="2"/>
  <c r="X248" i="2"/>
  <c r="Y248" i="2"/>
  <c r="Z248" i="2"/>
  <c r="AC248" i="2"/>
  <c r="U249" i="2"/>
  <c r="V249" i="2"/>
  <c r="W249" i="2"/>
  <c r="X249" i="2"/>
  <c r="Y249" i="2"/>
  <c r="Z249" i="2"/>
  <c r="AB249" i="2"/>
  <c r="AC249" i="2"/>
  <c r="U250" i="2"/>
  <c r="V250" i="2"/>
  <c r="W250" i="2"/>
  <c r="AC250" i="2"/>
  <c r="X250" i="2"/>
  <c r="Y250" i="2"/>
  <c r="Z250" i="2"/>
  <c r="AA250" i="2"/>
  <c r="AB250" i="2"/>
  <c r="U251" i="2"/>
  <c r="V251" i="2"/>
  <c r="AB251" i="2"/>
  <c r="W251" i="2"/>
  <c r="X251" i="2"/>
  <c r="Y251" i="2"/>
  <c r="Z251" i="2"/>
  <c r="AA251" i="2"/>
  <c r="U252" i="2"/>
  <c r="AA252" i="2"/>
  <c r="V252" i="2"/>
  <c r="W252" i="2"/>
  <c r="X252" i="2"/>
  <c r="Y252" i="2"/>
  <c r="Z252" i="2"/>
  <c r="AC252" i="2"/>
  <c r="U253" i="2"/>
  <c r="V253" i="2"/>
  <c r="W253" i="2"/>
  <c r="X253" i="2"/>
  <c r="Y253" i="2"/>
  <c r="Z253" i="2"/>
  <c r="AB253" i="2"/>
  <c r="AC253" i="2"/>
  <c r="U254" i="2"/>
  <c r="V254" i="2"/>
  <c r="W254" i="2"/>
  <c r="AC254" i="2"/>
  <c r="X254" i="2"/>
  <c r="Y254" i="2"/>
  <c r="Z254" i="2"/>
  <c r="AA254" i="2"/>
  <c r="AB254" i="2"/>
  <c r="U255" i="2"/>
  <c r="V255" i="2"/>
  <c r="AB255" i="2"/>
  <c r="W255" i="2"/>
  <c r="X255" i="2"/>
  <c r="Y255" i="2"/>
  <c r="Z255" i="2"/>
  <c r="AA255" i="2"/>
  <c r="U256" i="2"/>
  <c r="AA256" i="2"/>
  <c r="V256" i="2"/>
  <c r="W256" i="2"/>
  <c r="X256" i="2"/>
  <c r="Y256" i="2"/>
  <c r="Z256" i="2"/>
  <c r="AC256" i="2"/>
  <c r="U257" i="2"/>
  <c r="V257" i="2"/>
  <c r="W257" i="2"/>
  <c r="X257" i="2"/>
  <c r="Y257" i="2"/>
  <c r="Z257" i="2"/>
  <c r="AB257" i="2"/>
  <c r="AC257" i="2"/>
  <c r="U258" i="2"/>
  <c r="V258" i="2"/>
  <c r="W258" i="2"/>
  <c r="AC258" i="2"/>
  <c r="X258" i="2"/>
  <c r="Y258" i="2"/>
  <c r="Z258" i="2"/>
  <c r="AA258" i="2"/>
  <c r="AB258" i="2"/>
  <c r="U259" i="2"/>
  <c r="V259" i="2"/>
  <c r="AB259" i="2"/>
  <c r="W259" i="2"/>
  <c r="X259" i="2"/>
  <c r="Y259" i="2"/>
  <c r="Z259" i="2"/>
  <c r="AA259" i="2"/>
  <c r="U260" i="2"/>
  <c r="AA260" i="2"/>
  <c r="V260" i="2"/>
  <c r="W260" i="2"/>
  <c r="X260" i="2"/>
  <c r="Y260" i="2"/>
  <c r="Z260" i="2"/>
  <c r="AC260" i="2"/>
  <c r="U261" i="2"/>
  <c r="V261" i="2"/>
  <c r="W261" i="2"/>
  <c r="X261" i="2"/>
  <c r="Y261" i="2"/>
  <c r="Z261" i="2"/>
  <c r="AB261" i="2"/>
  <c r="AC261" i="2"/>
  <c r="U262" i="2"/>
  <c r="V262" i="2"/>
  <c r="W262" i="2"/>
  <c r="AC262" i="2"/>
  <c r="X262" i="2"/>
  <c r="Y262" i="2"/>
  <c r="Z262" i="2"/>
  <c r="AA262" i="2"/>
  <c r="AB262" i="2"/>
  <c r="U263" i="2"/>
  <c r="V263" i="2"/>
  <c r="AB263" i="2"/>
  <c r="W263" i="2"/>
  <c r="X263" i="2"/>
  <c r="Y263" i="2"/>
  <c r="Z263" i="2"/>
  <c r="AA263" i="2"/>
  <c r="U264" i="2"/>
  <c r="AA264" i="2"/>
  <c r="V264" i="2"/>
  <c r="W264" i="2"/>
  <c r="X264" i="2"/>
  <c r="Y264" i="2"/>
  <c r="Z264" i="2"/>
  <c r="AC264" i="2"/>
  <c r="U265" i="2"/>
  <c r="V265" i="2"/>
  <c r="W265" i="2"/>
  <c r="X265" i="2"/>
  <c r="Y265" i="2"/>
  <c r="Z265" i="2"/>
  <c r="AB265" i="2"/>
  <c r="AC265" i="2"/>
  <c r="U266" i="2"/>
  <c r="V266" i="2"/>
  <c r="W266" i="2"/>
  <c r="AC266" i="2"/>
  <c r="X266" i="2"/>
  <c r="Y266" i="2"/>
  <c r="Z266" i="2"/>
  <c r="AA266" i="2"/>
  <c r="AB266" i="2"/>
  <c r="U267" i="2"/>
  <c r="V267" i="2"/>
  <c r="AB267" i="2"/>
  <c r="W267" i="2"/>
  <c r="X267" i="2"/>
  <c r="Y267" i="2"/>
  <c r="Z267" i="2"/>
  <c r="AA267" i="2"/>
  <c r="U268" i="2"/>
  <c r="AA268" i="2"/>
  <c r="V268" i="2"/>
  <c r="W268" i="2"/>
  <c r="X268" i="2"/>
  <c r="Y268" i="2"/>
  <c r="Z268" i="2"/>
  <c r="AC268" i="2"/>
  <c r="U269" i="2"/>
  <c r="V269" i="2"/>
  <c r="W269" i="2"/>
  <c r="X269" i="2"/>
  <c r="Y269" i="2"/>
  <c r="Z269" i="2"/>
  <c r="AB269" i="2"/>
  <c r="AC269" i="2"/>
  <c r="U270" i="2"/>
  <c r="V270" i="2"/>
  <c r="W270" i="2"/>
  <c r="AC270" i="2"/>
  <c r="X270" i="2"/>
  <c r="Y270" i="2"/>
  <c r="Z270" i="2"/>
  <c r="AA270" i="2"/>
  <c r="AB270" i="2"/>
  <c r="U271" i="2"/>
  <c r="V271" i="2"/>
  <c r="AB271" i="2"/>
  <c r="W271" i="2"/>
  <c r="X271" i="2"/>
  <c r="Y271" i="2"/>
  <c r="Z271" i="2"/>
  <c r="AA271" i="2"/>
  <c r="U272" i="2"/>
  <c r="AA272" i="2"/>
  <c r="V272" i="2"/>
  <c r="W272" i="2"/>
  <c r="X272" i="2"/>
  <c r="Y272" i="2"/>
  <c r="Z272" i="2"/>
  <c r="AC272" i="2"/>
  <c r="U273" i="2"/>
  <c r="V273" i="2"/>
  <c r="W273" i="2"/>
  <c r="X273" i="2"/>
  <c r="Y273" i="2"/>
  <c r="Z273" i="2"/>
  <c r="AB273" i="2"/>
  <c r="AC273" i="2"/>
  <c r="U274" i="2"/>
  <c r="V274" i="2"/>
  <c r="W274" i="2"/>
  <c r="AC274" i="2"/>
  <c r="X274" i="2"/>
  <c r="Y274" i="2"/>
  <c r="Z274" i="2"/>
  <c r="AA274" i="2"/>
  <c r="AB274" i="2"/>
  <c r="U275" i="2"/>
  <c r="V275" i="2"/>
  <c r="AB275" i="2"/>
  <c r="W275" i="2"/>
  <c r="X275" i="2"/>
  <c r="Y275" i="2"/>
  <c r="Z275" i="2"/>
  <c r="AA275" i="2"/>
  <c r="U276" i="2"/>
  <c r="AA276" i="2"/>
  <c r="V276" i="2"/>
  <c r="W276" i="2"/>
  <c r="X276" i="2"/>
  <c r="Y276" i="2"/>
  <c r="Z276" i="2"/>
  <c r="AC276" i="2"/>
  <c r="U277" i="2"/>
  <c r="V277" i="2"/>
  <c r="W277" i="2"/>
  <c r="X277" i="2"/>
  <c r="Y277" i="2"/>
  <c r="Z277" i="2"/>
  <c r="AB277" i="2"/>
  <c r="AC277" i="2"/>
  <c r="U278" i="2"/>
  <c r="V278" i="2"/>
  <c r="W278" i="2"/>
  <c r="AC278" i="2"/>
  <c r="X278" i="2"/>
  <c r="Y278" i="2"/>
  <c r="Z278" i="2"/>
  <c r="AA278" i="2"/>
  <c r="AB278" i="2"/>
  <c r="U279" i="2"/>
  <c r="V279" i="2"/>
  <c r="AB279" i="2"/>
  <c r="W279" i="2"/>
  <c r="X279" i="2"/>
  <c r="Y279" i="2"/>
  <c r="Z279" i="2"/>
  <c r="AA279" i="2"/>
  <c r="U280" i="2"/>
  <c r="AA280" i="2"/>
  <c r="V280" i="2"/>
  <c r="W280" i="2"/>
  <c r="X280" i="2"/>
  <c r="Y280" i="2"/>
  <c r="Z280" i="2"/>
  <c r="AC280" i="2"/>
  <c r="U281" i="2"/>
  <c r="V281" i="2"/>
  <c r="W281" i="2"/>
  <c r="X281" i="2"/>
  <c r="Y281" i="2"/>
  <c r="Z281" i="2"/>
  <c r="AB281" i="2"/>
  <c r="AC281" i="2"/>
  <c r="U282" i="2"/>
  <c r="V282" i="2"/>
  <c r="W282" i="2"/>
  <c r="AC282" i="2"/>
  <c r="X282" i="2"/>
  <c r="Y282" i="2"/>
  <c r="Z282" i="2"/>
  <c r="AA282" i="2"/>
  <c r="AB282" i="2"/>
  <c r="U283" i="2"/>
  <c r="V283" i="2"/>
  <c r="AB283" i="2"/>
  <c r="W283" i="2"/>
  <c r="X283" i="2"/>
  <c r="Y283" i="2"/>
  <c r="Z283" i="2"/>
  <c r="AA283" i="2"/>
  <c r="U284" i="2"/>
  <c r="AA284" i="2"/>
  <c r="V284" i="2"/>
  <c r="W284" i="2"/>
  <c r="X284" i="2"/>
  <c r="Y284" i="2"/>
  <c r="Z284" i="2"/>
  <c r="AC284" i="2"/>
  <c r="U285" i="2"/>
  <c r="V285" i="2"/>
  <c r="W285" i="2"/>
  <c r="X285" i="2"/>
  <c r="Y285" i="2"/>
  <c r="Z285" i="2"/>
  <c r="AB285" i="2"/>
  <c r="AC285" i="2"/>
  <c r="U286" i="2"/>
  <c r="V286" i="2"/>
  <c r="W286" i="2"/>
  <c r="AC286" i="2"/>
  <c r="X286" i="2"/>
  <c r="Y286" i="2"/>
  <c r="Z286" i="2"/>
  <c r="AA286" i="2"/>
  <c r="AB286" i="2"/>
  <c r="U287" i="2"/>
  <c r="V287" i="2"/>
  <c r="AB287" i="2"/>
  <c r="W287" i="2"/>
  <c r="X287" i="2"/>
  <c r="Y287" i="2"/>
  <c r="Z287" i="2"/>
  <c r="AA287" i="2"/>
  <c r="U288" i="2"/>
  <c r="AA288" i="2"/>
  <c r="V288" i="2"/>
  <c r="W288" i="2"/>
  <c r="X288" i="2"/>
  <c r="Y288" i="2"/>
  <c r="Z288" i="2"/>
  <c r="AC288" i="2"/>
  <c r="U289" i="2"/>
  <c r="V289" i="2"/>
  <c r="W289" i="2"/>
  <c r="X289" i="2"/>
  <c r="Y289" i="2"/>
  <c r="Z289" i="2"/>
  <c r="AB289" i="2"/>
  <c r="AC289" i="2"/>
  <c r="U290" i="2"/>
  <c r="V290" i="2"/>
  <c r="W290" i="2"/>
  <c r="AC290" i="2"/>
  <c r="X290" i="2"/>
  <c r="Y290" i="2"/>
  <c r="Z290" i="2"/>
  <c r="AA290" i="2"/>
  <c r="AB290" i="2"/>
  <c r="U291" i="2"/>
  <c r="V291" i="2"/>
  <c r="AB291" i="2"/>
  <c r="W291" i="2"/>
  <c r="X291" i="2"/>
  <c r="Y291" i="2"/>
  <c r="Z291" i="2"/>
  <c r="AA291" i="2"/>
  <c r="U292" i="2"/>
  <c r="AA292" i="2"/>
  <c r="V292" i="2"/>
  <c r="W292" i="2"/>
  <c r="X292" i="2"/>
  <c r="Y292" i="2"/>
  <c r="Z292" i="2"/>
  <c r="AC292" i="2"/>
  <c r="U293" i="2"/>
  <c r="V293" i="2"/>
  <c r="W293" i="2"/>
  <c r="X293" i="2"/>
  <c r="Y293" i="2"/>
  <c r="Z293" i="2"/>
  <c r="AB293" i="2"/>
  <c r="AC293" i="2"/>
  <c r="U294" i="2"/>
  <c r="V294" i="2"/>
  <c r="W294" i="2"/>
  <c r="AC294" i="2"/>
  <c r="X294" i="2"/>
  <c r="Y294" i="2"/>
  <c r="Z294" i="2"/>
  <c r="AA294" i="2"/>
  <c r="AB294" i="2"/>
  <c r="U295" i="2"/>
  <c r="V295" i="2"/>
  <c r="AB295" i="2"/>
  <c r="W295" i="2"/>
  <c r="X295" i="2"/>
  <c r="Y295" i="2"/>
  <c r="Z295" i="2"/>
  <c r="AA295" i="2"/>
  <c r="U296" i="2"/>
  <c r="AA296" i="2"/>
  <c r="V296" i="2"/>
  <c r="W296" i="2"/>
  <c r="X296" i="2"/>
  <c r="Y296" i="2"/>
  <c r="Z296" i="2"/>
  <c r="AC296" i="2"/>
  <c r="U297" i="2"/>
  <c r="V297" i="2"/>
  <c r="W297" i="2"/>
  <c r="X297" i="2"/>
  <c r="Y297" i="2"/>
  <c r="Z297" i="2"/>
  <c r="AB297" i="2"/>
  <c r="AC297" i="2"/>
  <c r="U298" i="2"/>
  <c r="V298" i="2"/>
  <c r="W298" i="2"/>
  <c r="AC298" i="2"/>
  <c r="X298" i="2"/>
  <c r="Y298" i="2"/>
  <c r="Z298" i="2"/>
  <c r="AA298" i="2"/>
  <c r="AB298" i="2"/>
  <c r="U299" i="2"/>
  <c r="V299" i="2"/>
  <c r="AB299" i="2"/>
  <c r="W299" i="2"/>
  <c r="X299" i="2"/>
  <c r="Y299" i="2"/>
  <c r="Z299" i="2"/>
  <c r="AA299" i="2"/>
  <c r="U300" i="2"/>
  <c r="AA300" i="2"/>
  <c r="V300" i="2"/>
  <c r="W300" i="2"/>
  <c r="X300" i="2"/>
  <c r="Y300" i="2"/>
  <c r="Z300" i="2"/>
  <c r="AC300" i="2"/>
  <c r="U301" i="2"/>
  <c r="V301" i="2"/>
  <c r="W301" i="2"/>
  <c r="X301" i="2"/>
  <c r="Y301" i="2"/>
  <c r="Z301" i="2"/>
  <c r="AB301" i="2"/>
  <c r="AC301" i="2"/>
  <c r="U302" i="2"/>
  <c r="V302" i="2"/>
  <c r="W302" i="2"/>
  <c r="AC302" i="2"/>
  <c r="X302" i="2"/>
  <c r="Y302" i="2"/>
  <c r="Z302" i="2"/>
  <c r="AA302" i="2"/>
  <c r="AB302" i="2"/>
  <c r="U303" i="2"/>
  <c r="V303" i="2"/>
  <c r="AB303" i="2"/>
  <c r="W303" i="2"/>
  <c r="X303" i="2"/>
  <c r="Y303" i="2"/>
  <c r="Z303" i="2"/>
  <c r="AA303" i="2"/>
  <c r="U304" i="2"/>
  <c r="AA304" i="2"/>
  <c r="V304" i="2"/>
  <c r="W304" i="2"/>
  <c r="X304" i="2"/>
  <c r="Y304" i="2"/>
  <c r="Z304" i="2"/>
  <c r="AC304" i="2"/>
  <c r="U305" i="2"/>
  <c r="V305" i="2"/>
  <c r="W305" i="2"/>
  <c r="X305" i="2"/>
  <c r="Y305" i="2"/>
  <c r="Z305" i="2"/>
  <c r="AB305" i="2"/>
  <c r="AC305" i="2"/>
  <c r="U306" i="2"/>
  <c r="V306" i="2"/>
  <c r="W306" i="2"/>
  <c r="AC306" i="2"/>
  <c r="X306" i="2"/>
  <c r="Y306" i="2"/>
  <c r="Z306" i="2"/>
  <c r="AA306" i="2"/>
  <c r="AB306" i="2"/>
  <c r="U307" i="2"/>
  <c r="V307" i="2"/>
  <c r="AB307" i="2"/>
  <c r="W307" i="2"/>
  <c r="X307" i="2"/>
  <c r="Y307" i="2"/>
  <c r="Z307" i="2"/>
  <c r="AA307" i="2"/>
  <c r="U308" i="2"/>
  <c r="AA308" i="2"/>
  <c r="V308" i="2"/>
  <c r="W308" i="2"/>
  <c r="X308" i="2"/>
  <c r="Y308" i="2"/>
  <c r="Z308" i="2"/>
  <c r="AC308" i="2"/>
  <c r="U309" i="2"/>
  <c r="V309" i="2"/>
  <c r="W309" i="2"/>
  <c r="X309" i="2"/>
  <c r="Y309" i="2"/>
  <c r="AB309" i="2"/>
  <c r="Z309" i="2"/>
  <c r="AC309" i="2"/>
  <c r="U310" i="2"/>
  <c r="V310" i="2"/>
  <c r="W310" i="2"/>
  <c r="AC310" i="2"/>
  <c r="X310" i="2"/>
  <c r="AA310" i="2"/>
  <c r="Y310" i="2"/>
  <c r="Z310" i="2"/>
  <c r="AB310" i="2"/>
  <c r="U311" i="2"/>
  <c r="V311" i="2"/>
  <c r="AB311" i="2"/>
  <c r="W311" i="2"/>
  <c r="X311" i="2"/>
  <c r="Y311" i="2"/>
  <c r="Z311" i="2"/>
  <c r="AA311" i="2"/>
  <c r="U312" i="2"/>
  <c r="AA312" i="2"/>
  <c r="V312" i="2"/>
  <c r="W312" i="2"/>
  <c r="X312" i="2"/>
  <c r="Y312" i="2"/>
  <c r="Z312" i="2"/>
  <c r="AC312" i="2"/>
  <c r="U313" i="2"/>
  <c r="V313" i="2"/>
  <c r="W313" i="2"/>
  <c r="X313" i="2"/>
  <c r="Y313" i="2"/>
  <c r="AB313" i="2"/>
  <c r="Z313" i="2"/>
  <c r="AC313" i="2"/>
  <c r="U314" i="2"/>
  <c r="V314" i="2"/>
  <c r="W314" i="2"/>
  <c r="AC314" i="2"/>
  <c r="X314" i="2"/>
  <c r="AA314" i="2"/>
  <c r="Y314" i="2"/>
  <c r="Z314" i="2"/>
  <c r="AB314" i="2"/>
  <c r="U315" i="2"/>
  <c r="V315" i="2"/>
  <c r="AB315" i="2"/>
  <c r="W315" i="2"/>
  <c r="X315" i="2"/>
  <c r="Y315" i="2"/>
  <c r="Z315" i="2"/>
  <c r="AA315" i="2"/>
  <c r="U316" i="2"/>
  <c r="AA316" i="2"/>
  <c r="V316" i="2"/>
  <c r="W316" i="2"/>
  <c r="X316" i="2"/>
  <c r="Y316" i="2"/>
  <c r="Z316" i="2"/>
  <c r="AC316" i="2"/>
  <c r="U317" i="2"/>
  <c r="V317" i="2"/>
  <c r="W317" i="2"/>
  <c r="X317" i="2"/>
  <c r="Y317" i="2"/>
  <c r="AB317" i="2"/>
  <c r="Z317" i="2"/>
  <c r="AC317" i="2"/>
  <c r="U318" i="2"/>
  <c r="AA318" i="2"/>
  <c r="V318" i="2"/>
  <c r="W318" i="2"/>
  <c r="X318" i="2"/>
  <c r="Y318" i="2"/>
  <c r="Z318" i="2"/>
  <c r="AC318" i="2"/>
  <c r="AB318" i="2"/>
  <c r="U319" i="2"/>
  <c r="V319" i="2"/>
  <c r="W319" i="2"/>
  <c r="AC319" i="2"/>
  <c r="X319" i="2"/>
  <c r="Y319" i="2"/>
  <c r="AB319" i="2"/>
  <c r="Z319" i="2"/>
  <c r="AA319" i="2"/>
  <c r="U320" i="2"/>
  <c r="V320" i="2"/>
  <c r="AB320" i="2"/>
  <c r="W320" i="2"/>
  <c r="AC320" i="2"/>
  <c r="X320" i="2"/>
  <c r="AA320" i="2"/>
  <c r="Y320" i="2"/>
  <c r="Z320" i="2"/>
  <c r="U321" i="2"/>
  <c r="AA321" i="2"/>
  <c r="V321" i="2"/>
  <c r="W321" i="2"/>
  <c r="X321" i="2"/>
  <c r="Y321" i="2"/>
  <c r="Z321" i="2"/>
  <c r="AC321" i="2"/>
  <c r="U322" i="2"/>
  <c r="AA322" i="2"/>
  <c r="V322" i="2"/>
  <c r="W322" i="2"/>
  <c r="X322" i="2"/>
  <c r="Y322" i="2"/>
  <c r="Z322" i="2"/>
  <c r="AC322" i="2"/>
  <c r="AB322" i="2"/>
  <c r="U323" i="2"/>
  <c r="V323" i="2"/>
  <c r="W323" i="2"/>
  <c r="AC323" i="2"/>
  <c r="X323" i="2"/>
  <c r="Y323" i="2"/>
  <c r="AB323" i="2"/>
  <c r="Z323" i="2"/>
  <c r="AA323" i="2"/>
  <c r="U324" i="2"/>
  <c r="V324" i="2"/>
  <c r="AB324" i="2"/>
  <c r="W324" i="2"/>
  <c r="AC324" i="2"/>
  <c r="X324" i="2"/>
  <c r="AA324" i="2"/>
  <c r="Y324" i="2"/>
  <c r="Z324" i="2"/>
  <c r="U325" i="2"/>
  <c r="AA325" i="2"/>
  <c r="V325" i="2"/>
  <c r="AB325" i="2"/>
  <c r="W325" i="2"/>
  <c r="X325" i="2"/>
  <c r="Y325" i="2"/>
  <c r="Z325" i="2"/>
  <c r="AC325" i="2"/>
  <c r="U326" i="2"/>
  <c r="V326" i="2"/>
  <c r="W326" i="2"/>
  <c r="X326" i="2"/>
  <c r="Y326" i="2"/>
  <c r="Z326" i="2"/>
  <c r="AC326" i="2"/>
  <c r="AB326" i="2"/>
  <c r="U327" i="2"/>
  <c r="V327" i="2"/>
  <c r="W327" i="2"/>
  <c r="AC327" i="2"/>
  <c r="X327" i="2"/>
  <c r="Y327" i="2"/>
  <c r="AB327" i="2"/>
  <c r="Z327" i="2"/>
  <c r="AA327" i="2"/>
  <c r="U328" i="2"/>
  <c r="V328" i="2"/>
  <c r="AB328" i="2"/>
  <c r="W328" i="2"/>
  <c r="X328" i="2"/>
  <c r="AA328" i="2"/>
  <c r="Y328" i="2"/>
  <c r="Z328" i="2"/>
  <c r="U329" i="2"/>
  <c r="AA329" i="2"/>
  <c r="V329" i="2"/>
  <c r="AB329" i="2"/>
  <c r="W329" i="2"/>
  <c r="X329" i="2"/>
  <c r="Y329" i="2"/>
  <c r="Z329" i="2"/>
  <c r="AC329" i="2"/>
  <c r="U330" i="2"/>
  <c r="V330" i="2"/>
  <c r="W330" i="2"/>
  <c r="X330" i="2"/>
  <c r="Y330" i="2"/>
  <c r="Z330" i="2"/>
  <c r="AC330" i="2"/>
  <c r="AB330" i="2"/>
  <c r="U331" i="2"/>
  <c r="V331" i="2"/>
  <c r="W331" i="2"/>
  <c r="AC331" i="2"/>
  <c r="X331" i="2"/>
  <c r="Y331" i="2"/>
  <c r="AB331" i="2"/>
  <c r="Z331" i="2"/>
  <c r="AA331" i="2"/>
  <c r="U332" i="2"/>
  <c r="V332" i="2"/>
  <c r="AB332" i="2"/>
  <c r="W332" i="2"/>
  <c r="X332" i="2"/>
  <c r="AA332" i="2"/>
  <c r="Y332" i="2"/>
  <c r="Z332" i="2"/>
  <c r="U333" i="2"/>
  <c r="AA333" i="2"/>
  <c r="V333" i="2"/>
  <c r="W333" i="2"/>
  <c r="X333" i="2"/>
  <c r="Y333" i="2"/>
  <c r="Z333" i="2"/>
  <c r="AC333" i="2"/>
  <c r="U334" i="2"/>
  <c r="AA334" i="2"/>
  <c r="V334" i="2"/>
  <c r="W334" i="2"/>
  <c r="X334" i="2"/>
  <c r="Y334" i="2"/>
  <c r="Z334" i="2"/>
  <c r="AC334" i="2"/>
  <c r="AB334" i="2"/>
  <c r="U335" i="2"/>
  <c r="V335" i="2"/>
  <c r="W335" i="2"/>
  <c r="AC335" i="2"/>
  <c r="X335" i="2"/>
  <c r="Y335" i="2"/>
  <c r="AB335" i="2"/>
  <c r="Z335" i="2"/>
  <c r="AA335" i="2"/>
  <c r="U336" i="2"/>
  <c r="V336" i="2"/>
  <c r="AB336" i="2"/>
  <c r="W336" i="2"/>
  <c r="AC336" i="2"/>
  <c r="X336" i="2"/>
  <c r="AA336" i="2"/>
  <c r="Y336" i="2"/>
  <c r="Z336" i="2"/>
  <c r="U337" i="2"/>
  <c r="AA337" i="2"/>
  <c r="V337" i="2"/>
  <c r="W337" i="2"/>
  <c r="X337" i="2"/>
  <c r="Y337" i="2"/>
  <c r="Z337" i="2"/>
  <c r="AC337" i="2"/>
  <c r="U338" i="2"/>
  <c r="AA338" i="2"/>
  <c r="V338" i="2"/>
  <c r="W338" i="2"/>
  <c r="X338" i="2"/>
  <c r="Y338" i="2"/>
  <c r="Z338" i="2"/>
  <c r="AC338" i="2"/>
  <c r="AB338" i="2"/>
  <c r="U339" i="2"/>
  <c r="V339" i="2"/>
  <c r="W339" i="2"/>
  <c r="AC339" i="2"/>
  <c r="X339" i="2"/>
  <c r="Y339" i="2"/>
  <c r="AB339" i="2"/>
  <c r="Z339" i="2"/>
  <c r="AA339" i="2"/>
  <c r="U340" i="2"/>
  <c r="V340" i="2"/>
  <c r="AB340" i="2"/>
  <c r="W340" i="2"/>
  <c r="AC340" i="2"/>
  <c r="X340" i="2"/>
  <c r="AA340" i="2"/>
  <c r="Y340" i="2"/>
  <c r="Z340" i="2"/>
  <c r="U341" i="2"/>
  <c r="AA341" i="2"/>
  <c r="V341" i="2"/>
  <c r="AB341" i="2"/>
  <c r="W341" i="2"/>
  <c r="X341" i="2"/>
  <c r="Y341" i="2"/>
  <c r="Z341" i="2"/>
  <c r="AC341" i="2"/>
  <c r="U342" i="2"/>
  <c r="V342" i="2"/>
  <c r="W342" i="2"/>
  <c r="X342" i="2"/>
  <c r="Y342" i="2"/>
  <c r="Z342" i="2"/>
  <c r="AC342" i="2"/>
  <c r="AB342" i="2"/>
  <c r="U343" i="2"/>
  <c r="V343" i="2"/>
  <c r="W343" i="2"/>
  <c r="AC343" i="2"/>
  <c r="X343" i="2"/>
  <c r="Y343" i="2"/>
  <c r="AB343" i="2"/>
  <c r="Z343" i="2"/>
  <c r="AA343" i="2"/>
  <c r="U344" i="2"/>
  <c r="V344" i="2"/>
  <c r="AB344" i="2"/>
  <c r="W344" i="2"/>
  <c r="X344" i="2"/>
  <c r="AA344" i="2"/>
  <c r="Y344" i="2"/>
  <c r="Z344" i="2"/>
  <c r="U345" i="2"/>
  <c r="AA345" i="2"/>
  <c r="V345" i="2"/>
  <c r="AB345" i="2"/>
  <c r="W345" i="2"/>
  <c r="X345" i="2"/>
  <c r="Y345" i="2"/>
  <c r="Z345" i="2"/>
  <c r="AC345" i="2"/>
  <c r="U346" i="2"/>
  <c r="V346" i="2"/>
  <c r="W346" i="2"/>
  <c r="X346" i="2"/>
  <c r="Y346" i="2"/>
  <c r="Z346" i="2"/>
  <c r="AC346" i="2"/>
  <c r="AB346" i="2"/>
  <c r="U347" i="2"/>
  <c r="V347" i="2"/>
  <c r="W347" i="2"/>
  <c r="AC347" i="2"/>
  <c r="X347" i="2"/>
  <c r="Y347" i="2"/>
  <c r="AB347" i="2"/>
  <c r="Z347" i="2"/>
  <c r="AA347" i="2"/>
  <c r="U348" i="2"/>
  <c r="V348" i="2"/>
  <c r="AB348" i="2"/>
  <c r="W348" i="2"/>
  <c r="X348" i="2"/>
  <c r="AA348" i="2"/>
  <c r="Y348" i="2"/>
  <c r="Z348" i="2"/>
  <c r="U349" i="2"/>
  <c r="AA349" i="2"/>
  <c r="V349" i="2"/>
  <c r="W349" i="2"/>
  <c r="X349" i="2"/>
  <c r="Y349" i="2"/>
  <c r="Z349" i="2"/>
  <c r="AC349" i="2"/>
  <c r="U350" i="2"/>
  <c r="AA350" i="2"/>
  <c r="V350" i="2"/>
  <c r="W350" i="2"/>
  <c r="X350" i="2"/>
  <c r="Y350" i="2"/>
  <c r="Z350" i="2"/>
  <c r="AC350" i="2"/>
  <c r="AB350" i="2"/>
  <c r="U351" i="2"/>
  <c r="V351" i="2"/>
  <c r="W351" i="2"/>
  <c r="AC351" i="2"/>
  <c r="X351" i="2"/>
  <c r="Y351" i="2"/>
  <c r="AB351" i="2"/>
  <c r="Z351" i="2"/>
  <c r="AA351" i="2"/>
  <c r="U352" i="2"/>
  <c r="V352" i="2"/>
  <c r="AB352" i="2"/>
  <c r="W352" i="2"/>
  <c r="AC352" i="2"/>
  <c r="X352" i="2"/>
  <c r="AA352" i="2"/>
  <c r="Y352" i="2"/>
  <c r="Z352" i="2"/>
  <c r="U353" i="2"/>
  <c r="AA353" i="2"/>
  <c r="V353" i="2"/>
  <c r="W353" i="2"/>
  <c r="X353" i="2"/>
  <c r="Y353" i="2"/>
  <c r="Z353" i="2"/>
  <c r="AC353" i="2"/>
  <c r="U354" i="2"/>
  <c r="AA354" i="2"/>
  <c r="V354" i="2"/>
  <c r="W354" i="2"/>
  <c r="X354" i="2"/>
  <c r="Y354" i="2"/>
  <c r="Z354" i="2"/>
  <c r="AC354" i="2"/>
  <c r="AB354" i="2"/>
  <c r="U355" i="2"/>
  <c r="V355" i="2"/>
  <c r="W355" i="2"/>
  <c r="AC355" i="2"/>
  <c r="X355" i="2"/>
  <c r="Y355" i="2"/>
  <c r="AB355" i="2"/>
  <c r="Z355" i="2"/>
  <c r="AA355" i="2"/>
  <c r="U356" i="2"/>
  <c r="V356" i="2"/>
  <c r="AB356" i="2"/>
  <c r="W356" i="2"/>
  <c r="AC356" i="2"/>
  <c r="X356" i="2"/>
  <c r="AA356" i="2"/>
  <c r="Y356" i="2"/>
  <c r="Z356" i="2"/>
  <c r="U357" i="2"/>
  <c r="AA357" i="2"/>
  <c r="V357" i="2"/>
  <c r="AB357" i="2"/>
  <c r="W357" i="2"/>
  <c r="X357" i="2"/>
  <c r="Y357" i="2"/>
  <c r="Z357" i="2"/>
  <c r="AC357" i="2"/>
  <c r="U358" i="2"/>
  <c r="V358" i="2"/>
  <c r="W358" i="2"/>
  <c r="X358" i="2"/>
  <c r="Y358" i="2"/>
  <c r="Z358" i="2"/>
  <c r="AC358" i="2"/>
  <c r="AB358" i="2"/>
  <c r="U359" i="2"/>
  <c r="V359" i="2"/>
  <c r="W359" i="2"/>
  <c r="AC359" i="2"/>
  <c r="X359" i="2"/>
  <c r="Y359" i="2"/>
  <c r="AB359" i="2"/>
  <c r="Z359" i="2"/>
  <c r="AA359" i="2"/>
  <c r="U360" i="2"/>
  <c r="V360" i="2"/>
  <c r="AB360" i="2"/>
  <c r="W360" i="2"/>
  <c r="X360" i="2"/>
  <c r="AA360" i="2"/>
  <c r="Y360" i="2"/>
  <c r="Z360" i="2"/>
  <c r="U361" i="2"/>
  <c r="V361" i="2"/>
  <c r="AB361" i="2"/>
  <c r="W361" i="2"/>
  <c r="AC361" i="2"/>
  <c r="X361" i="2"/>
  <c r="Y361" i="2"/>
  <c r="Z361" i="2"/>
  <c r="AA361" i="2"/>
  <c r="U362" i="2"/>
  <c r="AA362" i="2"/>
  <c r="V362" i="2"/>
  <c r="AB362" i="2"/>
  <c r="W362" i="2"/>
  <c r="X362" i="2"/>
  <c r="Y362" i="2"/>
  <c r="Z362" i="2"/>
  <c r="AC362" i="2"/>
  <c r="U363" i="2"/>
  <c r="V363" i="2"/>
  <c r="W363" i="2"/>
  <c r="AC363" i="2"/>
  <c r="X363" i="2"/>
  <c r="Y363" i="2"/>
  <c r="AB363" i="2"/>
  <c r="Z363" i="2"/>
  <c r="AA363" i="2"/>
  <c r="U364" i="2"/>
  <c r="V364" i="2"/>
  <c r="W364" i="2"/>
  <c r="AC364" i="2"/>
  <c r="X364" i="2"/>
  <c r="AA364" i="2"/>
  <c r="Y364" i="2"/>
  <c r="Z364" i="2"/>
  <c r="AB364" i="2"/>
  <c r="U365" i="2"/>
  <c r="V365" i="2"/>
  <c r="W365" i="2"/>
  <c r="X365" i="2"/>
  <c r="Y365" i="2"/>
  <c r="Z365" i="2"/>
  <c r="AA365" i="2"/>
  <c r="AC365" i="2"/>
  <c r="U366" i="2"/>
  <c r="V366" i="2"/>
  <c r="W366" i="2"/>
  <c r="X366" i="2"/>
  <c r="Y366" i="2"/>
  <c r="Z366" i="2"/>
  <c r="AC366" i="2"/>
  <c r="AB366" i="2"/>
  <c r="U367" i="2"/>
  <c r="AA367" i="2"/>
  <c r="V367" i="2"/>
  <c r="W367" i="2"/>
  <c r="X367" i="2"/>
  <c r="Y367" i="2"/>
  <c r="AB367" i="2"/>
  <c r="Z367" i="2"/>
  <c r="AC367" i="2"/>
  <c r="U368" i="2"/>
  <c r="V368" i="2"/>
  <c r="AB368" i="2"/>
  <c r="W368" i="2"/>
  <c r="X368" i="2"/>
  <c r="AA368" i="2"/>
  <c r="Y368" i="2"/>
  <c r="Z368" i="2"/>
  <c r="U369" i="2"/>
  <c r="AA369" i="2"/>
  <c r="V369" i="2"/>
  <c r="AB369" i="2"/>
  <c r="W369" i="2"/>
  <c r="AC369" i="2"/>
  <c r="X369" i="2"/>
  <c r="Y369" i="2"/>
  <c r="Z369" i="2"/>
  <c r="U370" i="2"/>
  <c r="AA370" i="2"/>
  <c r="V370" i="2"/>
  <c r="AB370" i="2"/>
  <c r="W370" i="2"/>
  <c r="X370" i="2"/>
  <c r="Y370" i="2"/>
  <c r="Z370" i="2"/>
  <c r="AC370" i="2"/>
  <c r="U371" i="2"/>
  <c r="V371" i="2"/>
  <c r="W371" i="2"/>
  <c r="AC371" i="2"/>
  <c r="X371" i="2"/>
  <c r="Y371" i="2"/>
  <c r="AB371" i="2"/>
  <c r="Z371" i="2"/>
  <c r="AA371" i="2"/>
  <c r="U372" i="2"/>
  <c r="V372" i="2"/>
  <c r="AB372" i="2"/>
  <c r="W372" i="2"/>
  <c r="AC372" i="2"/>
  <c r="X372" i="2"/>
  <c r="Y372" i="2"/>
  <c r="Z372" i="2"/>
  <c r="AA372" i="2"/>
  <c r="U197" i="2"/>
  <c r="AA197" i="2"/>
  <c r="V197" i="2"/>
  <c r="W197" i="2"/>
  <c r="X197" i="2"/>
  <c r="Y197" i="2"/>
  <c r="Z197" i="2"/>
  <c r="AB197" i="2"/>
  <c r="AC197" i="2"/>
  <c r="U198" i="2"/>
  <c r="V198" i="2"/>
  <c r="W198" i="2"/>
  <c r="AC198" i="2"/>
  <c r="X198" i="2"/>
  <c r="Y198" i="2"/>
  <c r="Z198" i="2"/>
  <c r="AA198" i="2"/>
  <c r="AB198" i="2"/>
  <c r="U199" i="2"/>
  <c r="V199" i="2"/>
  <c r="AB199" i="2"/>
  <c r="W199" i="2"/>
  <c r="AC199" i="2"/>
  <c r="X199" i="2"/>
  <c r="Y199" i="2"/>
  <c r="Z199" i="2"/>
  <c r="AA199" i="2"/>
  <c r="U200" i="2"/>
  <c r="AA200" i="2"/>
  <c r="V200" i="2"/>
  <c r="AB200" i="2"/>
  <c r="W200" i="2"/>
  <c r="X200" i="2"/>
  <c r="Y200" i="2"/>
  <c r="Z200" i="2"/>
  <c r="AC200" i="2"/>
  <c r="U201" i="2"/>
  <c r="AA201" i="2"/>
  <c r="V201" i="2"/>
  <c r="W201" i="2"/>
  <c r="X201" i="2"/>
  <c r="Y201" i="2"/>
  <c r="Z201" i="2"/>
  <c r="AB201" i="2"/>
  <c r="AC201" i="2"/>
  <c r="U202" i="2"/>
  <c r="V202" i="2"/>
  <c r="W202" i="2"/>
  <c r="AC202" i="2"/>
  <c r="X202" i="2"/>
  <c r="Y202" i="2"/>
  <c r="Z202" i="2"/>
  <c r="AA202" i="2"/>
  <c r="AB202" i="2"/>
  <c r="U203" i="2"/>
  <c r="V203" i="2"/>
  <c r="AB203" i="2"/>
  <c r="W203" i="2"/>
  <c r="AC203" i="2"/>
  <c r="X203" i="2"/>
  <c r="Y203" i="2"/>
  <c r="Z203" i="2"/>
  <c r="AA203" i="2"/>
  <c r="U204" i="2"/>
  <c r="AA204" i="2"/>
  <c r="V204" i="2"/>
  <c r="AB204" i="2"/>
  <c r="W204" i="2"/>
  <c r="X204" i="2"/>
  <c r="Y204" i="2"/>
  <c r="Z204" i="2"/>
  <c r="AC204" i="2"/>
  <c r="U187" i="2"/>
  <c r="V187" i="2"/>
  <c r="W187" i="2"/>
  <c r="X187" i="2"/>
  <c r="AA187" i="2"/>
  <c r="Y187" i="2"/>
  <c r="AB187" i="2"/>
  <c r="Z187" i="2"/>
  <c r="U188" i="2"/>
  <c r="V188" i="2"/>
  <c r="W188" i="2"/>
  <c r="X188" i="2"/>
  <c r="Y188" i="2"/>
  <c r="Z188" i="2"/>
  <c r="AC188" i="2"/>
  <c r="U189" i="2"/>
  <c r="V189" i="2"/>
  <c r="W189" i="2"/>
  <c r="AC189" i="2"/>
  <c r="X189" i="2"/>
  <c r="Y189" i="2"/>
  <c r="AB189" i="2"/>
  <c r="Z189" i="2"/>
  <c r="U190" i="2"/>
  <c r="V190" i="2"/>
  <c r="W190" i="2"/>
  <c r="X190" i="2"/>
  <c r="AA190" i="2"/>
  <c r="Y190" i="2"/>
  <c r="AB190" i="2"/>
  <c r="Z190" i="2"/>
  <c r="AC190" i="2"/>
  <c r="U191" i="2"/>
  <c r="AA191" i="2"/>
  <c r="V191" i="2"/>
  <c r="W191" i="2"/>
  <c r="X191" i="2"/>
  <c r="Y191" i="2"/>
  <c r="AB191" i="2"/>
  <c r="Z191" i="2"/>
  <c r="U192" i="2"/>
  <c r="V192" i="2"/>
  <c r="AB192" i="2"/>
  <c r="W192" i="2"/>
  <c r="X192" i="2"/>
  <c r="AA192" i="2"/>
  <c r="Y192" i="2"/>
  <c r="Z192" i="2"/>
  <c r="AC192" i="2"/>
  <c r="U193" i="2"/>
  <c r="V193" i="2"/>
  <c r="W193" i="2"/>
  <c r="X193" i="2"/>
  <c r="Y193" i="2"/>
  <c r="AB193" i="2"/>
  <c r="Z193" i="2"/>
  <c r="AC193" i="2"/>
  <c r="U194" i="2"/>
  <c r="V194" i="2"/>
  <c r="AB194" i="2"/>
  <c r="W194" i="2"/>
  <c r="X194" i="2"/>
  <c r="Y194" i="2"/>
  <c r="Z194" i="2"/>
  <c r="AC194" i="2"/>
  <c r="U195" i="2"/>
  <c r="V195" i="2"/>
  <c r="W195" i="2"/>
  <c r="X195" i="2"/>
  <c r="Y195" i="2"/>
  <c r="Z195" i="2"/>
  <c r="AA195" i="2"/>
  <c r="U196" i="2"/>
  <c r="V196" i="2"/>
  <c r="W196" i="2"/>
  <c r="X196" i="2"/>
  <c r="AA196" i="2"/>
  <c r="Y196" i="2"/>
  <c r="Z196" i="2"/>
  <c r="U186" i="2"/>
  <c r="V186" i="2"/>
  <c r="W186" i="2"/>
  <c r="X186" i="2"/>
  <c r="AA186" i="2"/>
  <c r="Y186" i="2"/>
  <c r="AB186" i="2"/>
  <c r="Z186" i="2"/>
  <c r="AC186" i="2"/>
  <c r="E313" i="2"/>
  <c r="N313" i="2"/>
  <c r="F313" i="2"/>
  <c r="G313" i="2"/>
  <c r="H313" i="2"/>
  <c r="I313" i="2"/>
  <c r="J313" i="2"/>
  <c r="K313" i="2"/>
  <c r="L313" i="2"/>
  <c r="M313" i="2"/>
  <c r="O313" i="2"/>
  <c r="P313" i="2"/>
  <c r="E314" i="2"/>
  <c r="N314" i="2"/>
  <c r="F314" i="2"/>
  <c r="G314" i="2"/>
  <c r="H314" i="2"/>
  <c r="I314" i="2"/>
  <c r="J314" i="2"/>
  <c r="K314" i="2"/>
  <c r="L314" i="2"/>
  <c r="M314" i="2"/>
  <c r="O314" i="2"/>
  <c r="P314" i="2"/>
  <c r="E315" i="2"/>
  <c r="N315" i="2"/>
  <c r="F315" i="2"/>
  <c r="G315" i="2"/>
  <c r="H315" i="2"/>
  <c r="I315" i="2"/>
  <c r="J315" i="2"/>
  <c r="K315" i="2"/>
  <c r="L315" i="2"/>
  <c r="M315" i="2"/>
  <c r="O315" i="2"/>
  <c r="P315" i="2"/>
  <c r="E316" i="2"/>
  <c r="N316" i="2"/>
  <c r="F316" i="2"/>
  <c r="G316" i="2"/>
  <c r="H316" i="2"/>
  <c r="I316" i="2"/>
  <c r="J316" i="2"/>
  <c r="K316" i="2"/>
  <c r="L316" i="2"/>
  <c r="M316" i="2"/>
  <c r="O316" i="2"/>
  <c r="P316" i="2"/>
  <c r="E317" i="2"/>
  <c r="N317" i="2"/>
  <c r="F317" i="2"/>
  <c r="G317" i="2"/>
  <c r="H317" i="2"/>
  <c r="I317" i="2"/>
  <c r="J317" i="2"/>
  <c r="K317" i="2"/>
  <c r="L317" i="2"/>
  <c r="M317" i="2"/>
  <c r="O317" i="2"/>
  <c r="P317" i="2"/>
  <c r="E318" i="2"/>
  <c r="N318" i="2"/>
  <c r="F318" i="2"/>
  <c r="G318" i="2"/>
  <c r="H318" i="2"/>
  <c r="I318" i="2"/>
  <c r="J318" i="2"/>
  <c r="K318" i="2"/>
  <c r="L318" i="2"/>
  <c r="M318" i="2"/>
  <c r="O318" i="2"/>
  <c r="P318" i="2"/>
  <c r="E319" i="2"/>
  <c r="N319" i="2"/>
  <c r="F319" i="2"/>
  <c r="G319" i="2"/>
  <c r="H319" i="2"/>
  <c r="I319" i="2"/>
  <c r="J319" i="2"/>
  <c r="K319" i="2"/>
  <c r="L319" i="2"/>
  <c r="M319" i="2"/>
  <c r="O319" i="2"/>
  <c r="P319" i="2"/>
  <c r="E320" i="2"/>
  <c r="N320" i="2"/>
  <c r="F320" i="2"/>
  <c r="G320" i="2"/>
  <c r="H320" i="2"/>
  <c r="I320" i="2"/>
  <c r="J320" i="2"/>
  <c r="K320" i="2"/>
  <c r="L320" i="2"/>
  <c r="M320" i="2"/>
  <c r="O320" i="2"/>
  <c r="P320" i="2"/>
  <c r="E321" i="2"/>
  <c r="N321" i="2"/>
  <c r="F321" i="2"/>
  <c r="G321" i="2"/>
  <c r="H321" i="2"/>
  <c r="I321" i="2"/>
  <c r="J321" i="2"/>
  <c r="K321" i="2"/>
  <c r="L321" i="2"/>
  <c r="M321" i="2"/>
  <c r="O321" i="2"/>
  <c r="P321" i="2"/>
  <c r="E322" i="2"/>
  <c r="N322" i="2"/>
  <c r="F322" i="2"/>
  <c r="G322" i="2"/>
  <c r="H322" i="2"/>
  <c r="I322" i="2"/>
  <c r="J322" i="2"/>
  <c r="K322" i="2"/>
  <c r="L322" i="2"/>
  <c r="M322" i="2"/>
  <c r="O322" i="2"/>
  <c r="P322" i="2"/>
  <c r="E323" i="2"/>
  <c r="N323" i="2"/>
  <c r="F323" i="2"/>
  <c r="G323" i="2"/>
  <c r="H323" i="2"/>
  <c r="I323" i="2"/>
  <c r="J323" i="2"/>
  <c r="K323" i="2"/>
  <c r="L323" i="2"/>
  <c r="M323" i="2"/>
  <c r="O323" i="2"/>
  <c r="P323" i="2"/>
  <c r="E324" i="2"/>
  <c r="N324" i="2"/>
  <c r="F324" i="2"/>
  <c r="G324" i="2"/>
  <c r="H324" i="2"/>
  <c r="I324" i="2"/>
  <c r="J324" i="2"/>
  <c r="K324" i="2"/>
  <c r="L324" i="2"/>
  <c r="M324" i="2"/>
  <c r="O324" i="2"/>
  <c r="P324" i="2"/>
  <c r="E325" i="2"/>
  <c r="N325" i="2"/>
  <c r="F325" i="2"/>
  <c r="G325" i="2"/>
  <c r="H325" i="2"/>
  <c r="I325" i="2"/>
  <c r="J325" i="2"/>
  <c r="K325" i="2"/>
  <c r="L325" i="2"/>
  <c r="M325" i="2"/>
  <c r="O325" i="2"/>
  <c r="P325" i="2"/>
  <c r="E326" i="2"/>
  <c r="N326" i="2"/>
  <c r="F326" i="2"/>
  <c r="G326" i="2"/>
  <c r="H326" i="2"/>
  <c r="I326" i="2"/>
  <c r="J326" i="2"/>
  <c r="K326" i="2"/>
  <c r="L326" i="2"/>
  <c r="M326" i="2"/>
  <c r="O326" i="2"/>
  <c r="P326" i="2"/>
  <c r="E327" i="2"/>
  <c r="N327" i="2"/>
  <c r="F327" i="2"/>
  <c r="G327" i="2"/>
  <c r="H327" i="2"/>
  <c r="I327" i="2"/>
  <c r="J327" i="2"/>
  <c r="K327" i="2"/>
  <c r="L327" i="2"/>
  <c r="M327" i="2"/>
  <c r="O327" i="2"/>
  <c r="P327" i="2"/>
  <c r="E328" i="2"/>
  <c r="N328" i="2"/>
  <c r="F328" i="2"/>
  <c r="G328" i="2"/>
  <c r="H328" i="2"/>
  <c r="I328" i="2"/>
  <c r="J328" i="2"/>
  <c r="K328" i="2"/>
  <c r="L328" i="2"/>
  <c r="M328" i="2"/>
  <c r="O328" i="2"/>
  <c r="P328" i="2"/>
  <c r="E329" i="2"/>
  <c r="N329" i="2"/>
  <c r="F329" i="2"/>
  <c r="G329" i="2"/>
  <c r="H329" i="2"/>
  <c r="I329" i="2"/>
  <c r="J329" i="2"/>
  <c r="K329" i="2"/>
  <c r="L329" i="2"/>
  <c r="M329" i="2"/>
  <c r="O329" i="2"/>
  <c r="P329" i="2"/>
  <c r="E330" i="2"/>
  <c r="N330" i="2"/>
  <c r="F330" i="2"/>
  <c r="G330" i="2"/>
  <c r="H330" i="2"/>
  <c r="I330" i="2"/>
  <c r="J330" i="2"/>
  <c r="K330" i="2"/>
  <c r="L330" i="2"/>
  <c r="M330" i="2"/>
  <c r="O330" i="2"/>
  <c r="P330" i="2"/>
  <c r="E331" i="2"/>
  <c r="N331" i="2"/>
  <c r="F331" i="2"/>
  <c r="G331" i="2"/>
  <c r="H331" i="2"/>
  <c r="I331" i="2"/>
  <c r="J331" i="2"/>
  <c r="K331" i="2"/>
  <c r="L331" i="2"/>
  <c r="M331" i="2"/>
  <c r="O331" i="2"/>
  <c r="P331" i="2"/>
  <c r="E332" i="2"/>
  <c r="N332" i="2"/>
  <c r="F332" i="2"/>
  <c r="G332" i="2"/>
  <c r="H332" i="2"/>
  <c r="I332" i="2"/>
  <c r="J332" i="2"/>
  <c r="K332" i="2"/>
  <c r="L332" i="2"/>
  <c r="M332" i="2"/>
  <c r="O332" i="2"/>
  <c r="P332" i="2"/>
  <c r="E333" i="2"/>
  <c r="N333" i="2"/>
  <c r="F333" i="2"/>
  <c r="G333" i="2"/>
  <c r="H333" i="2"/>
  <c r="I333" i="2"/>
  <c r="J333" i="2"/>
  <c r="K333" i="2"/>
  <c r="L333" i="2"/>
  <c r="M333" i="2"/>
  <c r="O333" i="2"/>
  <c r="P333" i="2"/>
  <c r="E334" i="2"/>
  <c r="N334" i="2"/>
  <c r="F334" i="2"/>
  <c r="G334" i="2"/>
  <c r="H334" i="2"/>
  <c r="I334" i="2"/>
  <c r="J334" i="2"/>
  <c r="K334" i="2"/>
  <c r="L334" i="2"/>
  <c r="M334" i="2"/>
  <c r="O334" i="2"/>
  <c r="P334" i="2"/>
  <c r="E335" i="2"/>
  <c r="N335" i="2"/>
  <c r="F335" i="2"/>
  <c r="G335" i="2"/>
  <c r="H335" i="2"/>
  <c r="I335" i="2"/>
  <c r="J335" i="2"/>
  <c r="K335" i="2"/>
  <c r="L335" i="2"/>
  <c r="M335" i="2"/>
  <c r="O335" i="2"/>
  <c r="P335" i="2"/>
  <c r="E336" i="2"/>
  <c r="N336" i="2"/>
  <c r="F336" i="2"/>
  <c r="G336" i="2"/>
  <c r="H336" i="2"/>
  <c r="I336" i="2"/>
  <c r="J336" i="2"/>
  <c r="K336" i="2"/>
  <c r="L336" i="2"/>
  <c r="M336" i="2"/>
  <c r="O336" i="2"/>
  <c r="P336" i="2"/>
  <c r="E337" i="2"/>
  <c r="N337" i="2"/>
  <c r="F337" i="2"/>
  <c r="G337" i="2"/>
  <c r="H337" i="2"/>
  <c r="I337" i="2"/>
  <c r="J337" i="2"/>
  <c r="K337" i="2"/>
  <c r="L337" i="2"/>
  <c r="M337" i="2"/>
  <c r="O337" i="2"/>
  <c r="P337" i="2"/>
  <c r="E338" i="2"/>
  <c r="N338" i="2"/>
  <c r="F338" i="2"/>
  <c r="G338" i="2"/>
  <c r="H338" i="2"/>
  <c r="I338" i="2"/>
  <c r="J338" i="2"/>
  <c r="K338" i="2"/>
  <c r="L338" i="2"/>
  <c r="M338" i="2"/>
  <c r="O338" i="2"/>
  <c r="P338" i="2"/>
  <c r="E339" i="2"/>
  <c r="N339" i="2"/>
  <c r="F339" i="2"/>
  <c r="G339" i="2"/>
  <c r="H339" i="2"/>
  <c r="I339" i="2"/>
  <c r="J339" i="2"/>
  <c r="K339" i="2"/>
  <c r="L339" i="2"/>
  <c r="M339" i="2"/>
  <c r="O339" i="2"/>
  <c r="P339" i="2"/>
  <c r="E340" i="2"/>
  <c r="N340" i="2"/>
  <c r="F340" i="2"/>
  <c r="G340" i="2"/>
  <c r="H340" i="2"/>
  <c r="I340" i="2"/>
  <c r="J340" i="2"/>
  <c r="K340" i="2"/>
  <c r="L340" i="2"/>
  <c r="M340" i="2"/>
  <c r="O340" i="2"/>
  <c r="P340" i="2"/>
  <c r="E341" i="2"/>
  <c r="N341" i="2"/>
  <c r="F341" i="2"/>
  <c r="G341" i="2"/>
  <c r="H341" i="2"/>
  <c r="I341" i="2"/>
  <c r="J341" i="2"/>
  <c r="K341" i="2"/>
  <c r="L341" i="2"/>
  <c r="M341" i="2"/>
  <c r="O341" i="2"/>
  <c r="P341" i="2"/>
  <c r="E342" i="2"/>
  <c r="N342" i="2"/>
  <c r="F342" i="2"/>
  <c r="G342" i="2"/>
  <c r="H342" i="2"/>
  <c r="I342" i="2"/>
  <c r="J342" i="2"/>
  <c r="K342" i="2"/>
  <c r="L342" i="2"/>
  <c r="M342" i="2"/>
  <c r="O342" i="2"/>
  <c r="P342" i="2"/>
  <c r="E343" i="2"/>
  <c r="N343" i="2"/>
  <c r="F343" i="2"/>
  <c r="G343" i="2"/>
  <c r="H343" i="2"/>
  <c r="I343" i="2"/>
  <c r="J343" i="2"/>
  <c r="K343" i="2"/>
  <c r="L343" i="2"/>
  <c r="M343" i="2"/>
  <c r="O343" i="2"/>
  <c r="P343" i="2"/>
  <c r="E344" i="2"/>
  <c r="N344" i="2"/>
  <c r="F344" i="2"/>
  <c r="G344" i="2"/>
  <c r="H344" i="2"/>
  <c r="I344" i="2"/>
  <c r="J344" i="2"/>
  <c r="K344" i="2"/>
  <c r="L344" i="2"/>
  <c r="M344" i="2"/>
  <c r="O344" i="2"/>
  <c r="P344" i="2"/>
  <c r="E345" i="2"/>
  <c r="N345" i="2"/>
  <c r="F345" i="2"/>
  <c r="G345" i="2"/>
  <c r="H345" i="2"/>
  <c r="I345" i="2"/>
  <c r="J345" i="2"/>
  <c r="K345" i="2"/>
  <c r="L345" i="2"/>
  <c r="M345" i="2"/>
  <c r="O345" i="2"/>
  <c r="P345" i="2"/>
  <c r="E346" i="2"/>
  <c r="N346" i="2"/>
  <c r="F346" i="2"/>
  <c r="G346" i="2"/>
  <c r="H346" i="2"/>
  <c r="I346" i="2"/>
  <c r="J346" i="2"/>
  <c r="K346" i="2"/>
  <c r="L346" i="2"/>
  <c r="M346" i="2"/>
  <c r="O346" i="2"/>
  <c r="P346" i="2"/>
  <c r="E347" i="2"/>
  <c r="N347" i="2"/>
  <c r="F347" i="2"/>
  <c r="G347" i="2"/>
  <c r="H347" i="2"/>
  <c r="I347" i="2"/>
  <c r="J347" i="2"/>
  <c r="K347" i="2"/>
  <c r="L347" i="2"/>
  <c r="M347" i="2"/>
  <c r="O347" i="2"/>
  <c r="P347" i="2"/>
  <c r="E348" i="2"/>
  <c r="N348" i="2"/>
  <c r="F348" i="2"/>
  <c r="G348" i="2"/>
  <c r="H348" i="2"/>
  <c r="I348" i="2"/>
  <c r="J348" i="2"/>
  <c r="K348" i="2"/>
  <c r="L348" i="2"/>
  <c r="M348" i="2"/>
  <c r="O348" i="2"/>
  <c r="P348" i="2"/>
  <c r="E349" i="2"/>
  <c r="N349" i="2"/>
  <c r="F349" i="2"/>
  <c r="G349" i="2"/>
  <c r="H349" i="2"/>
  <c r="I349" i="2"/>
  <c r="J349" i="2"/>
  <c r="K349" i="2"/>
  <c r="L349" i="2"/>
  <c r="M349" i="2"/>
  <c r="O349" i="2"/>
  <c r="P349" i="2"/>
  <c r="E350" i="2"/>
  <c r="N350" i="2"/>
  <c r="F350" i="2"/>
  <c r="G350" i="2"/>
  <c r="H350" i="2"/>
  <c r="I350" i="2"/>
  <c r="J350" i="2"/>
  <c r="K350" i="2"/>
  <c r="L350" i="2"/>
  <c r="M350" i="2"/>
  <c r="O350" i="2"/>
  <c r="P350" i="2"/>
  <c r="E351" i="2"/>
  <c r="N351" i="2"/>
  <c r="F351" i="2"/>
  <c r="G351" i="2"/>
  <c r="H351" i="2"/>
  <c r="I351" i="2"/>
  <c r="J351" i="2"/>
  <c r="K351" i="2"/>
  <c r="L351" i="2"/>
  <c r="M351" i="2"/>
  <c r="O351" i="2"/>
  <c r="P351" i="2"/>
  <c r="E352" i="2"/>
  <c r="N352" i="2"/>
  <c r="F352" i="2"/>
  <c r="G352" i="2"/>
  <c r="H352" i="2"/>
  <c r="I352" i="2"/>
  <c r="J352" i="2"/>
  <c r="K352" i="2"/>
  <c r="L352" i="2"/>
  <c r="M352" i="2"/>
  <c r="O352" i="2"/>
  <c r="P352" i="2"/>
  <c r="E353" i="2"/>
  <c r="N353" i="2"/>
  <c r="F353" i="2"/>
  <c r="G353" i="2"/>
  <c r="H353" i="2"/>
  <c r="I353" i="2"/>
  <c r="J353" i="2"/>
  <c r="K353" i="2"/>
  <c r="L353" i="2"/>
  <c r="M353" i="2"/>
  <c r="O353" i="2"/>
  <c r="P353" i="2"/>
  <c r="E354" i="2"/>
  <c r="N354" i="2"/>
  <c r="F354" i="2"/>
  <c r="G354" i="2"/>
  <c r="H354" i="2"/>
  <c r="I354" i="2"/>
  <c r="J354" i="2"/>
  <c r="K354" i="2"/>
  <c r="L354" i="2"/>
  <c r="M354" i="2"/>
  <c r="O354" i="2"/>
  <c r="P354" i="2"/>
  <c r="E355" i="2"/>
  <c r="N355" i="2"/>
  <c r="F355" i="2"/>
  <c r="G355" i="2"/>
  <c r="H355" i="2"/>
  <c r="I355" i="2"/>
  <c r="J355" i="2"/>
  <c r="K355" i="2"/>
  <c r="L355" i="2"/>
  <c r="M355" i="2"/>
  <c r="O355" i="2"/>
  <c r="P355" i="2"/>
  <c r="E356" i="2"/>
  <c r="N356" i="2"/>
  <c r="F356" i="2"/>
  <c r="G356" i="2"/>
  <c r="H356" i="2"/>
  <c r="I356" i="2"/>
  <c r="J356" i="2"/>
  <c r="K356" i="2"/>
  <c r="L356" i="2"/>
  <c r="M356" i="2"/>
  <c r="O356" i="2"/>
  <c r="P356" i="2"/>
  <c r="E357" i="2"/>
  <c r="N357" i="2"/>
  <c r="F357" i="2"/>
  <c r="G357" i="2"/>
  <c r="H357" i="2"/>
  <c r="I357" i="2"/>
  <c r="J357" i="2"/>
  <c r="K357" i="2"/>
  <c r="L357" i="2"/>
  <c r="M357" i="2"/>
  <c r="O357" i="2"/>
  <c r="P357" i="2"/>
  <c r="E358" i="2"/>
  <c r="N358" i="2"/>
  <c r="F358" i="2"/>
  <c r="G358" i="2"/>
  <c r="H358" i="2"/>
  <c r="I358" i="2"/>
  <c r="J358" i="2"/>
  <c r="K358" i="2"/>
  <c r="L358" i="2"/>
  <c r="M358" i="2"/>
  <c r="O358" i="2"/>
  <c r="P358" i="2"/>
  <c r="E359" i="2"/>
  <c r="N359" i="2"/>
  <c r="F359" i="2"/>
  <c r="G359" i="2"/>
  <c r="H359" i="2"/>
  <c r="I359" i="2"/>
  <c r="J359" i="2"/>
  <c r="K359" i="2"/>
  <c r="L359" i="2"/>
  <c r="M359" i="2"/>
  <c r="O359" i="2"/>
  <c r="P359" i="2"/>
  <c r="E360" i="2"/>
  <c r="N360" i="2"/>
  <c r="F360" i="2"/>
  <c r="G360" i="2"/>
  <c r="H360" i="2"/>
  <c r="I360" i="2"/>
  <c r="J360" i="2"/>
  <c r="K360" i="2"/>
  <c r="L360" i="2"/>
  <c r="M360" i="2"/>
  <c r="O360" i="2"/>
  <c r="P360" i="2"/>
  <c r="E361" i="2"/>
  <c r="N361" i="2"/>
  <c r="F361" i="2"/>
  <c r="G361" i="2"/>
  <c r="H361" i="2"/>
  <c r="I361" i="2"/>
  <c r="J361" i="2"/>
  <c r="K361" i="2"/>
  <c r="L361" i="2"/>
  <c r="M361" i="2"/>
  <c r="O361" i="2"/>
  <c r="P361" i="2"/>
  <c r="E362" i="2"/>
  <c r="N362" i="2"/>
  <c r="F362" i="2"/>
  <c r="G362" i="2"/>
  <c r="H362" i="2"/>
  <c r="I362" i="2"/>
  <c r="J362" i="2"/>
  <c r="K362" i="2"/>
  <c r="L362" i="2"/>
  <c r="M362" i="2"/>
  <c r="O362" i="2"/>
  <c r="P362" i="2"/>
  <c r="E363" i="2"/>
  <c r="N363" i="2"/>
  <c r="F363" i="2"/>
  <c r="G363" i="2"/>
  <c r="H363" i="2"/>
  <c r="I363" i="2"/>
  <c r="J363" i="2"/>
  <c r="K363" i="2"/>
  <c r="L363" i="2"/>
  <c r="M363" i="2"/>
  <c r="O363" i="2"/>
  <c r="P363" i="2"/>
  <c r="E364" i="2"/>
  <c r="N364" i="2"/>
  <c r="F364" i="2"/>
  <c r="G364" i="2"/>
  <c r="H364" i="2"/>
  <c r="I364" i="2"/>
  <c r="J364" i="2"/>
  <c r="K364" i="2"/>
  <c r="L364" i="2"/>
  <c r="M364" i="2"/>
  <c r="O364" i="2"/>
  <c r="P364" i="2"/>
  <c r="E365" i="2"/>
  <c r="N365" i="2"/>
  <c r="F365" i="2"/>
  <c r="G365" i="2"/>
  <c r="H365" i="2"/>
  <c r="I365" i="2"/>
  <c r="J365" i="2"/>
  <c r="K365" i="2"/>
  <c r="L365" i="2"/>
  <c r="M365" i="2"/>
  <c r="O365" i="2"/>
  <c r="P365" i="2"/>
  <c r="E366" i="2"/>
  <c r="N366" i="2"/>
  <c r="F366" i="2"/>
  <c r="G366" i="2"/>
  <c r="H366" i="2"/>
  <c r="I366" i="2"/>
  <c r="J366" i="2"/>
  <c r="K366" i="2"/>
  <c r="L366" i="2"/>
  <c r="M366" i="2"/>
  <c r="O366" i="2"/>
  <c r="P366" i="2"/>
  <c r="E367" i="2"/>
  <c r="N367" i="2"/>
  <c r="F367" i="2"/>
  <c r="G367" i="2"/>
  <c r="H367" i="2"/>
  <c r="I367" i="2"/>
  <c r="J367" i="2"/>
  <c r="K367" i="2"/>
  <c r="L367" i="2"/>
  <c r="M367" i="2"/>
  <c r="O367" i="2"/>
  <c r="P367" i="2"/>
  <c r="E368" i="2"/>
  <c r="N368" i="2"/>
  <c r="F368" i="2"/>
  <c r="G368" i="2"/>
  <c r="H368" i="2"/>
  <c r="I368" i="2"/>
  <c r="J368" i="2"/>
  <c r="K368" i="2"/>
  <c r="L368" i="2"/>
  <c r="M368" i="2"/>
  <c r="O368" i="2"/>
  <c r="P368" i="2"/>
  <c r="E369" i="2"/>
  <c r="N369" i="2"/>
  <c r="F369" i="2"/>
  <c r="G369" i="2"/>
  <c r="H369" i="2"/>
  <c r="I369" i="2"/>
  <c r="J369" i="2"/>
  <c r="K369" i="2"/>
  <c r="L369" i="2"/>
  <c r="M369" i="2"/>
  <c r="O369" i="2"/>
  <c r="P369" i="2"/>
  <c r="E370" i="2"/>
  <c r="N370" i="2"/>
  <c r="F370" i="2"/>
  <c r="G370" i="2"/>
  <c r="H370" i="2"/>
  <c r="I370" i="2"/>
  <c r="J370" i="2"/>
  <c r="K370" i="2"/>
  <c r="L370" i="2"/>
  <c r="M370" i="2"/>
  <c r="O370" i="2"/>
  <c r="P370" i="2"/>
  <c r="E371" i="2"/>
  <c r="N371" i="2"/>
  <c r="F371" i="2"/>
  <c r="G371" i="2"/>
  <c r="H371" i="2"/>
  <c r="I371" i="2"/>
  <c r="J371" i="2"/>
  <c r="K371" i="2"/>
  <c r="L371" i="2"/>
  <c r="M371" i="2"/>
  <c r="O371" i="2"/>
  <c r="P371" i="2"/>
  <c r="E372" i="2"/>
  <c r="N372" i="2"/>
  <c r="F372" i="2"/>
  <c r="G372" i="2"/>
  <c r="H372" i="2"/>
  <c r="I372" i="2"/>
  <c r="J372" i="2"/>
  <c r="K372" i="2"/>
  <c r="L372" i="2"/>
  <c r="M372" i="2"/>
  <c r="O372" i="2"/>
  <c r="P372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/>
  <c r="F205" i="2"/>
  <c r="G205" i="2"/>
  <c r="H205" i="2"/>
  <c r="I205" i="2"/>
  <c r="J205" i="2"/>
  <c r="K205" i="2"/>
  <c r="L205" i="2"/>
  <c r="M205" i="2"/>
  <c r="O205" i="2"/>
  <c r="P205" i="2"/>
  <c r="E206" i="2"/>
  <c r="N206" i="2"/>
  <c r="F206" i="2"/>
  <c r="G206" i="2"/>
  <c r="H206" i="2"/>
  <c r="I206" i="2"/>
  <c r="J206" i="2"/>
  <c r="K206" i="2"/>
  <c r="L206" i="2"/>
  <c r="M206" i="2"/>
  <c r="O206" i="2"/>
  <c r="P206" i="2"/>
  <c r="E207" i="2"/>
  <c r="N207" i="2"/>
  <c r="F207" i="2"/>
  <c r="G207" i="2"/>
  <c r="H207" i="2"/>
  <c r="I207" i="2"/>
  <c r="J207" i="2"/>
  <c r="K207" i="2"/>
  <c r="L207" i="2"/>
  <c r="M207" i="2"/>
  <c r="O207" i="2"/>
  <c r="P207" i="2"/>
  <c r="E208" i="2"/>
  <c r="N208" i="2"/>
  <c r="F208" i="2"/>
  <c r="G208" i="2"/>
  <c r="H208" i="2"/>
  <c r="I208" i="2"/>
  <c r="J208" i="2"/>
  <c r="K208" i="2"/>
  <c r="L208" i="2"/>
  <c r="M208" i="2"/>
  <c r="O208" i="2"/>
  <c r="P208" i="2"/>
  <c r="E209" i="2"/>
  <c r="N209" i="2"/>
  <c r="F209" i="2"/>
  <c r="G209" i="2"/>
  <c r="H209" i="2"/>
  <c r="I209" i="2"/>
  <c r="J209" i="2"/>
  <c r="K209" i="2"/>
  <c r="L209" i="2"/>
  <c r="M209" i="2"/>
  <c r="O209" i="2"/>
  <c r="P209" i="2"/>
  <c r="E210" i="2"/>
  <c r="N210" i="2"/>
  <c r="F210" i="2"/>
  <c r="G210" i="2"/>
  <c r="H210" i="2"/>
  <c r="I210" i="2"/>
  <c r="J210" i="2"/>
  <c r="K210" i="2"/>
  <c r="L210" i="2"/>
  <c r="M210" i="2"/>
  <c r="O210" i="2"/>
  <c r="P210" i="2"/>
  <c r="E211" i="2"/>
  <c r="N211" i="2"/>
  <c r="F211" i="2"/>
  <c r="G211" i="2"/>
  <c r="H211" i="2"/>
  <c r="I211" i="2"/>
  <c r="J211" i="2"/>
  <c r="K211" i="2"/>
  <c r="L211" i="2"/>
  <c r="M211" i="2"/>
  <c r="O211" i="2"/>
  <c r="P211" i="2"/>
  <c r="E212" i="2"/>
  <c r="N212" i="2"/>
  <c r="F212" i="2"/>
  <c r="G212" i="2"/>
  <c r="H212" i="2"/>
  <c r="I212" i="2"/>
  <c r="J212" i="2"/>
  <c r="K212" i="2"/>
  <c r="L212" i="2"/>
  <c r="M212" i="2"/>
  <c r="O212" i="2"/>
  <c r="P212" i="2"/>
  <c r="E213" i="2"/>
  <c r="N213" i="2"/>
  <c r="F213" i="2"/>
  <c r="G213" i="2"/>
  <c r="H213" i="2"/>
  <c r="I213" i="2"/>
  <c r="J213" i="2"/>
  <c r="K213" i="2"/>
  <c r="L213" i="2"/>
  <c r="M213" i="2"/>
  <c r="O213" i="2"/>
  <c r="P213" i="2"/>
  <c r="E214" i="2"/>
  <c r="N214" i="2"/>
  <c r="F214" i="2"/>
  <c r="G214" i="2"/>
  <c r="H214" i="2"/>
  <c r="I214" i="2"/>
  <c r="J214" i="2"/>
  <c r="K214" i="2"/>
  <c r="L214" i="2"/>
  <c r="M214" i="2"/>
  <c r="O214" i="2"/>
  <c r="P214" i="2"/>
  <c r="E215" i="2"/>
  <c r="N215" i="2"/>
  <c r="F215" i="2"/>
  <c r="G215" i="2"/>
  <c r="H215" i="2"/>
  <c r="I215" i="2"/>
  <c r="J215" i="2"/>
  <c r="K215" i="2"/>
  <c r="L215" i="2"/>
  <c r="M215" i="2"/>
  <c r="O215" i="2"/>
  <c r="P215" i="2"/>
  <c r="E216" i="2"/>
  <c r="N216" i="2"/>
  <c r="F216" i="2"/>
  <c r="G216" i="2"/>
  <c r="H216" i="2"/>
  <c r="I216" i="2"/>
  <c r="J216" i="2"/>
  <c r="K216" i="2"/>
  <c r="L216" i="2"/>
  <c r="M216" i="2"/>
  <c r="O216" i="2"/>
  <c r="P216" i="2"/>
  <c r="E217" i="2"/>
  <c r="N217" i="2"/>
  <c r="F217" i="2"/>
  <c r="G217" i="2"/>
  <c r="H217" i="2"/>
  <c r="I217" i="2"/>
  <c r="J217" i="2"/>
  <c r="K217" i="2"/>
  <c r="L217" i="2"/>
  <c r="M217" i="2"/>
  <c r="O217" i="2"/>
  <c r="P217" i="2"/>
  <c r="E218" i="2"/>
  <c r="N218" i="2"/>
  <c r="F218" i="2"/>
  <c r="G218" i="2"/>
  <c r="H218" i="2"/>
  <c r="I218" i="2"/>
  <c r="J218" i="2"/>
  <c r="K218" i="2"/>
  <c r="L218" i="2"/>
  <c r="M218" i="2"/>
  <c r="O218" i="2"/>
  <c r="P218" i="2"/>
  <c r="E219" i="2"/>
  <c r="N219" i="2"/>
  <c r="F219" i="2"/>
  <c r="G219" i="2"/>
  <c r="H219" i="2"/>
  <c r="I219" i="2"/>
  <c r="J219" i="2"/>
  <c r="K219" i="2"/>
  <c r="L219" i="2"/>
  <c r="M219" i="2"/>
  <c r="O219" i="2"/>
  <c r="P219" i="2"/>
  <c r="E220" i="2"/>
  <c r="N220" i="2"/>
  <c r="F220" i="2"/>
  <c r="G220" i="2"/>
  <c r="H220" i="2"/>
  <c r="I220" i="2"/>
  <c r="J220" i="2"/>
  <c r="K220" i="2"/>
  <c r="L220" i="2"/>
  <c r="M220" i="2"/>
  <c r="O220" i="2"/>
  <c r="P220" i="2"/>
  <c r="E221" i="2"/>
  <c r="N221" i="2"/>
  <c r="F221" i="2"/>
  <c r="G221" i="2"/>
  <c r="H221" i="2"/>
  <c r="I221" i="2"/>
  <c r="J221" i="2"/>
  <c r="K221" i="2"/>
  <c r="L221" i="2"/>
  <c r="M221" i="2"/>
  <c r="O221" i="2"/>
  <c r="P221" i="2"/>
  <c r="E222" i="2"/>
  <c r="N222" i="2"/>
  <c r="F222" i="2"/>
  <c r="G222" i="2"/>
  <c r="H222" i="2"/>
  <c r="I222" i="2"/>
  <c r="J222" i="2"/>
  <c r="K222" i="2"/>
  <c r="L222" i="2"/>
  <c r="M222" i="2"/>
  <c r="O222" i="2"/>
  <c r="P222" i="2"/>
  <c r="E223" i="2"/>
  <c r="N223" i="2"/>
  <c r="F223" i="2"/>
  <c r="G223" i="2"/>
  <c r="H223" i="2"/>
  <c r="I223" i="2"/>
  <c r="J223" i="2"/>
  <c r="K223" i="2"/>
  <c r="L223" i="2"/>
  <c r="M223" i="2"/>
  <c r="O223" i="2"/>
  <c r="P223" i="2"/>
  <c r="E224" i="2"/>
  <c r="N224" i="2"/>
  <c r="F224" i="2"/>
  <c r="G224" i="2"/>
  <c r="H224" i="2"/>
  <c r="I224" i="2"/>
  <c r="J224" i="2"/>
  <c r="K224" i="2"/>
  <c r="L224" i="2"/>
  <c r="M224" i="2"/>
  <c r="O224" i="2"/>
  <c r="P224" i="2"/>
  <c r="E225" i="2"/>
  <c r="N225" i="2"/>
  <c r="F225" i="2"/>
  <c r="G225" i="2"/>
  <c r="H225" i="2"/>
  <c r="I225" i="2"/>
  <c r="J225" i="2"/>
  <c r="K225" i="2"/>
  <c r="L225" i="2"/>
  <c r="M225" i="2"/>
  <c r="O225" i="2"/>
  <c r="P225" i="2"/>
  <c r="E226" i="2"/>
  <c r="N226" i="2"/>
  <c r="F226" i="2"/>
  <c r="G226" i="2"/>
  <c r="H226" i="2"/>
  <c r="I226" i="2"/>
  <c r="J226" i="2"/>
  <c r="K226" i="2"/>
  <c r="L226" i="2"/>
  <c r="M226" i="2"/>
  <c r="O226" i="2"/>
  <c r="P226" i="2"/>
  <c r="E227" i="2"/>
  <c r="N227" i="2"/>
  <c r="F227" i="2"/>
  <c r="G227" i="2"/>
  <c r="H227" i="2"/>
  <c r="I227" i="2"/>
  <c r="J227" i="2"/>
  <c r="K227" i="2"/>
  <c r="L227" i="2"/>
  <c r="M227" i="2"/>
  <c r="O227" i="2"/>
  <c r="P227" i="2"/>
  <c r="E228" i="2"/>
  <c r="N228" i="2"/>
  <c r="F228" i="2"/>
  <c r="G228" i="2"/>
  <c r="H228" i="2"/>
  <c r="I228" i="2"/>
  <c r="J228" i="2"/>
  <c r="K228" i="2"/>
  <c r="L228" i="2"/>
  <c r="M228" i="2"/>
  <c r="O228" i="2"/>
  <c r="P228" i="2"/>
  <c r="E229" i="2"/>
  <c r="N229" i="2"/>
  <c r="F229" i="2"/>
  <c r="G229" i="2"/>
  <c r="H229" i="2"/>
  <c r="I229" i="2"/>
  <c r="J229" i="2"/>
  <c r="K229" i="2"/>
  <c r="L229" i="2"/>
  <c r="M229" i="2"/>
  <c r="O229" i="2"/>
  <c r="P229" i="2"/>
  <c r="E230" i="2"/>
  <c r="N230" i="2"/>
  <c r="F230" i="2"/>
  <c r="G230" i="2"/>
  <c r="H230" i="2"/>
  <c r="I230" i="2"/>
  <c r="J230" i="2"/>
  <c r="K230" i="2"/>
  <c r="L230" i="2"/>
  <c r="M230" i="2"/>
  <c r="O230" i="2"/>
  <c r="P230" i="2"/>
  <c r="E231" i="2"/>
  <c r="N231" i="2"/>
  <c r="F231" i="2"/>
  <c r="G231" i="2"/>
  <c r="H231" i="2"/>
  <c r="I231" i="2"/>
  <c r="J231" i="2"/>
  <c r="K231" i="2"/>
  <c r="L231" i="2"/>
  <c r="M231" i="2"/>
  <c r="O231" i="2"/>
  <c r="P231" i="2"/>
  <c r="E232" i="2"/>
  <c r="N232" i="2"/>
  <c r="F232" i="2"/>
  <c r="G232" i="2"/>
  <c r="H232" i="2"/>
  <c r="I232" i="2"/>
  <c r="J232" i="2"/>
  <c r="K232" i="2"/>
  <c r="L232" i="2"/>
  <c r="M232" i="2"/>
  <c r="O232" i="2"/>
  <c r="P232" i="2"/>
  <c r="E233" i="2"/>
  <c r="N233" i="2"/>
  <c r="F233" i="2"/>
  <c r="G233" i="2"/>
  <c r="H233" i="2"/>
  <c r="I233" i="2"/>
  <c r="J233" i="2"/>
  <c r="K233" i="2"/>
  <c r="L233" i="2"/>
  <c r="M233" i="2"/>
  <c r="O233" i="2"/>
  <c r="P233" i="2"/>
  <c r="E234" i="2"/>
  <c r="N234" i="2"/>
  <c r="F234" i="2"/>
  <c r="G234" i="2"/>
  <c r="H234" i="2"/>
  <c r="I234" i="2"/>
  <c r="J234" i="2"/>
  <c r="K234" i="2"/>
  <c r="L234" i="2"/>
  <c r="M234" i="2"/>
  <c r="O234" i="2"/>
  <c r="P234" i="2"/>
  <c r="E235" i="2"/>
  <c r="N235" i="2"/>
  <c r="F235" i="2"/>
  <c r="G235" i="2"/>
  <c r="H235" i="2"/>
  <c r="I235" i="2"/>
  <c r="J235" i="2"/>
  <c r="K235" i="2"/>
  <c r="L235" i="2"/>
  <c r="M235" i="2"/>
  <c r="O235" i="2"/>
  <c r="P235" i="2"/>
  <c r="E236" i="2"/>
  <c r="N236" i="2"/>
  <c r="F236" i="2"/>
  <c r="G236" i="2"/>
  <c r="H236" i="2"/>
  <c r="I236" i="2"/>
  <c r="J236" i="2"/>
  <c r="K236" i="2"/>
  <c r="L236" i="2"/>
  <c r="M236" i="2"/>
  <c r="O236" i="2"/>
  <c r="P236" i="2"/>
  <c r="E237" i="2"/>
  <c r="N237" i="2"/>
  <c r="F237" i="2"/>
  <c r="G237" i="2"/>
  <c r="H237" i="2"/>
  <c r="I237" i="2"/>
  <c r="J237" i="2"/>
  <c r="K237" i="2"/>
  <c r="L237" i="2"/>
  <c r="M237" i="2"/>
  <c r="O237" i="2"/>
  <c r="P237" i="2"/>
  <c r="E238" i="2"/>
  <c r="N238" i="2"/>
  <c r="F238" i="2"/>
  <c r="G238" i="2"/>
  <c r="H238" i="2"/>
  <c r="I238" i="2"/>
  <c r="J238" i="2"/>
  <c r="K238" i="2"/>
  <c r="L238" i="2"/>
  <c r="M238" i="2"/>
  <c r="O238" i="2"/>
  <c r="P238" i="2"/>
  <c r="E239" i="2"/>
  <c r="N239" i="2"/>
  <c r="F239" i="2"/>
  <c r="G239" i="2"/>
  <c r="H239" i="2"/>
  <c r="I239" i="2"/>
  <c r="J239" i="2"/>
  <c r="K239" i="2"/>
  <c r="L239" i="2"/>
  <c r="M239" i="2"/>
  <c r="O239" i="2"/>
  <c r="P239" i="2"/>
  <c r="E240" i="2"/>
  <c r="N240" i="2"/>
  <c r="F240" i="2"/>
  <c r="G240" i="2"/>
  <c r="H240" i="2"/>
  <c r="I240" i="2"/>
  <c r="J240" i="2"/>
  <c r="K240" i="2"/>
  <c r="L240" i="2"/>
  <c r="M240" i="2"/>
  <c r="O240" i="2"/>
  <c r="P240" i="2"/>
  <c r="E241" i="2"/>
  <c r="N241" i="2"/>
  <c r="F241" i="2"/>
  <c r="G241" i="2"/>
  <c r="H241" i="2"/>
  <c r="I241" i="2"/>
  <c r="J241" i="2"/>
  <c r="K241" i="2"/>
  <c r="L241" i="2"/>
  <c r="M241" i="2"/>
  <c r="O241" i="2"/>
  <c r="P241" i="2"/>
  <c r="E242" i="2"/>
  <c r="N242" i="2"/>
  <c r="F242" i="2"/>
  <c r="G242" i="2"/>
  <c r="H242" i="2"/>
  <c r="I242" i="2"/>
  <c r="J242" i="2"/>
  <c r="K242" i="2"/>
  <c r="L242" i="2"/>
  <c r="M242" i="2"/>
  <c r="O242" i="2"/>
  <c r="P242" i="2"/>
  <c r="E243" i="2"/>
  <c r="N243" i="2"/>
  <c r="F243" i="2"/>
  <c r="G243" i="2"/>
  <c r="H243" i="2"/>
  <c r="I243" i="2"/>
  <c r="J243" i="2"/>
  <c r="K243" i="2"/>
  <c r="L243" i="2"/>
  <c r="M243" i="2"/>
  <c r="O243" i="2"/>
  <c r="P243" i="2"/>
  <c r="E244" i="2"/>
  <c r="N244" i="2"/>
  <c r="F244" i="2"/>
  <c r="G244" i="2"/>
  <c r="H244" i="2"/>
  <c r="I244" i="2"/>
  <c r="J244" i="2"/>
  <c r="K244" i="2"/>
  <c r="L244" i="2"/>
  <c r="M244" i="2"/>
  <c r="O244" i="2"/>
  <c r="P244" i="2"/>
  <c r="E245" i="2"/>
  <c r="N245" i="2"/>
  <c r="F245" i="2"/>
  <c r="G245" i="2"/>
  <c r="H245" i="2"/>
  <c r="I245" i="2"/>
  <c r="J245" i="2"/>
  <c r="K245" i="2"/>
  <c r="L245" i="2"/>
  <c r="M245" i="2"/>
  <c r="O245" i="2"/>
  <c r="P245" i="2"/>
  <c r="E246" i="2"/>
  <c r="N246" i="2"/>
  <c r="F246" i="2"/>
  <c r="G246" i="2"/>
  <c r="H246" i="2"/>
  <c r="I246" i="2"/>
  <c r="J246" i="2"/>
  <c r="K246" i="2"/>
  <c r="L246" i="2"/>
  <c r="M246" i="2"/>
  <c r="O246" i="2"/>
  <c r="P246" i="2"/>
  <c r="E247" i="2"/>
  <c r="N247" i="2"/>
  <c r="F247" i="2"/>
  <c r="G247" i="2"/>
  <c r="H247" i="2"/>
  <c r="I247" i="2"/>
  <c r="J247" i="2"/>
  <c r="K247" i="2"/>
  <c r="L247" i="2"/>
  <c r="M247" i="2"/>
  <c r="O247" i="2"/>
  <c r="P247" i="2"/>
  <c r="E248" i="2"/>
  <c r="N248" i="2"/>
  <c r="F248" i="2"/>
  <c r="G248" i="2"/>
  <c r="H248" i="2"/>
  <c r="I248" i="2"/>
  <c r="J248" i="2"/>
  <c r="K248" i="2"/>
  <c r="L248" i="2"/>
  <c r="M248" i="2"/>
  <c r="O248" i="2"/>
  <c r="P248" i="2"/>
  <c r="E249" i="2"/>
  <c r="N249" i="2"/>
  <c r="F249" i="2"/>
  <c r="G249" i="2"/>
  <c r="H249" i="2"/>
  <c r="I249" i="2"/>
  <c r="J249" i="2"/>
  <c r="K249" i="2"/>
  <c r="L249" i="2"/>
  <c r="M249" i="2"/>
  <c r="O249" i="2"/>
  <c r="P249" i="2"/>
  <c r="E250" i="2"/>
  <c r="N250" i="2"/>
  <c r="F250" i="2"/>
  <c r="G250" i="2"/>
  <c r="H250" i="2"/>
  <c r="I250" i="2"/>
  <c r="J250" i="2"/>
  <c r="K250" i="2"/>
  <c r="L250" i="2"/>
  <c r="M250" i="2"/>
  <c r="O250" i="2"/>
  <c r="P250" i="2"/>
  <c r="E251" i="2"/>
  <c r="N251" i="2"/>
  <c r="F251" i="2"/>
  <c r="G251" i="2"/>
  <c r="H251" i="2"/>
  <c r="I251" i="2"/>
  <c r="J251" i="2"/>
  <c r="K251" i="2"/>
  <c r="L251" i="2"/>
  <c r="M251" i="2"/>
  <c r="O251" i="2"/>
  <c r="P251" i="2"/>
  <c r="E252" i="2"/>
  <c r="N252" i="2"/>
  <c r="F252" i="2"/>
  <c r="G252" i="2"/>
  <c r="H252" i="2"/>
  <c r="I252" i="2"/>
  <c r="J252" i="2"/>
  <c r="K252" i="2"/>
  <c r="L252" i="2"/>
  <c r="M252" i="2"/>
  <c r="O252" i="2"/>
  <c r="P252" i="2"/>
  <c r="E253" i="2"/>
  <c r="N253" i="2"/>
  <c r="F253" i="2"/>
  <c r="G253" i="2"/>
  <c r="H253" i="2"/>
  <c r="I253" i="2"/>
  <c r="J253" i="2"/>
  <c r="K253" i="2"/>
  <c r="L253" i="2"/>
  <c r="M253" i="2"/>
  <c r="O253" i="2"/>
  <c r="P253" i="2"/>
  <c r="E254" i="2"/>
  <c r="N254" i="2"/>
  <c r="F254" i="2"/>
  <c r="G254" i="2"/>
  <c r="H254" i="2"/>
  <c r="I254" i="2"/>
  <c r="J254" i="2"/>
  <c r="K254" i="2"/>
  <c r="L254" i="2"/>
  <c r="M254" i="2"/>
  <c r="O254" i="2"/>
  <c r="P254" i="2"/>
  <c r="E255" i="2"/>
  <c r="N255" i="2"/>
  <c r="F255" i="2"/>
  <c r="G255" i="2"/>
  <c r="H255" i="2"/>
  <c r="I255" i="2"/>
  <c r="J255" i="2"/>
  <c r="K255" i="2"/>
  <c r="L255" i="2"/>
  <c r="M255" i="2"/>
  <c r="O255" i="2"/>
  <c r="P255" i="2"/>
  <c r="E256" i="2"/>
  <c r="N256" i="2"/>
  <c r="F256" i="2"/>
  <c r="G256" i="2"/>
  <c r="H256" i="2"/>
  <c r="I256" i="2"/>
  <c r="J256" i="2"/>
  <c r="K256" i="2"/>
  <c r="L256" i="2"/>
  <c r="M256" i="2"/>
  <c r="O256" i="2"/>
  <c r="P256" i="2"/>
  <c r="E257" i="2"/>
  <c r="N257" i="2"/>
  <c r="F257" i="2"/>
  <c r="G257" i="2"/>
  <c r="H257" i="2"/>
  <c r="I257" i="2"/>
  <c r="J257" i="2"/>
  <c r="K257" i="2"/>
  <c r="L257" i="2"/>
  <c r="M257" i="2"/>
  <c r="O257" i="2"/>
  <c r="P257" i="2"/>
  <c r="E258" i="2"/>
  <c r="N258" i="2"/>
  <c r="F258" i="2"/>
  <c r="G258" i="2"/>
  <c r="H258" i="2"/>
  <c r="I258" i="2"/>
  <c r="J258" i="2"/>
  <c r="K258" i="2"/>
  <c r="L258" i="2"/>
  <c r="M258" i="2"/>
  <c r="O258" i="2"/>
  <c r="P258" i="2"/>
  <c r="E259" i="2"/>
  <c r="N259" i="2"/>
  <c r="F259" i="2"/>
  <c r="G259" i="2"/>
  <c r="H259" i="2"/>
  <c r="I259" i="2"/>
  <c r="J259" i="2"/>
  <c r="K259" i="2"/>
  <c r="L259" i="2"/>
  <c r="M259" i="2"/>
  <c r="O259" i="2"/>
  <c r="P259" i="2"/>
  <c r="E260" i="2"/>
  <c r="N260" i="2"/>
  <c r="F260" i="2"/>
  <c r="G260" i="2"/>
  <c r="H260" i="2"/>
  <c r="I260" i="2"/>
  <c r="J260" i="2"/>
  <c r="K260" i="2"/>
  <c r="L260" i="2"/>
  <c r="M260" i="2"/>
  <c r="O260" i="2"/>
  <c r="P260" i="2"/>
  <c r="E261" i="2"/>
  <c r="N261" i="2"/>
  <c r="F261" i="2"/>
  <c r="G261" i="2"/>
  <c r="H261" i="2"/>
  <c r="I261" i="2"/>
  <c r="J261" i="2"/>
  <c r="K261" i="2"/>
  <c r="L261" i="2"/>
  <c r="M261" i="2"/>
  <c r="O261" i="2"/>
  <c r="P261" i="2"/>
  <c r="E262" i="2"/>
  <c r="N262" i="2"/>
  <c r="F262" i="2"/>
  <c r="G262" i="2"/>
  <c r="H262" i="2"/>
  <c r="I262" i="2"/>
  <c r="J262" i="2"/>
  <c r="K262" i="2"/>
  <c r="L262" i="2"/>
  <c r="M262" i="2"/>
  <c r="O262" i="2"/>
  <c r="P262" i="2"/>
  <c r="E263" i="2"/>
  <c r="N263" i="2"/>
  <c r="F263" i="2"/>
  <c r="G263" i="2"/>
  <c r="H263" i="2"/>
  <c r="I263" i="2"/>
  <c r="J263" i="2"/>
  <c r="K263" i="2"/>
  <c r="L263" i="2"/>
  <c r="M263" i="2"/>
  <c r="O263" i="2"/>
  <c r="P263" i="2"/>
  <c r="E264" i="2"/>
  <c r="N264" i="2"/>
  <c r="F264" i="2"/>
  <c r="G264" i="2"/>
  <c r="H264" i="2"/>
  <c r="I264" i="2"/>
  <c r="J264" i="2"/>
  <c r="K264" i="2"/>
  <c r="L264" i="2"/>
  <c r="M264" i="2"/>
  <c r="O264" i="2"/>
  <c r="P264" i="2"/>
  <c r="E265" i="2"/>
  <c r="N265" i="2"/>
  <c r="F265" i="2"/>
  <c r="G265" i="2"/>
  <c r="H265" i="2"/>
  <c r="I265" i="2"/>
  <c r="J265" i="2"/>
  <c r="K265" i="2"/>
  <c r="L265" i="2"/>
  <c r="M265" i="2"/>
  <c r="O265" i="2"/>
  <c r="P265" i="2"/>
  <c r="E266" i="2"/>
  <c r="N266" i="2"/>
  <c r="F266" i="2"/>
  <c r="G266" i="2"/>
  <c r="H266" i="2"/>
  <c r="I266" i="2"/>
  <c r="J266" i="2"/>
  <c r="K266" i="2"/>
  <c r="L266" i="2"/>
  <c r="M266" i="2"/>
  <c r="O266" i="2"/>
  <c r="P266" i="2"/>
  <c r="E267" i="2"/>
  <c r="N267" i="2"/>
  <c r="F267" i="2"/>
  <c r="G267" i="2"/>
  <c r="H267" i="2"/>
  <c r="I267" i="2"/>
  <c r="J267" i="2"/>
  <c r="K267" i="2"/>
  <c r="L267" i="2"/>
  <c r="M267" i="2"/>
  <c r="O267" i="2"/>
  <c r="P267" i="2"/>
  <c r="E268" i="2"/>
  <c r="N268" i="2"/>
  <c r="F268" i="2"/>
  <c r="G268" i="2"/>
  <c r="H268" i="2"/>
  <c r="I268" i="2"/>
  <c r="J268" i="2"/>
  <c r="K268" i="2"/>
  <c r="L268" i="2"/>
  <c r="M268" i="2"/>
  <c r="O268" i="2"/>
  <c r="P268" i="2"/>
  <c r="E269" i="2"/>
  <c r="N269" i="2"/>
  <c r="F269" i="2"/>
  <c r="G269" i="2"/>
  <c r="H269" i="2"/>
  <c r="I269" i="2"/>
  <c r="J269" i="2"/>
  <c r="K269" i="2"/>
  <c r="L269" i="2"/>
  <c r="M269" i="2"/>
  <c r="O269" i="2"/>
  <c r="P269" i="2"/>
  <c r="E270" i="2"/>
  <c r="N270" i="2"/>
  <c r="F270" i="2"/>
  <c r="G270" i="2"/>
  <c r="H270" i="2"/>
  <c r="I270" i="2"/>
  <c r="J270" i="2"/>
  <c r="K270" i="2"/>
  <c r="L270" i="2"/>
  <c r="M270" i="2"/>
  <c r="O270" i="2"/>
  <c r="P270" i="2"/>
  <c r="E271" i="2"/>
  <c r="N271" i="2"/>
  <c r="F271" i="2"/>
  <c r="G271" i="2"/>
  <c r="H271" i="2"/>
  <c r="I271" i="2"/>
  <c r="J271" i="2"/>
  <c r="K271" i="2"/>
  <c r="L271" i="2"/>
  <c r="M271" i="2"/>
  <c r="O271" i="2"/>
  <c r="P271" i="2"/>
  <c r="E272" i="2"/>
  <c r="N272" i="2"/>
  <c r="F272" i="2"/>
  <c r="G272" i="2"/>
  <c r="H272" i="2"/>
  <c r="I272" i="2"/>
  <c r="J272" i="2"/>
  <c r="K272" i="2"/>
  <c r="L272" i="2"/>
  <c r="M272" i="2"/>
  <c r="O272" i="2"/>
  <c r="P272" i="2"/>
  <c r="E273" i="2"/>
  <c r="N273" i="2"/>
  <c r="F273" i="2"/>
  <c r="G273" i="2"/>
  <c r="H273" i="2"/>
  <c r="I273" i="2"/>
  <c r="J273" i="2"/>
  <c r="K273" i="2"/>
  <c r="L273" i="2"/>
  <c r="M273" i="2"/>
  <c r="O273" i="2"/>
  <c r="P273" i="2"/>
  <c r="E274" i="2"/>
  <c r="N274" i="2"/>
  <c r="F274" i="2"/>
  <c r="G274" i="2"/>
  <c r="H274" i="2"/>
  <c r="I274" i="2"/>
  <c r="J274" i="2"/>
  <c r="K274" i="2"/>
  <c r="L274" i="2"/>
  <c r="M274" i="2"/>
  <c r="O274" i="2"/>
  <c r="P274" i="2"/>
  <c r="E275" i="2"/>
  <c r="N275" i="2"/>
  <c r="F275" i="2"/>
  <c r="G275" i="2"/>
  <c r="H275" i="2"/>
  <c r="I275" i="2"/>
  <c r="J275" i="2"/>
  <c r="K275" i="2"/>
  <c r="L275" i="2"/>
  <c r="M275" i="2"/>
  <c r="O275" i="2"/>
  <c r="P275" i="2"/>
  <c r="E276" i="2"/>
  <c r="N276" i="2"/>
  <c r="F276" i="2"/>
  <c r="G276" i="2"/>
  <c r="H276" i="2"/>
  <c r="I276" i="2"/>
  <c r="J276" i="2"/>
  <c r="K276" i="2"/>
  <c r="L276" i="2"/>
  <c r="M276" i="2"/>
  <c r="O276" i="2"/>
  <c r="P276" i="2"/>
  <c r="E277" i="2"/>
  <c r="N277" i="2"/>
  <c r="F277" i="2"/>
  <c r="G277" i="2"/>
  <c r="H277" i="2"/>
  <c r="I277" i="2"/>
  <c r="J277" i="2"/>
  <c r="K277" i="2"/>
  <c r="L277" i="2"/>
  <c r="M277" i="2"/>
  <c r="O277" i="2"/>
  <c r="P277" i="2"/>
  <c r="E278" i="2"/>
  <c r="N278" i="2"/>
  <c r="F278" i="2"/>
  <c r="G278" i="2"/>
  <c r="H278" i="2"/>
  <c r="I278" i="2"/>
  <c r="J278" i="2"/>
  <c r="K278" i="2"/>
  <c r="L278" i="2"/>
  <c r="M278" i="2"/>
  <c r="O278" i="2"/>
  <c r="P278" i="2"/>
  <c r="E279" i="2"/>
  <c r="N279" i="2"/>
  <c r="F279" i="2"/>
  <c r="G279" i="2"/>
  <c r="H279" i="2"/>
  <c r="I279" i="2"/>
  <c r="J279" i="2"/>
  <c r="K279" i="2"/>
  <c r="L279" i="2"/>
  <c r="M279" i="2"/>
  <c r="O279" i="2"/>
  <c r="P279" i="2"/>
  <c r="E280" i="2"/>
  <c r="N280" i="2"/>
  <c r="F280" i="2"/>
  <c r="G280" i="2"/>
  <c r="H280" i="2"/>
  <c r="I280" i="2"/>
  <c r="J280" i="2"/>
  <c r="K280" i="2"/>
  <c r="L280" i="2"/>
  <c r="M280" i="2"/>
  <c r="O280" i="2"/>
  <c r="P280" i="2"/>
  <c r="E281" i="2"/>
  <c r="N281" i="2"/>
  <c r="F281" i="2"/>
  <c r="G281" i="2"/>
  <c r="H281" i="2"/>
  <c r="I281" i="2"/>
  <c r="J281" i="2"/>
  <c r="K281" i="2"/>
  <c r="L281" i="2"/>
  <c r="M281" i="2"/>
  <c r="O281" i="2"/>
  <c r="P281" i="2"/>
  <c r="E282" i="2"/>
  <c r="N282" i="2"/>
  <c r="F282" i="2"/>
  <c r="G282" i="2"/>
  <c r="H282" i="2"/>
  <c r="I282" i="2"/>
  <c r="J282" i="2"/>
  <c r="K282" i="2"/>
  <c r="L282" i="2"/>
  <c r="M282" i="2"/>
  <c r="O282" i="2"/>
  <c r="P282" i="2"/>
  <c r="E283" i="2"/>
  <c r="N283" i="2"/>
  <c r="F283" i="2"/>
  <c r="G283" i="2"/>
  <c r="H283" i="2"/>
  <c r="I283" i="2"/>
  <c r="J283" i="2"/>
  <c r="K283" i="2"/>
  <c r="L283" i="2"/>
  <c r="M283" i="2"/>
  <c r="O283" i="2"/>
  <c r="P283" i="2"/>
  <c r="E284" i="2"/>
  <c r="N284" i="2"/>
  <c r="F284" i="2"/>
  <c r="G284" i="2"/>
  <c r="H284" i="2"/>
  <c r="I284" i="2"/>
  <c r="J284" i="2"/>
  <c r="K284" i="2"/>
  <c r="L284" i="2"/>
  <c r="M284" i="2"/>
  <c r="O284" i="2"/>
  <c r="P284" i="2"/>
  <c r="E285" i="2"/>
  <c r="N285" i="2"/>
  <c r="F285" i="2"/>
  <c r="G285" i="2"/>
  <c r="H285" i="2"/>
  <c r="I285" i="2"/>
  <c r="J285" i="2"/>
  <c r="K285" i="2"/>
  <c r="L285" i="2"/>
  <c r="M285" i="2"/>
  <c r="O285" i="2"/>
  <c r="P285" i="2"/>
  <c r="E286" i="2"/>
  <c r="N286" i="2"/>
  <c r="F286" i="2"/>
  <c r="G286" i="2"/>
  <c r="H286" i="2"/>
  <c r="I286" i="2"/>
  <c r="J286" i="2"/>
  <c r="K286" i="2"/>
  <c r="L286" i="2"/>
  <c r="M286" i="2"/>
  <c r="O286" i="2"/>
  <c r="P286" i="2"/>
  <c r="E287" i="2"/>
  <c r="N287" i="2"/>
  <c r="F287" i="2"/>
  <c r="G287" i="2"/>
  <c r="H287" i="2"/>
  <c r="I287" i="2"/>
  <c r="J287" i="2"/>
  <c r="K287" i="2"/>
  <c r="L287" i="2"/>
  <c r="M287" i="2"/>
  <c r="O287" i="2"/>
  <c r="P287" i="2"/>
  <c r="E288" i="2"/>
  <c r="N288" i="2"/>
  <c r="F288" i="2"/>
  <c r="G288" i="2"/>
  <c r="H288" i="2"/>
  <c r="I288" i="2"/>
  <c r="J288" i="2"/>
  <c r="K288" i="2"/>
  <c r="L288" i="2"/>
  <c r="M288" i="2"/>
  <c r="O288" i="2"/>
  <c r="P288" i="2"/>
  <c r="E289" i="2"/>
  <c r="N289" i="2"/>
  <c r="F289" i="2"/>
  <c r="O289" i="2"/>
  <c r="G289" i="2"/>
  <c r="H289" i="2"/>
  <c r="I289" i="2"/>
  <c r="J289" i="2"/>
  <c r="K289" i="2"/>
  <c r="L289" i="2"/>
  <c r="M289" i="2"/>
  <c r="P289" i="2"/>
  <c r="E290" i="2"/>
  <c r="F290" i="2"/>
  <c r="O290" i="2"/>
  <c r="G290" i="2"/>
  <c r="H290" i="2"/>
  <c r="I290" i="2"/>
  <c r="J290" i="2"/>
  <c r="K290" i="2"/>
  <c r="L290" i="2"/>
  <c r="M290" i="2"/>
  <c r="N290" i="2"/>
  <c r="P290" i="2"/>
  <c r="E291" i="2"/>
  <c r="F291" i="2"/>
  <c r="O291" i="2"/>
  <c r="G291" i="2"/>
  <c r="H291" i="2"/>
  <c r="I291" i="2"/>
  <c r="J291" i="2"/>
  <c r="K291" i="2"/>
  <c r="L291" i="2"/>
  <c r="M291" i="2"/>
  <c r="N291" i="2"/>
  <c r="P291" i="2"/>
  <c r="E292" i="2"/>
  <c r="F292" i="2"/>
  <c r="O292" i="2"/>
  <c r="G292" i="2"/>
  <c r="H292" i="2"/>
  <c r="I292" i="2"/>
  <c r="J292" i="2"/>
  <c r="K292" i="2"/>
  <c r="L292" i="2"/>
  <c r="M292" i="2"/>
  <c r="N292" i="2"/>
  <c r="P292" i="2"/>
  <c r="E293" i="2"/>
  <c r="F293" i="2"/>
  <c r="O293" i="2"/>
  <c r="G293" i="2"/>
  <c r="H293" i="2"/>
  <c r="I293" i="2"/>
  <c r="J293" i="2"/>
  <c r="K293" i="2"/>
  <c r="L293" i="2"/>
  <c r="M293" i="2"/>
  <c r="N293" i="2"/>
  <c r="P293" i="2"/>
  <c r="E294" i="2"/>
  <c r="F294" i="2"/>
  <c r="O294" i="2"/>
  <c r="G294" i="2"/>
  <c r="H294" i="2"/>
  <c r="I294" i="2"/>
  <c r="J294" i="2"/>
  <c r="K294" i="2"/>
  <c r="L294" i="2"/>
  <c r="M294" i="2"/>
  <c r="N294" i="2"/>
  <c r="P294" i="2"/>
  <c r="E295" i="2"/>
  <c r="F295" i="2"/>
  <c r="O295" i="2"/>
  <c r="G295" i="2"/>
  <c r="H295" i="2"/>
  <c r="I295" i="2"/>
  <c r="J295" i="2"/>
  <c r="K295" i="2"/>
  <c r="L295" i="2"/>
  <c r="M295" i="2"/>
  <c r="N295" i="2"/>
  <c r="P295" i="2"/>
  <c r="E296" i="2"/>
  <c r="F296" i="2"/>
  <c r="O296" i="2"/>
  <c r="G296" i="2"/>
  <c r="H296" i="2"/>
  <c r="I296" i="2"/>
  <c r="J296" i="2"/>
  <c r="K296" i="2"/>
  <c r="L296" i="2"/>
  <c r="M296" i="2"/>
  <c r="N296" i="2"/>
  <c r="P296" i="2"/>
  <c r="E297" i="2"/>
  <c r="F297" i="2"/>
  <c r="O297" i="2"/>
  <c r="G297" i="2"/>
  <c r="H297" i="2"/>
  <c r="I297" i="2"/>
  <c r="J297" i="2"/>
  <c r="K297" i="2"/>
  <c r="L297" i="2"/>
  <c r="M297" i="2"/>
  <c r="N297" i="2"/>
  <c r="P297" i="2"/>
  <c r="E298" i="2"/>
  <c r="F298" i="2"/>
  <c r="O298" i="2"/>
  <c r="G298" i="2"/>
  <c r="H298" i="2"/>
  <c r="I298" i="2"/>
  <c r="J298" i="2"/>
  <c r="K298" i="2"/>
  <c r="L298" i="2"/>
  <c r="M298" i="2"/>
  <c r="N298" i="2"/>
  <c r="P298" i="2"/>
  <c r="E299" i="2"/>
  <c r="F299" i="2"/>
  <c r="O299" i="2"/>
  <c r="G299" i="2"/>
  <c r="H299" i="2"/>
  <c r="I299" i="2"/>
  <c r="J299" i="2"/>
  <c r="K299" i="2"/>
  <c r="L299" i="2"/>
  <c r="M299" i="2"/>
  <c r="N299" i="2"/>
  <c r="P299" i="2"/>
  <c r="E300" i="2"/>
  <c r="F300" i="2"/>
  <c r="O300" i="2"/>
  <c r="G300" i="2"/>
  <c r="H300" i="2"/>
  <c r="I300" i="2"/>
  <c r="J300" i="2"/>
  <c r="K300" i="2"/>
  <c r="L300" i="2"/>
  <c r="M300" i="2"/>
  <c r="N300" i="2"/>
  <c r="P300" i="2"/>
  <c r="E301" i="2"/>
  <c r="F301" i="2"/>
  <c r="O301" i="2"/>
  <c r="G301" i="2"/>
  <c r="H301" i="2"/>
  <c r="I301" i="2"/>
  <c r="J301" i="2"/>
  <c r="K301" i="2"/>
  <c r="L301" i="2"/>
  <c r="M301" i="2"/>
  <c r="N301" i="2"/>
  <c r="P301" i="2"/>
  <c r="E302" i="2"/>
  <c r="F302" i="2"/>
  <c r="O302" i="2"/>
  <c r="G302" i="2"/>
  <c r="H302" i="2"/>
  <c r="I302" i="2"/>
  <c r="J302" i="2"/>
  <c r="K302" i="2"/>
  <c r="L302" i="2"/>
  <c r="M302" i="2"/>
  <c r="N302" i="2"/>
  <c r="P302" i="2"/>
  <c r="E303" i="2"/>
  <c r="F303" i="2"/>
  <c r="O303" i="2"/>
  <c r="G303" i="2"/>
  <c r="H303" i="2"/>
  <c r="I303" i="2"/>
  <c r="J303" i="2"/>
  <c r="K303" i="2"/>
  <c r="L303" i="2"/>
  <c r="M303" i="2"/>
  <c r="N303" i="2"/>
  <c r="P303" i="2"/>
  <c r="E304" i="2"/>
  <c r="F304" i="2"/>
  <c r="O304" i="2"/>
  <c r="G304" i="2"/>
  <c r="H304" i="2"/>
  <c r="I304" i="2"/>
  <c r="J304" i="2"/>
  <c r="K304" i="2"/>
  <c r="L304" i="2"/>
  <c r="M304" i="2"/>
  <c r="N304" i="2"/>
  <c r="P304" i="2"/>
  <c r="E305" i="2"/>
  <c r="F305" i="2"/>
  <c r="O305" i="2"/>
  <c r="G305" i="2"/>
  <c r="H305" i="2"/>
  <c r="I305" i="2"/>
  <c r="J305" i="2"/>
  <c r="K305" i="2"/>
  <c r="L305" i="2"/>
  <c r="M305" i="2"/>
  <c r="N305" i="2"/>
  <c r="P305" i="2"/>
  <c r="E306" i="2"/>
  <c r="F306" i="2"/>
  <c r="O306" i="2"/>
  <c r="G306" i="2"/>
  <c r="H306" i="2"/>
  <c r="I306" i="2"/>
  <c r="J306" i="2"/>
  <c r="K306" i="2"/>
  <c r="L306" i="2"/>
  <c r="M306" i="2"/>
  <c r="N306" i="2"/>
  <c r="P306" i="2"/>
  <c r="E307" i="2"/>
  <c r="F307" i="2"/>
  <c r="O307" i="2"/>
  <c r="G307" i="2"/>
  <c r="H307" i="2"/>
  <c r="I307" i="2"/>
  <c r="J307" i="2"/>
  <c r="K307" i="2"/>
  <c r="L307" i="2"/>
  <c r="M307" i="2"/>
  <c r="N307" i="2"/>
  <c r="P307" i="2"/>
  <c r="E308" i="2"/>
  <c r="F308" i="2"/>
  <c r="O308" i="2"/>
  <c r="G308" i="2"/>
  <c r="H308" i="2"/>
  <c r="I308" i="2"/>
  <c r="J308" i="2"/>
  <c r="K308" i="2"/>
  <c r="L308" i="2"/>
  <c r="M308" i="2"/>
  <c r="N308" i="2"/>
  <c r="P308" i="2"/>
  <c r="E309" i="2"/>
  <c r="F309" i="2"/>
  <c r="O309" i="2"/>
  <c r="G309" i="2"/>
  <c r="H309" i="2"/>
  <c r="I309" i="2"/>
  <c r="J309" i="2"/>
  <c r="K309" i="2"/>
  <c r="L309" i="2"/>
  <c r="M309" i="2"/>
  <c r="N309" i="2"/>
  <c r="P309" i="2"/>
  <c r="E310" i="2"/>
  <c r="F310" i="2"/>
  <c r="O310" i="2"/>
  <c r="G310" i="2"/>
  <c r="H310" i="2"/>
  <c r="I310" i="2"/>
  <c r="J310" i="2"/>
  <c r="K310" i="2"/>
  <c r="L310" i="2"/>
  <c r="M310" i="2"/>
  <c r="N310" i="2"/>
  <c r="P310" i="2"/>
  <c r="E311" i="2"/>
  <c r="F311" i="2"/>
  <c r="O311" i="2"/>
  <c r="G311" i="2"/>
  <c r="H311" i="2"/>
  <c r="I311" i="2"/>
  <c r="J311" i="2"/>
  <c r="K311" i="2"/>
  <c r="L311" i="2"/>
  <c r="M311" i="2"/>
  <c r="N311" i="2"/>
  <c r="P311" i="2"/>
  <c r="E312" i="2"/>
  <c r="F312" i="2"/>
  <c r="O312" i="2"/>
  <c r="G312" i="2"/>
  <c r="H312" i="2"/>
  <c r="I312" i="2"/>
  <c r="J312" i="2"/>
  <c r="K312" i="2"/>
  <c r="L312" i="2"/>
  <c r="M312" i="2"/>
  <c r="N312" i="2"/>
  <c r="P312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N194" i="2"/>
  <c r="F194" i="2"/>
  <c r="G194" i="2"/>
  <c r="H194" i="2"/>
  <c r="I194" i="2"/>
  <c r="J194" i="2"/>
  <c r="K194" i="2"/>
  <c r="L194" i="2"/>
  <c r="M194" i="2"/>
  <c r="O194" i="2"/>
  <c r="P194" i="2"/>
  <c r="E195" i="2"/>
  <c r="N195" i="2"/>
  <c r="F195" i="2"/>
  <c r="G195" i="2"/>
  <c r="H195" i="2"/>
  <c r="I195" i="2"/>
  <c r="J195" i="2"/>
  <c r="K195" i="2"/>
  <c r="L195" i="2"/>
  <c r="M195" i="2"/>
  <c r="O195" i="2"/>
  <c r="P195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AC368" i="2"/>
  <c r="AB365" i="2"/>
  <c r="AC360" i="2"/>
  <c r="AA358" i="2"/>
  <c r="AB349" i="2"/>
  <c r="AC344" i="2"/>
  <c r="AA342" i="2"/>
  <c r="AB333" i="2"/>
  <c r="AC328" i="2"/>
  <c r="AA326" i="2"/>
  <c r="AA366" i="2"/>
  <c r="AB353" i="2"/>
  <c r="AC348" i="2"/>
  <c r="AA346" i="2"/>
  <c r="AB337" i="2"/>
  <c r="AC332" i="2"/>
  <c r="AA330" i="2"/>
  <c r="AB321" i="2"/>
  <c r="AB316" i="2"/>
  <c r="AA313" i="2"/>
  <c r="AC311" i="2"/>
  <c r="AB308" i="2"/>
  <c r="AA305" i="2"/>
  <c r="AC303" i="2"/>
  <c r="AB300" i="2"/>
  <c r="AA297" i="2"/>
  <c r="AC295" i="2"/>
  <c r="AB292" i="2"/>
  <c r="AA289" i="2"/>
  <c r="AC287" i="2"/>
  <c r="AB284" i="2"/>
  <c r="AA281" i="2"/>
  <c r="AC279" i="2"/>
  <c r="AB276" i="2"/>
  <c r="AA273" i="2"/>
  <c r="AC271" i="2"/>
  <c r="AB268" i="2"/>
  <c r="AA265" i="2"/>
  <c r="AC263" i="2"/>
  <c r="AB260" i="2"/>
  <c r="AA257" i="2"/>
  <c r="AC255" i="2"/>
  <c r="AB252" i="2"/>
  <c r="AA249" i="2"/>
  <c r="AC247" i="2"/>
  <c r="AB244" i="2"/>
  <c r="AA241" i="2"/>
  <c r="AC239" i="2"/>
  <c r="AB236" i="2"/>
  <c r="AA233" i="2"/>
  <c r="AC231" i="2"/>
  <c r="AB228" i="2"/>
  <c r="AA225" i="2"/>
  <c r="AC223" i="2"/>
  <c r="AB220" i="2"/>
  <c r="AA217" i="2"/>
  <c r="AB212" i="2"/>
  <c r="AA317" i="2"/>
  <c r="AC315" i="2"/>
  <c r="AB312" i="2"/>
  <c r="AA309" i="2"/>
  <c r="AC307" i="2"/>
  <c r="AB304" i="2"/>
  <c r="AA301" i="2"/>
  <c r="AC299" i="2"/>
  <c r="AB296" i="2"/>
  <c r="AA293" i="2"/>
  <c r="AC291" i="2"/>
  <c r="AB288" i="2"/>
  <c r="AA285" i="2"/>
  <c r="AC283" i="2"/>
  <c r="AB280" i="2"/>
  <c r="AA277" i="2"/>
  <c r="AC275" i="2"/>
  <c r="AB272" i="2"/>
  <c r="AA269" i="2"/>
  <c r="AC267" i="2"/>
  <c r="AB264" i="2"/>
  <c r="AA261" i="2"/>
  <c r="AC259" i="2"/>
  <c r="AB256" i="2"/>
  <c r="AA253" i="2"/>
  <c r="AC251" i="2"/>
  <c r="AB248" i="2"/>
  <c r="AA245" i="2"/>
  <c r="AC243" i="2"/>
  <c r="AB240" i="2"/>
  <c r="AA237" i="2"/>
  <c r="AC235" i="2"/>
  <c r="AB232" i="2"/>
  <c r="AA229" i="2"/>
  <c r="AC227" i="2"/>
  <c r="AB224" i="2"/>
  <c r="AA221" i="2"/>
  <c r="AC219" i="2"/>
  <c r="AB216" i="2"/>
  <c r="AA213" i="2"/>
  <c r="AC211" i="2"/>
  <c r="AB208" i="2"/>
  <c r="AC196" i="2"/>
  <c r="AB196" i="2"/>
  <c r="AB195" i="2"/>
  <c r="AA194" i="2"/>
  <c r="AA188" i="2"/>
  <c r="AC187" i="2"/>
  <c r="AC191" i="2"/>
  <c r="AA189" i="2"/>
  <c r="AC195" i="2"/>
  <c r="AA193" i="2"/>
  <c r="AB188" i="2"/>
  <c r="D1000" i="2"/>
  <c r="R3" i="8"/>
  <c r="Q3" i="8"/>
  <c r="P3" i="8"/>
  <c r="O3" i="8"/>
  <c r="S3" i="8"/>
  <c r="T3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/>
  <c r="B3" i="11"/>
  <c r="D3" i="11"/>
  <c r="A4" i="11"/>
  <c r="C4" i="11"/>
  <c r="B4" i="11"/>
  <c r="D4" i="11"/>
  <c r="A5" i="11"/>
  <c r="C5" i="11"/>
  <c r="B5" i="11"/>
  <c r="D5" i="11"/>
  <c r="A6" i="11"/>
  <c r="C6" i="11"/>
  <c r="B6" i="11"/>
  <c r="D6" i="11"/>
  <c r="A7" i="11"/>
  <c r="C7" i="11"/>
  <c r="B7" i="11"/>
  <c r="D7" i="11"/>
  <c r="A8" i="11"/>
  <c r="B8" i="11"/>
  <c r="D8" i="11"/>
  <c r="C8" i="11"/>
  <c r="A9" i="11"/>
  <c r="C9" i="11"/>
  <c r="B9" i="11"/>
  <c r="D9" i="11"/>
  <c r="A10" i="11"/>
  <c r="C10" i="11"/>
  <c r="B10" i="11"/>
  <c r="D10" i="11"/>
  <c r="A11" i="11"/>
  <c r="C11" i="11"/>
  <c r="B11" i="11"/>
  <c r="D11" i="11"/>
  <c r="A12" i="11"/>
  <c r="C12" i="11"/>
  <c r="B12" i="11"/>
  <c r="D12" i="11"/>
  <c r="A13" i="11"/>
  <c r="C13" i="11"/>
  <c r="B13" i="11"/>
  <c r="D13" i="11"/>
  <c r="A14" i="11"/>
  <c r="C14" i="11"/>
  <c r="B14" i="11"/>
  <c r="D14" i="11"/>
  <c r="A15" i="11"/>
  <c r="C15" i="11"/>
  <c r="B15" i="11"/>
  <c r="D15" i="11"/>
  <c r="A16" i="11"/>
  <c r="C16" i="11"/>
  <c r="B16" i="11"/>
  <c r="D16" i="11"/>
  <c r="A17" i="11"/>
  <c r="C17" i="11"/>
  <c r="B17" i="11"/>
  <c r="D17" i="11"/>
  <c r="A18" i="11"/>
  <c r="C18" i="11"/>
  <c r="B18" i="11"/>
  <c r="D18" i="11"/>
  <c r="A19" i="11"/>
  <c r="C19" i="11"/>
  <c r="B19" i="11"/>
  <c r="D19" i="11"/>
  <c r="A20" i="11"/>
  <c r="C20" i="11"/>
  <c r="B20" i="11"/>
  <c r="D20" i="11"/>
  <c r="A21" i="11"/>
  <c r="C21" i="11"/>
  <c r="B21" i="11"/>
  <c r="D21" i="11"/>
  <c r="A22" i="11"/>
  <c r="C22" i="11"/>
  <c r="B22" i="11"/>
  <c r="D22" i="11"/>
  <c r="A23" i="11"/>
  <c r="C23" i="11"/>
  <c r="B23" i="11"/>
  <c r="D23" i="11"/>
  <c r="A24" i="11"/>
  <c r="C24" i="11"/>
  <c r="B24" i="11"/>
  <c r="D24" i="11"/>
  <c r="A25" i="11"/>
  <c r="C25" i="11"/>
  <c r="B25" i="11"/>
  <c r="D25" i="11"/>
  <c r="A26" i="11"/>
  <c r="C26" i="11"/>
  <c r="B26" i="11"/>
  <c r="D26" i="11"/>
  <c r="A27" i="11"/>
  <c r="C27" i="11"/>
  <c r="B27" i="11"/>
  <c r="D27" i="11"/>
  <c r="A28" i="11"/>
  <c r="C28" i="11"/>
  <c r="B28" i="11"/>
  <c r="D28" i="11"/>
  <c r="A29" i="11"/>
  <c r="C29" i="11"/>
  <c r="B29" i="11"/>
  <c r="D29" i="11"/>
  <c r="A30" i="11"/>
  <c r="C30" i="11"/>
  <c r="B30" i="11"/>
  <c r="D30" i="11"/>
  <c r="A31" i="11"/>
  <c r="C31" i="11"/>
  <c r="B31" i="11"/>
  <c r="D31" i="11"/>
  <c r="A32" i="11"/>
  <c r="C32" i="11"/>
  <c r="B32" i="11"/>
  <c r="D32" i="11"/>
  <c r="A33" i="11"/>
  <c r="C33" i="11"/>
  <c r="B33" i="11"/>
  <c r="D33" i="11"/>
  <c r="A34" i="11"/>
  <c r="C34" i="11"/>
  <c r="B34" i="11"/>
  <c r="D34" i="11"/>
  <c r="A35" i="11"/>
  <c r="C35" i="11"/>
  <c r="B35" i="11"/>
  <c r="D35" i="11"/>
  <c r="A36" i="11"/>
  <c r="C36" i="11"/>
  <c r="B36" i="11"/>
  <c r="D36" i="11"/>
  <c r="A37" i="11"/>
  <c r="C37" i="11"/>
  <c r="B37" i="11"/>
  <c r="D37" i="11"/>
  <c r="A38" i="11"/>
  <c r="C38" i="11"/>
  <c r="B38" i="11"/>
  <c r="D38" i="11"/>
  <c r="A39" i="11"/>
  <c r="C39" i="11"/>
  <c r="B39" i="11"/>
  <c r="D39" i="11"/>
  <c r="A40" i="11"/>
  <c r="C40" i="11"/>
  <c r="B40" i="11"/>
  <c r="D40" i="11"/>
  <c r="A41" i="11"/>
  <c r="C41" i="11"/>
  <c r="B41" i="11"/>
  <c r="D41" i="11"/>
  <c r="A42" i="11"/>
  <c r="C42" i="11"/>
  <c r="B42" i="11"/>
  <c r="D42" i="11"/>
  <c r="A43" i="11"/>
  <c r="C43" i="11"/>
  <c r="B43" i="11"/>
  <c r="D43" i="11"/>
  <c r="A44" i="11"/>
  <c r="C44" i="11"/>
  <c r="B44" i="11"/>
  <c r="D44" i="11"/>
  <c r="A45" i="11"/>
  <c r="C45" i="11"/>
  <c r="B45" i="11"/>
  <c r="D45" i="11"/>
  <c r="A46" i="11"/>
  <c r="C46" i="11"/>
  <c r="B46" i="11"/>
  <c r="D46" i="11"/>
  <c r="A47" i="11"/>
  <c r="C47" i="11"/>
  <c r="B47" i="11"/>
  <c r="D47" i="11"/>
  <c r="A48" i="11"/>
  <c r="C48" i="11"/>
  <c r="B48" i="11"/>
  <c r="D48" i="11"/>
  <c r="A49" i="11"/>
  <c r="C49" i="11"/>
  <c r="B49" i="11"/>
  <c r="D49" i="11"/>
  <c r="A50" i="11"/>
  <c r="C50" i="11"/>
  <c r="B50" i="11"/>
  <c r="D50" i="11"/>
  <c r="A51" i="11"/>
  <c r="C51" i="11"/>
  <c r="B51" i="11"/>
  <c r="D51" i="11"/>
  <c r="A52" i="11"/>
  <c r="C52" i="11"/>
  <c r="B52" i="11"/>
  <c r="D52" i="11"/>
  <c r="A53" i="11"/>
  <c r="C53" i="11"/>
  <c r="B53" i="11"/>
  <c r="D53" i="11"/>
  <c r="A54" i="11"/>
  <c r="C54" i="11"/>
  <c r="B54" i="11"/>
  <c r="D54" i="11"/>
  <c r="A55" i="11"/>
  <c r="C55" i="11"/>
  <c r="B55" i="11"/>
  <c r="D55" i="11"/>
  <c r="A56" i="11"/>
  <c r="C56" i="11"/>
  <c r="B56" i="11"/>
  <c r="D56" i="11"/>
  <c r="A57" i="11"/>
  <c r="C57" i="11"/>
  <c r="B57" i="11"/>
  <c r="D57" i="11"/>
  <c r="A58" i="11"/>
  <c r="C58" i="11"/>
  <c r="B58" i="11"/>
  <c r="D58" i="11"/>
  <c r="A59" i="11"/>
  <c r="C59" i="11"/>
  <c r="B59" i="11"/>
  <c r="D59" i="11"/>
  <c r="A60" i="11"/>
  <c r="C60" i="11"/>
  <c r="B60" i="11"/>
  <c r="D60" i="11"/>
  <c r="A61" i="11"/>
  <c r="C61" i="11"/>
  <c r="B61" i="11"/>
  <c r="D61" i="11"/>
  <c r="A62" i="11"/>
  <c r="C62" i="11"/>
  <c r="B62" i="11"/>
  <c r="D62" i="11"/>
  <c r="A63" i="11"/>
  <c r="C63" i="11"/>
  <c r="B63" i="11"/>
  <c r="D63" i="11"/>
  <c r="A64" i="11"/>
  <c r="C64" i="11"/>
  <c r="B64" i="11"/>
  <c r="D64" i="11"/>
  <c r="A65" i="11"/>
  <c r="C65" i="11"/>
  <c r="B65" i="11"/>
  <c r="D65" i="11"/>
  <c r="A66" i="11"/>
  <c r="C66" i="11"/>
  <c r="B66" i="11"/>
  <c r="D66" i="11"/>
  <c r="A67" i="11"/>
  <c r="C67" i="11"/>
  <c r="B67" i="11"/>
  <c r="D67" i="11"/>
  <c r="A68" i="11"/>
  <c r="C68" i="11"/>
  <c r="B68" i="11"/>
  <c r="D68" i="11"/>
  <c r="A69" i="11"/>
  <c r="C69" i="11"/>
  <c r="B69" i="11"/>
  <c r="D69" i="11"/>
  <c r="A70" i="11"/>
  <c r="B70" i="11"/>
  <c r="D70" i="11"/>
  <c r="C70" i="11"/>
  <c r="A71" i="11"/>
  <c r="C71" i="11"/>
  <c r="B71" i="11"/>
  <c r="D71" i="11"/>
  <c r="A72" i="11"/>
  <c r="C72" i="11"/>
  <c r="B72" i="11"/>
  <c r="D72" i="11"/>
  <c r="A73" i="11"/>
  <c r="C73" i="11"/>
  <c r="B73" i="11"/>
  <c r="D73" i="11"/>
  <c r="A74" i="11"/>
  <c r="C74" i="11"/>
  <c r="B74" i="11"/>
  <c r="D74" i="11"/>
  <c r="A75" i="11"/>
  <c r="C75" i="11"/>
  <c r="B75" i="11"/>
  <c r="D75" i="11"/>
  <c r="A76" i="11"/>
  <c r="C76" i="11"/>
  <c r="B76" i="11"/>
  <c r="D76" i="11"/>
  <c r="A77" i="11"/>
  <c r="C77" i="11"/>
  <c r="B77" i="11"/>
  <c r="D77" i="11"/>
  <c r="A78" i="11"/>
  <c r="B78" i="11"/>
  <c r="D78" i="11"/>
  <c r="C78" i="11"/>
  <c r="A79" i="11"/>
  <c r="B79" i="11"/>
  <c r="D79" i="11"/>
  <c r="C79" i="11"/>
  <c r="A80" i="11"/>
  <c r="C80" i="11"/>
  <c r="B80" i="11"/>
  <c r="D80" i="11"/>
  <c r="A81" i="11"/>
  <c r="C81" i="11"/>
  <c r="B81" i="11"/>
  <c r="D81" i="11"/>
  <c r="A82" i="11"/>
  <c r="C82" i="11"/>
  <c r="B82" i="11"/>
  <c r="D82" i="11"/>
  <c r="A83" i="11"/>
  <c r="B83" i="11"/>
  <c r="D83" i="11"/>
  <c r="C83" i="11"/>
  <c r="A84" i="11"/>
  <c r="C84" i="11"/>
  <c r="B84" i="11"/>
  <c r="D84" i="11"/>
  <c r="A85" i="11"/>
  <c r="C85" i="11"/>
  <c r="B85" i="11"/>
  <c r="D85" i="11"/>
  <c r="A86" i="11"/>
  <c r="C86" i="11"/>
  <c r="B86" i="11"/>
  <c r="D86" i="11"/>
  <c r="A87" i="11"/>
  <c r="C87" i="11"/>
  <c r="B87" i="11"/>
  <c r="D87" i="11"/>
  <c r="A88" i="11"/>
  <c r="B88" i="11"/>
  <c r="D88" i="11"/>
  <c r="C88" i="11"/>
  <c r="A89" i="11"/>
  <c r="B89" i="11"/>
  <c r="D89" i="11"/>
  <c r="C89" i="11"/>
  <c r="A90" i="11"/>
  <c r="C90" i="11"/>
  <c r="B90" i="11"/>
  <c r="D90" i="11"/>
  <c r="A91" i="11"/>
  <c r="B91" i="11"/>
  <c r="D91" i="11"/>
  <c r="C91" i="11"/>
  <c r="A92" i="11"/>
  <c r="C92" i="11"/>
  <c r="B92" i="11"/>
  <c r="D92" i="11"/>
  <c r="A93" i="11"/>
  <c r="C93" i="11"/>
  <c r="B93" i="11"/>
  <c r="D93" i="11"/>
  <c r="A94" i="11"/>
  <c r="C94" i="11"/>
  <c r="B94" i="11"/>
  <c r="D94" i="11"/>
  <c r="A95" i="11"/>
  <c r="C95" i="11"/>
  <c r="B95" i="11"/>
  <c r="D95" i="11"/>
  <c r="A96" i="11"/>
  <c r="C96" i="11"/>
  <c r="B96" i="11"/>
  <c r="D96" i="11"/>
  <c r="A97" i="11"/>
  <c r="C97" i="11"/>
  <c r="B97" i="11"/>
  <c r="D97" i="11"/>
  <c r="A98" i="11"/>
  <c r="C98" i="11"/>
  <c r="B98" i="11"/>
  <c r="D98" i="11"/>
  <c r="A99" i="11"/>
  <c r="B99" i="11"/>
  <c r="D99" i="11"/>
  <c r="C99" i="11"/>
  <c r="A100" i="11"/>
  <c r="B100" i="11"/>
  <c r="D100" i="11"/>
  <c r="C100" i="11"/>
  <c r="A101" i="11"/>
  <c r="C101" i="11"/>
  <c r="B101" i="11"/>
  <c r="D101" i="11"/>
  <c r="A102" i="11"/>
  <c r="C102" i="11"/>
  <c r="B102" i="11"/>
  <c r="D102" i="11"/>
  <c r="A103" i="11"/>
  <c r="C103" i="11"/>
  <c r="B103" i="11"/>
  <c r="D103" i="11"/>
  <c r="A104" i="11"/>
  <c r="C104" i="11"/>
  <c r="B104" i="11"/>
  <c r="D104" i="11"/>
  <c r="A105" i="11"/>
  <c r="C105" i="11"/>
  <c r="B105" i="11"/>
  <c r="D105" i="11"/>
  <c r="A106" i="11"/>
  <c r="C106" i="11"/>
  <c r="B106" i="11"/>
  <c r="D106" i="11"/>
  <c r="A107" i="11"/>
  <c r="C107" i="11"/>
  <c r="B107" i="11"/>
  <c r="D107" i="11"/>
  <c r="A108" i="11"/>
  <c r="C108" i="11"/>
  <c r="B108" i="11"/>
  <c r="D108" i="11"/>
  <c r="A109" i="11"/>
  <c r="C109" i="11"/>
  <c r="B109" i="11"/>
  <c r="D109" i="11"/>
  <c r="A110" i="11"/>
  <c r="C110" i="11"/>
  <c r="B110" i="11"/>
  <c r="D110" i="11"/>
  <c r="A111" i="11"/>
  <c r="B111" i="11"/>
  <c r="D111" i="11"/>
  <c r="C111" i="11"/>
  <c r="A112" i="11"/>
  <c r="B112" i="11"/>
  <c r="D112" i="11"/>
  <c r="C112" i="11"/>
  <c r="A113" i="11"/>
  <c r="C113" i="11"/>
  <c r="B113" i="11"/>
  <c r="D113" i="11"/>
  <c r="A114" i="11"/>
  <c r="C114" i="11"/>
  <c r="B114" i="11"/>
  <c r="D114" i="11"/>
  <c r="A115" i="11"/>
  <c r="C115" i="11"/>
  <c r="B115" i="11"/>
  <c r="D115" i="11"/>
  <c r="A116" i="11"/>
  <c r="C116" i="11"/>
  <c r="B116" i="11"/>
  <c r="D116" i="11"/>
  <c r="A117" i="11"/>
  <c r="C117" i="11"/>
  <c r="B117" i="11"/>
  <c r="D117" i="11"/>
  <c r="A118" i="11"/>
  <c r="C118" i="11"/>
  <c r="B118" i="11"/>
  <c r="D118" i="11"/>
  <c r="A119" i="11"/>
  <c r="B119" i="11"/>
  <c r="D119" i="11"/>
  <c r="C119" i="11"/>
  <c r="A120" i="11"/>
  <c r="B120" i="11"/>
  <c r="D120" i="11"/>
  <c r="C120" i="11"/>
  <c r="A121" i="11"/>
  <c r="C121" i="11"/>
  <c r="B121" i="11"/>
  <c r="D121" i="11"/>
  <c r="A122" i="11"/>
  <c r="C122" i="11"/>
  <c r="B122" i="11"/>
  <c r="D122" i="11"/>
  <c r="A123" i="11"/>
  <c r="C123" i="11"/>
  <c r="B123" i="11"/>
  <c r="D123" i="11"/>
  <c r="A124" i="11"/>
  <c r="C124" i="11"/>
  <c r="B124" i="11"/>
  <c r="D124" i="11"/>
  <c r="A125" i="11"/>
  <c r="C125" i="11"/>
  <c r="B125" i="11"/>
  <c r="D125" i="11"/>
  <c r="A126" i="11"/>
  <c r="B126" i="11"/>
  <c r="D126" i="11"/>
  <c r="C126" i="11"/>
  <c r="A127" i="11"/>
  <c r="C127" i="11"/>
  <c r="B127" i="11"/>
  <c r="D127" i="11"/>
  <c r="A128" i="11"/>
  <c r="C128" i="11"/>
  <c r="B128" i="11"/>
  <c r="D128" i="11"/>
  <c r="A129" i="11"/>
  <c r="B129" i="11"/>
  <c r="D129" i="11"/>
  <c r="C129" i="11"/>
  <c r="A130" i="11"/>
  <c r="C130" i="11"/>
  <c r="B130" i="11"/>
  <c r="D130" i="11"/>
  <c r="A131" i="11"/>
  <c r="C131" i="11"/>
  <c r="B131" i="11"/>
  <c r="D131" i="11"/>
  <c r="A132" i="11"/>
  <c r="B132" i="11"/>
  <c r="D132" i="11"/>
  <c r="C132" i="11"/>
  <c r="A133" i="11"/>
  <c r="C133" i="11"/>
  <c r="B133" i="11"/>
  <c r="D133" i="11"/>
  <c r="A134" i="11"/>
  <c r="C134" i="11"/>
  <c r="B134" i="11"/>
  <c r="D134" i="11"/>
  <c r="A135" i="11"/>
  <c r="C135" i="11"/>
  <c r="B135" i="11"/>
  <c r="D135" i="11"/>
  <c r="A136" i="11"/>
  <c r="B136" i="11"/>
  <c r="D136" i="11"/>
  <c r="C136" i="11"/>
  <c r="A137" i="11"/>
  <c r="C137" i="11"/>
  <c r="B137" i="11"/>
  <c r="D137" i="11"/>
  <c r="A138" i="11"/>
  <c r="C138" i="11"/>
  <c r="B138" i="11"/>
  <c r="D138" i="11"/>
  <c r="A139" i="11"/>
  <c r="B139" i="11"/>
  <c r="D139" i="11"/>
  <c r="C139" i="11"/>
  <c r="A140" i="11"/>
  <c r="B140" i="11"/>
  <c r="D140" i="11"/>
  <c r="C140" i="11"/>
  <c r="A141" i="11"/>
  <c r="C141" i="11"/>
  <c r="B141" i="11"/>
  <c r="D141" i="11"/>
  <c r="A142" i="11"/>
  <c r="C142" i="11"/>
  <c r="B142" i="11"/>
  <c r="D142" i="11"/>
  <c r="A143" i="11"/>
  <c r="C143" i="11"/>
  <c r="B143" i="11"/>
  <c r="D143" i="11"/>
  <c r="A144" i="11"/>
  <c r="C144" i="11"/>
  <c r="B144" i="11"/>
  <c r="D144" i="11"/>
  <c r="A145" i="11"/>
  <c r="C145" i="11"/>
  <c r="B145" i="11"/>
  <c r="D145" i="11"/>
  <c r="A146" i="11"/>
  <c r="B146" i="11"/>
  <c r="D146" i="11"/>
  <c r="C146" i="11"/>
  <c r="A147" i="11"/>
  <c r="C147" i="11"/>
  <c r="B147" i="11"/>
  <c r="D147" i="11"/>
  <c r="A148" i="11"/>
  <c r="C148" i="11"/>
  <c r="B148" i="11"/>
  <c r="D148" i="11"/>
  <c r="A149" i="11"/>
  <c r="C149" i="11"/>
  <c r="B149" i="11"/>
  <c r="D149" i="11"/>
  <c r="A150" i="11"/>
  <c r="C150" i="11"/>
  <c r="B150" i="11"/>
  <c r="D150" i="11"/>
  <c r="A151" i="11"/>
  <c r="C151" i="11"/>
  <c r="B151" i="11"/>
  <c r="D151" i="11"/>
  <c r="A152" i="11"/>
  <c r="C152" i="11"/>
  <c r="B152" i="11"/>
  <c r="D152" i="11"/>
  <c r="A153" i="11"/>
  <c r="C153" i="11"/>
  <c r="B153" i="11"/>
  <c r="D153" i="11"/>
  <c r="A154" i="11"/>
  <c r="C154" i="11"/>
  <c r="B154" i="11"/>
  <c r="D154" i="11"/>
  <c r="A155" i="11"/>
  <c r="C155" i="11"/>
  <c r="B155" i="11"/>
  <c r="D155" i="11"/>
  <c r="A156" i="11"/>
  <c r="C156" i="11"/>
  <c r="B156" i="11"/>
  <c r="D156" i="11"/>
  <c r="A157" i="11"/>
  <c r="C157" i="11"/>
  <c r="B157" i="11"/>
  <c r="D157" i="11"/>
  <c r="A158" i="11"/>
  <c r="C158" i="11"/>
  <c r="B158" i="11"/>
  <c r="D158" i="11"/>
  <c r="A159" i="11"/>
  <c r="C159" i="11"/>
  <c r="B159" i="11"/>
  <c r="D159" i="11"/>
  <c r="A160" i="11"/>
  <c r="C160" i="11"/>
  <c r="B160" i="11"/>
  <c r="D160" i="11"/>
  <c r="A161" i="11"/>
  <c r="C161" i="11"/>
  <c r="B161" i="11"/>
  <c r="D161" i="11"/>
  <c r="A162" i="11"/>
  <c r="C162" i="11"/>
  <c r="B162" i="11"/>
  <c r="D162" i="11"/>
  <c r="A163" i="11"/>
  <c r="C163" i="11"/>
  <c r="B163" i="11"/>
  <c r="D163" i="11"/>
  <c r="A164" i="11"/>
  <c r="C164" i="11"/>
  <c r="B164" i="11"/>
  <c r="D164" i="11"/>
  <c r="A165" i="11"/>
  <c r="C165" i="11"/>
  <c r="B165" i="11"/>
  <c r="D165" i="11"/>
  <c r="A166" i="11"/>
  <c r="C166" i="11"/>
  <c r="B166" i="11"/>
  <c r="D166" i="11"/>
  <c r="A167" i="11"/>
  <c r="C167" i="11"/>
  <c r="B167" i="11"/>
  <c r="D167" i="11"/>
  <c r="A168" i="11"/>
  <c r="C168" i="11"/>
  <c r="B168" i="11"/>
  <c r="D168" i="11"/>
  <c r="A169" i="11"/>
  <c r="C169" i="11"/>
  <c r="B169" i="11"/>
  <c r="D169" i="11"/>
  <c r="A170" i="11"/>
  <c r="B170" i="11"/>
  <c r="D170" i="11"/>
  <c r="C170" i="11"/>
  <c r="A171" i="11"/>
  <c r="C171" i="11"/>
  <c r="B171" i="11"/>
  <c r="D171" i="11"/>
  <c r="A172" i="11"/>
  <c r="C172" i="11"/>
  <c r="B172" i="11"/>
  <c r="D172" i="11"/>
  <c r="A173" i="11"/>
  <c r="C173" i="11"/>
  <c r="B173" i="11"/>
  <c r="D173" i="11"/>
  <c r="A174" i="11"/>
  <c r="C174" i="11"/>
  <c r="B174" i="11"/>
  <c r="D174" i="11"/>
  <c r="A175" i="11"/>
  <c r="C175" i="11"/>
  <c r="B175" i="11"/>
  <c r="D175" i="11"/>
  <c r="A176" i="11"/>
  <c r="C176" i="11"/>
  <c r="B176" i="11"/>
  <c r="D176" i="11"/>
  <c r="A177" i="11"/>
  <c r="C177" i="11"/>
  <c r="B177" i="11"/>
  <c r="D177" i="11"/>
  <c r="A178" i="11"/>
  <c r="C178" i="11"/>
  <c r="B178" i="11"/>
  <c r="D178" i="11"/>
  <c r="A179" i="11"/>
  <c r="C179" i="11"/>
  <c r="B179" i="11"/>
  <c r="D179" i="11"/>
  <c r="A180" i="11"/>
  <c r="C180" i="11"/>
  <c r="B180" i="11"/>
  <c r="D180" i="11"/>
  <c r="A181" i="11"/>
  <c r="C181" i="11"/>
  <c r="B181" i="11"/>
  <c r="D181" i="11"/>
  <c r="A182" i="11"/>
  <c r="C182" i="11"/>
  <c r="B182" i="11"/>
  <c r="D182" i="11"/>
  <c r="A183" i="11"/>
  <c r="C183" i="11"/>
  <c r="B183" i="11"/>
  <c r="D183" i="11"/>
  <c r="A184" i="11"/>
  <c r="C184" i="11"/>
  <c r="B184" i="11"/>
  <c r="D184" i="11"/>
  <c r="A185" i="11"/>
  <c r="C185" i="11"/>
  <c r="B185" i="11"/>
  <c r="D185" i="11"/>
  <c r="A186" i="11"/>
  <c r="C186" i="11"/>
  <c r="B186" i="11"/>
  <c r="D186" i="11"/>
  <c r="A187" i="11"/>
  <c r="C187" i="11"/>
  <c r="B187" i="11"/>
  <c r="D187" i="11"/>
  <c r="A188" i="11"/>
  <c r="C188" i="11"/>
  <c r="B188" i="11"/>
  <c r="D188" i="11"/>
  <c r="A189" i="11"/>
  <c r="C189" i="11"/>
  <c r="B189" i="11"/>
  <c r="D189" i="11"/>
  <c r="A190" i="11"/>
  <c r="C190" i="11"/>
  <c r="B190" i="11"/>
  <c r="D190" i="11"/>
  <c r="A191" i="11"/>
  <c r="C191" i="11"/>
  <c r="B191" i="11"/>
  <c r="D191" i="11"/>
  <c r="A192" i="11"/>
  <c r="B192" i="11"/>
  <c r="D192" i="11"/>
  <c r="C192" i="11"/>
  <c r="A193" i="11"/>
  <c r="B193" i="11"/>
  <c r="D193" i="11"/>
  <c r="C193" i="11"/>
  <c r="A194" i="11"/>
  <c r="C194" i="11"/>
  <c r="B194" i="11"/>
  <c r="D194" i="11"/>
  <c r="A195" i="11"/>
  <c r="C195" i="11"/>
  <c r="B195" i="11"/>
  <c r="D195" i="11"/>
  <c r="A196" i="11"/>
  <c r="C196" i="11"/>
  <c r="B196" i="11"/>
  <c r="D196" i="11"/>
  <c r="A197" i="11"/>
  <c r="C197" i="11"/>
  <c r="B197" i="11"/>
  <c r="D197" i="11"/>
  <c r="A198" i="11"/>
  <c r="C198" i="11"/>
  <c r="B198" i="11"/>
  <c r="D198" i="11"/>
  <c r="A199" i="11"/>
  <c r="C199" i="11"/>
  <c r="B199" i="11"/>
  <c r="D199" i="11"/>
  <c r="A200" i="11"/>
  <c r="C200" i="11"/>
  <c r="B200" i="11"/>
  <c r="D200" i="11"/>
  <c r="A201" i="11"/>
  <c r="C201" i="11"/>
  <c r="B201" i="11"/>
  <c r="D201" i="11"/>
  <c r="A202" i="11"/>
  <c r="C202" i="11"/>
  <c r="B202" i="11"/>
  <c r="D202" i="11"/>
  <c r="A203" i="11"/>
  <c r="C203" i="11"/>
  <c r="B203" i="11"/>
  <c r="D203" i="11"/>
  <c r="A204" i="11"/>
  <c r="C204" i="11"/>
  <c r="B204" i="11"/>
  <c r="D204" i="11"/>
  <c r="A205" i="11"/>
  <c r="C205" i="11"/>
  <c r="B205" i="11"/>
  <c r="D205" i="11"/>
  <c r="A206" i="11"/>
  <c r="C206" i="11"/>
  <c r="B206" i="11"/>
  <c r="D206" i="11"/>
  <c r="A207" i="11"/>
  <c r="C207" i="11"/>
  <c r="B207" i="11"/>
  <c r="D207" i="11"/>
  <c r="A208" i="11"/>
  <c r="C208" i="11"/>
  <c r="B208" i="11"/>
  <c r="D208" i="11"/>
  <c r="A209" i="11"/>
  <c r="B209" i="11"/>
  <c r="D209" i="11"/>
  <c r="C209" i="11"/>
  <c r="A210" i="11"/>
  <c r="B210" i="11"/>
  <c r="C210" i="11"/>
  <c r="D210" i="11"/>
  <c r="A211" i="11"/>
  <c r="C211" i="11"/>
  <c r="B211" i="11"/>
  <c r="D211" i="11"/>
  <c r="A212" i="11"/>
  <c r="C212" i="11"/>
  <c r="B212" i="11"/>
  <c r="D212" i="11"/>
  <c r="A213" i="11"/>
  <c r="C213" i="11"/>
  <c r="B213" i="11"/>
  <c r="D213" i="11"/>
  <c r="A214" i="11"/>
  <c r="C214" i="11"/>
  <c r="B214" i="11"/>
  <c r="D214" i="11"/>
  <c r="A215" i="11"/>
  <c r="B215" i="11"/>
  <c r="D215" i="11"/>
  <c r="C215" i="11"/>
  <c r="A216" i="11"/>
  <c r="C216" i="11"/>
  <c r="B216" i="11"/>
  <c r="D216" i="11"/>
  <c r="A217" i="11"/>
  <c r="C217" i="11"/>
  <c r="B217" i="11"/>
  <c r="D217" i="11"/>
  <c r="A218" i="11"/>
  <c r="B218" i="11"/>
  <c r="D218" i="11"/>
  <c r="C218" i="11"/>
  <c r="A219" i="11"/>
  <c r="C219" i="11"/>
  <c r="B219" i="11"/>
  <c r="D219" i="11"/>
  <c r="A220" i="11"/>
  <c r="C220" i="11"/>
  <c r="B220" i="11"/>
  <c r="D220" i="11"/>
  <c r="A221" i="11"/>
  <c r="C221" i="11"/>
  <c r="B221" i="11"/>
  <c r="D221" i="11"/>
  <c r="A222" i="11"/>
  <c r="C222" i="11"/>
  <c r="B222" i="11"/>
  <c r="D222" i="11"/>
  <c r="A223" i="11"/>
  <c r="C223" i="11"/>
  <c r="B223" i="11"/>
  <c r="D223" i="11"/>
  <c r="A224" i="11"/>
  <c r="B224" i="11"/>
  <c r="D224" i="11"/>
  <c r="C224" i="11"/>
  <c r="A225" i="11"/>
  <c r="C225" i="11"/>
  <c r="B225" i="11"/>
  <c r="D225" i="11"/>
  <c r="A226" i="11"/>
  <c r="C226" i="11"/>
  <c r="B226" i="11"/>
  <c r="D226" i="11"/>
  <c r="A227" i="11"/>
  <c r="C227" i="11"/>
  <c r="B227" i="11"/>
  <c r="D227" i="11"/>
  <c r="A228" i="11"/>
  <c r="C228" i="11"/>
  <c r="B228" i="11"/>
  <c r="D228" i="11"/>
  <c r="A229" i="11"/>
  <c r="C229" i="11"/>
  <c r="B229" i="11"/>
  <c r="D229" i="11"/>
  <c r="A230" i="11"/>
  <c r="C230" i="11"/>
  <c r="B230" i="11"/>
  <c r="D230" i="11"/>
  <c r="A231" i="11"/>
  <c r="C231" i="11"/>
  <c r="B231" i="11"/>
  <c r="D231" i="11"/>
  <c r="A232" i="11"/>
  <c r="C232" i="11"/>
  <c r="B232" i="11"/>
  <c r="D232" i="11"/>
  <c r="A233" i="11"/>
  <c r="C233" i="11"/>
  <c r="B233" i="11"/>
  <c r="D233" i="11"/>
  <c r="A234" i="11"/>
  <c r="B234" i="11"/>
  <c r="D234" i="11"/>
  <c r="C234" i="11"/>
  <c r="A235" i="11"/>
  <c r="B235" i="11"/>
  <c r="D235" i="11"/>
  <c r="C235" i="11"/>
  <c r="A236" i="11"/>
  <c r="C236" i="11"/>
  <c r="B236" i="11"/>
  <c r="D236" i="11"/>
  <c r="A237" i="11"/>
  <c r="C237" i="11"/>
  <c r="B237" i="11"/>
  <c r="D237" i="11"/>
  <c r="A238" i="11"/>
  <c r="C238" i="11"/>
  <c r="B238" i="11"/>
  <c r="D238" i="11"/>
  <c r="A239" i="11"/>
  <c r="C239" i="11"/>
  <c r="B239" i="11"/>
  <c r="D239" i="11"/>
  <c r="A240" i="11"/>
  <c r="C240" i="11"/>
  <c r="B240" i="11"/>
  <c r="D240" i="11"/>
  <c r="A241" i="11"/>
  <c r="C241" i="11"/>
  <c r="B241" i="11"/>
  <c r="D241" i="11"/>
  <c r="A242" i="11"/>
  <c r="C242" i="11"/>
  <c r="B242" i="11"/>
  <c r="D242" i="11"/>
  <c r="A243" i="11"/>
  <c r="C243" i="11"/>
  <c r="B243" i="11"/>
  <c r="D243" i="11"/>
  <c r="A244" i="11"/>
  <c r="C244" i="11"/>
  <c r="B244" i="11"/>
  <c r="D244" i="11"/>
  <c r="A245" i="11"/>
  <c r="C245" i="11"/>
  <c r="B245" i="11"/>
  <c r="D245" i="11"/>
  <c r="A246" i="11"/>
  <c r="C246" i="11"/>
  <c r="B246" i="11"/>
  <c r="D246" i="11"/>
  <c r="A247" i="11"/>
  <c r="C247" i="11"/>
  <c r="B247" i="11"/>
  <c r="D247" i="11"/>
  <c r="A248" i="11"/>
  <c r="C248" i="11"/>
  <c r="B248" i="11"/>
  <c r="D248" i="11"/>
  <c r="A249" i="11"/>
  <c r="C249" i="11"/>
  <c r="B249" i="11"/>
  <c r="D249" i="11"/>
  <c r="A250" i="11"/>
  <c r="C250" i="11"/>
  <c r="B250" i="11"/>
  <c r="D250" i="11"/>
  <c r="A251" i="11"/>
  <c r="C251" i="11"/>
  <c r="B251" i="11"/>
  <c r="D251" i="11"/>
  <c r="A252" i="11"/>
  <c r="C252" i="11"/>
  <c r="B252" i="11"/>
  <c r="D252" i="11"/>
  <c r="A253" i="11"/>
  <c r="B253" i="11"/>
  <c r="D253" i="11"/>
  <c r="C253" i="11"/>
  <c r="A254" i="11"/>
  <c r="C254" i="11"/>
  <c r="B254" i="11"/>
  <c r="D254" i="11"/>
  <c r="A255" i="11"/>
  <c r="C255" i="11"/>
  <c r="B255" i="11"/>
  <c r="D255" i="11"/>
  <c r="A256" i="11"/>
  <c r="C256" i="11"/>
  <c r="B256" i="11"/>
  <c r="D256" i="11"/>
  <c r="A257" i="11"/>
  <c r="C257" i="11"/>
  <c r="B257" i="11"/>
  <c r="D257" i="11"/>
  <c r="A258" i="11"/>
  <c r="C258" i="11"/>
  <c r="B258" i="11"/>
  <c r="D258" i="11"/>
  <c r="A259" i="11"/>
  <c r="C259" i="11"/>
  <c r="B259" i="11"/>
  <c r="D259" i="11"/>
  <c r="A260" i="11"/>
  <c r="C260" i="11"/>
  <c r="B260" i="11"/>
  <c r="D260" i="11"/>
  <c r="A261" i="11"/>
  <c r="C261" i="11"/>
  <c r="B261" i="11"/>
  <c r="D261" i="11"/>
  <c r="A262" i="11"/>
  <c r="C262" i="11"/>
  <c r="B262" i="11"/>
  <c r="D262" i="11"/>
  <c r="A263" i="11"/>
  <c r="C263" i="11"/>
  <c r="B263" i="11"/>
  <c r="D263" i="11"/>
  <c r="A264" i="11"/>
  <c r="C264" i="11"/>
  <c r="B264" i="11"/>
  <c r="D264" i="11"/>
  <c r="A265" i="11"/>
  <c r="C265" i="11"/>
  <c r="B265" i="11"/>
  <c r="D265" i="11"/>
  <c r="A266" i="11"/>
  <c r="C266" i="11"/>
  <c r="B266" i="11"/>
  <c r="D266" i="11"/>
  <c r="A267" i="11"/>
  <c r="C267" i="11"/>
  <c r="B267" i="11"/>
  <c r="D267" i="11"/>
  <c r="A268" i="11"/>
  <c r="C268" i="11"/>
  <c r="B268" i="11"/>
  <c r="D268" i="11"/>
  <c r="A269" i="11"/>
  <c r="C269" i="11"/>
  <c r="B269" i="11"/>
  <c r="D269" i="11"/>
  <c r="A270" i="11"/>
  <c r="C270" i="11"/>
  <c r="B270" i="11"/>
  <c r="D270" i="11"/>
  <c r="A271" i="11"/>
  <c r="C271" i="11"/>
  <c r="B271" i="11"/>
  <c r="D271" i="11"/>
  <c r="A272" i="11"/>
  <c r="C272" i="11"/>
  <c r="B272" i="11"/>
  <c r="D272" i="11"/>
  <c r="A273" i="11"/>
  <c r="C273" i="11"/>
  <c r="B273" i="11"/>
  <c r="D273" i="11"/>
  <c r="A274" i="11"/>
  <c r="C274" i="11"/>
  <c r="B274" i="11"/>
  <c r="D274" i="11"/>
  <c r="A275" i="11"/>
  <c r="C275" i="11"/>
  <c r="B275" i="11"/>
  <c r="D275" i="11"/>
  <c r="A276" i="11"/>
  <c r="C276" i="11"/>
  <c r="B276" i="11"/>
  <c r="D276" i="11"/>
  <c r="A277" i="11"/>
  <c r="C277" i="11"/>
  <c r="B277" i="11"/>
  <c r="D277" i="11"/>
  <c r="A278" i="11"/>
  <c r="C278" i="11"/>
  <c r="B278" i="11"/>
  <c r="D278" i="11"/>
  <c r="A279" i="11"/>
  <c r="C279" i="11"/>
  <c r="B279" i="11"/>
  <c r="D279" i="11"/>
  <c r="A280" i="11"/>
  <c r="C280" i="11"/>
  <c r="B280" i="11"/>
  <c r="D280" i="11"/>
  <c r="A281" i="11"/>
  <c r="C281" i="11"/>
  <c r="B281" i="11"/>
  <c r="D281" i="11"/>
  <c r="A282" i="11"/>
  <c r="C282" i="11"/>
  <c r="B282" i="11"/>
  <c r="D282" i="11"/>
  <c r="A283" i="11"/>
  <c r="C283" i="11"/>
  <c r="B283" i="11"/>
  <c r="D283" i="11"/>
  <c r="A284" i="11"/>
  <c r="C284" i="11"/>
  <c r="B284" i="11"/>
  <c r="D284" i="11"/>
  <c r="A285" i="11"/>
  <c r="C285" i="11"/>
  <c r="B285" i="11"/>
  <c r="D285" i="11"/>
  <c r="A286" i="11"/>
  <c r="C286" i="11"/>
  <c r="B286" i="11"/>
  <c r="D286" i="11"/>
  <c r="A287" i="11"/>
  <c r="C287" i="11"/>
  <c r="B287" i="11"/>
  <c r="D287" i="11"/>
  <c r="A288" i="11"/>
  <c r="C288" i="11"/>
  <c r="B288" i="11"/>
  <c r="D288" i="11"/>
  <c r="A289" i="11"/>
  <c r="C289" i="11"/>
  <c r="B289" i="11"/>
  <c r="D289" i="11"/>
  <c r="A290" i="11"/>
  <c r="C290" i="11"/>
  <c r="B290" i="11"/>
  <c r="D290" i="11"/>
  <c r="A291" i="11"/>
  <c r="C291" i="11"/>
  <c r="B291" i="11"/>
  <c r="D291" i="11"/>
  <c r="A292" i="11"/>
  <c r="C292" i="11"/>
  <c r="B292" i="11"/>
  <c r="D292" i="11"/>
  <c r="A293" i="11"/>
  <c r="C293" i="11"/>
  <c r="B293" i="11"/>
  <c r="D293" i="11"/>
  <c r="A294" i="11"/>
  <c r="C294" i="11"/>
  <c r="B294" i="11"/>
  <c r="D294" i="11"/>
  <c r="A295" i="11"/>
  <c r="C295" i="11"/>
  <c r="B295" i="11"/>
  <c r="D295" i="11"/>
  <c r="A296" i="11"/>
  <c r="C296" i="11"/>
  <c r="B296" i="11"/>
  <c r="D296" i="11"/>
  <c r="A297" i="11"/>
  <c r="C297" i="11"/>
  <c r="B297" i="11"/>
  <c r="D297" i="11"/>
  <c r="A298" i="11"/>
  <c r="B298" i="11"/>
  <c r="D298" i="11"/>
  <c r="C298" i="11"/>
  <c r="A299" i="11"/>
  <c r="C299" i="11"/>
  <c r="B299" i="11"/>
  <c r="D299" i="11"/>
  <c r="A300" i="11"/>
  <c r="C300" i="11"/>
  <c r="B300" i="11"/>
  <c r="D300" i="11"/>
  <c r="A301" i="11"/>
  <c r="C301" i="11"/>
  <c r="B301" i="11"/>
  <c r="D301" i="11"/>
  <c r="A302" i="11"/>
  <c r="C302" i="11"/>
  <c r="B302" i="11"/>
  <c r="D302" i="11"/>
  <c r="A303" i="11"/>
  <c r="C303" i="11"/>
  <c r="B303" i="11"/>
  <c r="D303" i="11"/>
  <c r="A304" i="11"/>
  <c r="C304" i="11"/>
  <c r="B304" i="11"/>
  <c r="D304" i="11"/>
  <c r="A305" i="11"/>
  <c r="B305" i="11"/>
  <c r="D305" i="11"/>
  <c r="C305" i="11"/>
  <c r="A306" i="11"/>
  <c r="B306" i="11"/>
  <c r="D306" i="11"/>
  <c r="C306" i="11"/>
  <c r="A307" i="11"/>
  <c r="C307" i="11"/>
  <c r="B307" i="11"/>
  <c r="D307" i="11"/>
  <c r="A308" i="11"/>
  <c r="B308" i="11"/>
  <c r="D308" i="11"/>
  <c r="C308" i="11"/>
  <c r="A309" i="11"/>
  <c r="B309" i="11"/>
  <c r="D309" i="11"/>
  <c r="C309" i="11"/>
  <c r="A310" i="11"/>
  <c r="C310" i="11"/>
  <c r="B310" i="11"/>
  <c r="D310" i="11"/>
  <c r="A311" i="11"/>
  <c r="C311" i="11"/>
  <c r="B311" i="11"/>
  <c r="D311" i="11"/>
  <c r="A312" i="11"/>
  <c r="C312" i="11"/>
  <c r="B312" i="11"/>
  <c r="D312" i="11"/>
  <c r="A313" i="11"/>
  <c r="C313" i="11"/>
  <c r="B313" i="11"/>
  <c r="D313" i="11"/>
  <c r="A314" i="11"/>
  <c r="C314" i="11"/>
  <c r="B314" i="11"/>
  <c r="D314" i="11"/>
  <c r="A315" i="11"/>
  <c r="C315" i="11"/>
  <c r="B315" i="11"/>
  <c r="D315" i="11"/>
  <c r="A316" i="11"/>
  <c r="C316" i="11"/>
  <c r="B316" i="11"/>
  <c r="D316" i="11"/>
  <c r="A317" i="11"/>
  <c r="B317" i="11"/>
  <c r="D317" i="11"/>
  <c r="C317" i="11"/>
  <c r="A318" i="11"/>
  <c r="C318" i="11"/>
  <c r="B318" i="11"/>
  <c r="D318" i="11"/>
  <c r="A319" i="11"/>
  <c r="C319" i="11"/>
  <c r="B319" i="11"/>
  <c r="D319" i="11"/>
  <c r="A320" i="11"/>
  <c r="B320" i="11"/>
  <c r="D320" i="11"/>
  <c r="C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362" i="10"/>
  <c r="D394" i="10"/>
  <c r="D426" i="10"/>
  <c r="D458" i="10"/>
  <c r="D490" i="10"/>
  <c r="D522" i="10"/>
  <c r="D554" i="10"/>
  <c r="D586" i="10"/>
  <c r="D618" i="10"/>
  <c r="D650" i="10"/>
  <c r="D682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373" i="10"/>
  <c r="D366" i="10"/>
  <c r="D398" i="10"/>
  <c r="D430" i="10"/>
  <c r="D462" i="10"/>
  <c r="D494" i="10"/>
  <c r="D526" i="10"/>
  <c r="D558" i="10"/>
  <c r="D590" i="10"/>
  <c r="D622" i="10"/>
  <c r="D654" i="10"/>
  <c r="D686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374" i="10"/>
  <c r="D406" i="10"/>
  <c r="D438" i="10"/>
  <c r="D470" i="10"/>
  <c r="D502" i="10"/>
  <c r="D534" i="10"/>
  <c r="D566" i="10"/>
  <c r="D598" i="10"/>
  <c r="D630" i="10"/>
  <c r="D662" i="10"/>
  <c r="D694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386" i="10"/>
  <c r="D514" i="10"/>
  <c r="D642" i="10"/>
  <c r="D455" i="10"/>
  <c r="D583" i="10"/>
  <c r="D711" i="10"/>
  <c r="D839" i="10"/>
  <c r="D96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489" i="10"/>
  <c r="D709" i="10"/>
  <c r="D842" i="10"/>
  <c r="D992" i="10"/>
  <c r="D604" i="10"/>
  <c r="D806" i="10"/>
  <c r="D981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556" i="10"/>
  <c r="D402" i="10"/>
  <c r="D530" i="10"/>
  <c r="D658" i="10"/>
  <c r="D407" i="10"/>
  <c r="D535" i="10"/>
  <c r="D663" i="10"/>
  <c r="D791" i="10"/>
  <c r="D919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417" i="10"/>
  <c r="D625" i="10"/>
  <c r="D794" i="10"/>
  <c r="D938" i="10"/>
  <c r="D380" i="10"/>
  <c r="D636" i="10"/>
  <c r="D828" i="10"/>
  <c r="D997" i="10"/>
  <c r="D378" i="10"/>
  <c r="D442" i="10"/>
  <c r="D506" i="10"/>
  <c r="D570" i="10"/>
  <c r="D634" i="10"/>
  <c r="D698" i="10"/>
  <c r="D399" i="10"/>
  <c r="D463" i="10"/>
  <c r="D527" i="10"/>
  <c r="D591" i="10"/>
  <c r="D655" i="10"/>
  <c r="D719" i="10"/>
  <c r="D783" i="10"/>
  <c r="D847" i="10"/>
  <c r="D911" i="10"/>
  <c r="D975" i="10"/>
  <c r="D382" i="10"/>
  <c r="D446" i="10"/>
  <c r="D510" i="10"/>
  <c r="D574" i="10"/>
  <c r="D638" i="10"/>
  <c r="D403" i="10"/>
  <c r="D467" i="10"/>
  <c r="D531" i="10"/>
  <c r="D595" i="10"/>
  <c r="D659" i="10"/>
  <c r="D723" i="10"/>
  <c r="D787" i="10"/>
  <c r="D851" i="10"/>
  <c r="D915" i="10"/>
  <c r="D358" i="10"/>
  <c r="D422" i="10"/>
  <c r="D486" i="10"/>
  <c r="D550" i="10"/>
  <c r="D614" i="10"/>
  <c r="D678" i="10"/>
  <c r="D363" i="10"/>
  <c r="D427" i="10"/>
  <c r="D491" i="10"/>
  <c r="D555" i="10"/>
  <c r="D619" i="10"/>
  <c r="D683" i="10"/>
  <c r="D747" i="10"/>
  <c r="D811" i="10"/>
  <c r="D875" i="10"/>
  <c r="D939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721" i="10"/>
  <c r="D392" i="10"/>
  <c r="D520" i="10"/>
  <c r="D648" i="10"/>
  <c r="D750" i="10"/>
  <c r="D836" i="10"/>
  <c r="D921" i="10"/>
  <c r="D999" i="10"/>
  <c r="D449" i="10"/>
  <c r="D784" i="10"/>
  <c r="D684" i="10"/>
  <c r="D594" i="10"/>
  <c r="D471" i="10"/>
  <c r="D727" i="10"/>
  <c r="D405" i="10"/>
  <c r="D533" i="10"/>
  <c r="D661" i="10"/>
  <c r="D760" i="10"/>
  <c r="D845" i="10"/>
  <c r="D930" i="10"/>
  <c r="D513" i="10"/>
  <c r="D869" i="10"/>
  <c r="D508" i="10"/>
  <c r="D913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473" i="10"/>
  <c r="D657" i="10"/>
  <c r="D800" i="10"/>
  <c r="D928" i="10"/>
  <c r="D418" i="10"/>
  <c r="D546" i="10"/>
  <c r="D674" i="10"/>
  <c r="D359" i="10"/>
  <c r="D487" i="10"/>
  <c r="D615" i="10"/>
  <c r="D743" i="10"/>
  <c r="D871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441" i="10"/>
  <c r="D649" i="10"/>
  <c r="D810" i="10"/>
  <c r="D960" i="10"/>
  <c r="D540" i="10"/>
  <c r="D764" i="10"/>
  <c r="D940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759" i="10"/>
  <c r="D421" i="10"/>
  <c r="D677" i="10"/>
  <c r="D856" i="10"/>
  <c r="D901" i="10"/>
  <c r="D870" i="10"/>
  <c r="D576" i="10"/>
  <c r="D788" i="10"/>
  <c r="D958" i="10"/>
  <c r="D617" i="10"/>
  <c r="D396" i="10"/>
  <c r="D774" i="10"/>
  <c r="D945" i="10"/>
  <c r="D457" i="10"/>
  <c r="D633" i="10"/>
  <c r="D773" i="10"/>
  <c r="D890" i="10"/>
  <c r="D996" i="10"/>
  <c r="D356" i="10"/>
  <c r="D612" i="10"/>
  <c r="D812" i="10"/>
  <c r="D966" i="10"/>
  <c r="D532" i="10"/>
  <c r="D758" i="10"/>
  <c r="D934" i="10"/>
  <c r="D626" i="10"/>
  <c r="D920" i="10"/>
  <c r="D766" i="10"/>
  <c r="D588" i="10"/>
  <c r="D874" i="10"/>
  <c r="D580" i="10"/>
  <c r="D918" i="10"/>
  <c r="D498" i="10"/>
  <c r="D823" i="10"/>
  <c r="D453" i="10"/>
  <c r="D706" i="10"/>
  <c r="D877" i="10"/>
  <c r="D980" i="10"/>
  <c r="D961" i="10"/>
  <c r="D352" i="10"/>
  <c r="D608" i="10"/>
  <c r="D809" i="10"/>
  <c r="D979" i="10"/>
  <c r="D704" i="10"/>
  <c r="D460" i="10"/>
  <c r="D796" i="10"/>
  <c r="D972" i="10"/>
  <c r="D481" i="10"/>
  <c r="D665" i="10"/>
  <c r="D789" i="10"/>
  <c r="D906" i="10"/>
  <c r="D388" i="10"/>
  <c r="D644" i="10"/>
  <c r="D833" i="10"/>
  <c r="D985" i="10"/>
  <c r="D564" i="10"/>
  <c r="D780" i="10"/>
  <c r="D389" i="10"/>
  <c r="D998" i="10"/>
  <c r="D937" i="10"/>
  <c r="D753" i="10"/>
  <c r="D762" i="10"/>
  <c r="D950" i="10"/>
  <c r="D628" i="10"/>
  <c r="D631" i="10"/>
  <c r="D613" i="10"/>
  <c r="D813" i="10"/>
  <c r="D982" i="10"/>
  <c r="D757" i="10"/>
  <c r="D700" i="10"/>
  <c r="D512" i="10"/>
  <c r="D745" i="10"/>
  <c r="D916" i="10"/>
  <c r="D425" i="10"/>
  <c r="D732" i="10"/>
  <c r="D902" i="10"/>
  <c r="D409" i="10"/>
  <c r="D585" i="10"/>
  <c r="D746" i="10"/>
  <c r="D858" i="10"/>
  <c r="D976" i="10"/>
  <c r="D548" i="10"/>
  <c r="D769" i="10"/>
  <c r="D929" i="10"/>
  <c r="D468" i="10"/>
  <c r="D716" i="10"/>
  <c r="D892" i="10"/>
  <c r="D370" i="10"/>
  <c r="D834" i="10"/>
  <c r="D785" i="10"/>
  <c r="D852" i="10"/>
  <c r="D433" i="10"/>
  <c r="D816" i="10"/>
  <c r="D452" i="10"/>
  <c r="D993" i="10"/>
  <c r="D2" i="3"/>
  <c r="D410" i="10"/>
  <c r="D474" i="10"/>
  <c r="D538" i="10"/>
  <c r="D602" i="10"/>
  <c r="D666" i="10"/>
  <c r="D367" i="10"/>
  <c r="D431" i="10"/>
  <c r="D495" i="10"/>
  <c r="D559" i="10"/>
  <c r="D623" i="10"/>
  <c r="D687" i="10"/>
  <c r="D751" i="10"/>
  <c r="D815" i="10"/>
  <c r="D879" i="10"/>
  <c r="D943" i="10"/>
  <c r="D414" i="10"/>
  <c r="D478" i="10"/>
  <c r="D542" i="10"/>
  <c r="D606" i="10"/>
  <c r="D670" i="10"/>
  <c r="D371" i="10"/>
  <c r="D435" i="10"/>
  <c r="D499" i="10"/>
  <c r="D563" i="10"/>
  <c r="D627" i="10"/>
  <c r="D691" i="10"/>
  <c r="D755" i="10"/>
  <c r="D819" i="10"/>
  <c r="D883" i="10"/>
  <c r="D947" i="10"/>
  <c r="D390" i="10"/>
  <c r="D454" i="10"/>
  <c r="D518" i="10"/>
  <c r="D582" i="10"/>
  <c r="D646" i="10"/>
  <c r="D395" i="10"/>
  <c r="D459" i="10"/>
  <c r="D523" i="10"/>
  <c r="D587" i="10"/>
  <c r="D651" i="10"/>
  <c r="D715" i="10"/>
  <c r="D779" i="10"/>
  <c r="D843" i="10"/>
  <c r="D907" i="10"/>
  <c r="D971" i="10"/>
  <c r="D450" i="10"/>
  <c r="D519" i="10"/>
  <c r="D775" i="10"/>
  <c r="D429" i="10"/>
  <c r="D557" i="10"/>
  <c r="D685" i="10"/>
  <c r="D776" i="10"/>
  <c r="D861" i="10"/>
  <c r="D946" i="10"/>
  <c r="D601" i="10"/>
  <c r="D922" i="10"/>
  <c r="D476" i="10"/>
  <c r="D886" i="10"/>
  <c r="D456" i="10"/>
  <c r="D584" i="10"/>
  <c r="D708" i="10"/>
  <c r="D793" i="10"/>
  <c r="D878" i="10"/>
  <c r="D964" i="10"/>
  <c r="D641" i="10"/>
  <c r="D912" i="10"/>
  <c r="D428" i="10"/>
  <c r="D466" i="10"/>
  <c r="D599" i="10"/>
  <c r="D855" i="10"/>
  <c r="D469" i="10"/>
  <c r="D597" i="10"/>
  <c r="D717" i="10"/>
  <c r="D802" i="10"/>
  <c r="D888" i="10"/>
  <c r="D973" i="10"/>
  <c r="D725" i="10"/>
  <c r="D742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54" i="10"/>
  <c r="D482" i="10"/>
  <c r="D610" i="10"/>
  <c r="D423" i="10"/>
  <c r="D551" i="10"/>
  <c r="D679" i="10"/>
  <c r="D807" i="10"/>
  <c r="D935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553" i="10"/>
  <c r="D741" i="10"/>
  <c r="D885" i="10"/>
  <c r="D412" i="10"/>
  <c r="D668" i="10"/>
  <c r="D849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505" i="10"/>
  <c r="D681" i="10"/>
  <c r="D821" i="10"/>
  <c r="D944" i="10"/>
  <c r="D492" i="10"/>
  <c r="D690" i="10"/>
  <c r="D503" i="10"/>
  <c r="D549" i="10"/>
  <c r="D770" i="10"/>
  <c r="D941" i="10"/>
  <c r="D577" i="10"/>
  <c r="D444" i="10"/>
  <c r="D448" i="10"/>
  <c r="D702" i="10"/>
  <c r="D873" i="10"/>
  <c r="D896" i="10"/>
  <c r="D652" i="10"/>
  <c r="D860" i="10"/>
  <c r="D369" i="10"/>
  <c r="D537" i="10"/>
  <c r="D714" i="10"/>
  <c r="D832" i="10"/>
  <c r="D949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567" i="10"/>
  <c r="D581" i="10"/>
  <c r="D792" i="10"/>
  <c r="D962" i="10"/>
  <c r="D689" i="10"/>
  <c r="D572" i="10"/>
  <c r="D480" i="10"/>
  <c r="D724" i="10"/>
  <c r="D894" i="10"/>
  <c r="D954" i="10"/>
  <c r="D710" i="10"/>
  <c r="D881" i="10"/>
  <c r="D393" i="10"/>
  <c r="D561" i="10"/>
  <c r="D730" i="10"/>
  <c r="D848" i="10"/>
  <c r="D965" i="10"/>
  <c r="D516" i="10"/>
  <c r="D748" i="10"/>
  <c r="D908" i="10"/>
  <c r="D436" i="10"/>
  <c r="D692" i="10"/>
  <c r="D956" i="10"/>
  <c r="D951" i="10"/>
  <c r="D749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497" i="10"/>
  <c r="D673" i="10"/>
  <c r="D805" i="10"/>
  <c r="D917" i="10"/>
  <c r="D420" i="10"/>
  <c r="D676" i="10"/>
  <c r="D854" i="10"/>
  <c r="D1001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100" i="10"/>
  <c r="D72" i="10"/>
  <c r="D125" i="10"/>
  <c r="D112" i="10"/>
  <c r="D51" i="10"/>
  <c r="D61" i="10"/>
  <c r="D49" i="10"/>
  <c r="D24" i="10"/>
  <c r="D18" i="10"/>
  <c r="D32" i="10"/>
  <c r="D114" i="10"/>
  <c r="D78" i="10"/>
  <c r="D86" i="10"/>
  <c r="D109" i="10"/>
  <c r="D62" i="10"/>
  <c r="D103" i="10"/>
  <c r="D119" i="10"/>
  <c r="D115" i="10"/>
  <c r="D108" i="10"/>
  <c r="D4" i="10"/>
  <c r="D13" i="10"/>
  <c r="D71" i="10"/>
  <c r="D101" i="10"/>
  <c r="D95" i="10"/>
  <c r="D136" i="10"/>
  <c r="D130" i="10"/>
  <c r="D102" i="10"/>
  <c r="D111" i="10"/>
  <c r="D39" i="10"/>
  <c r="D22" i="10"/>
  <c r="D14" i="10"/>
  <c r="D77" i="10"/>
  <c r="D55" i="10"/>
  <c r="D65" i="10"/>
  <c r="D85" i="10"/>
  <c r="D15" i="10"/>
  <c r="D182" i="10"/>
  <c r="D176" i="10"/>
  <c r="D148" i="10"/>
  <c r="D168" i="10"/>
  <c r="D154" i="10"/>
  <c r="D183" i="10"/>
  <c r="D152" i="10"/>
  <c r="D169" i="10"/>
  <c r="D171" i="10"/>
  <c r="D151" i="10"/>
  <c r="D188" i="10"/>
  <c r="D31" i="10"/>
  <c r="D64" i="10"/>
  <c r="D89" i="10"/>
  <c r="D20" i="10"/>
  <c r="D98" i="10"/>
  <c r="D34" i="10"/>
  <c r="D107" i="10"/>
  <c r="D30" i="10"/>
  <c r="D40" i="10"/>
  <c r="D67" i="10"/>
  <c r="D126" i="10"/>
  <c r="D75" i="10"/>
  <c r="D135" i="10"/>
  <c r="D129" i="10"/>
  <c r="D156" i="10"/>
  <c r="D146" i="10"/>
  <c r="D179" i="10"/>
  <c r="D137" i="10"/>
  <c r="D54" i="10"/>
  <c r="D84" i="10"/>
  <c r="D45" i="10"/>
  <c r="D120" i="10"/>
  <c r="D105" i="10"/>
  <c r="D121" i="10"/>
  <c r="D6" i="10"/>
  <c r="D142" i="10"/>
  <c r="D122" i="10"/>
  <c r="D106" i="10"/>
  <c r="D35" i="10"/>
  <c r="D27" i="10"/>
  <c r="D81" i="10"/>
  <c r="D88" i="10"/>
  <c r="D140" i="10"/>
  <c r="D47" i="10"/>
  <c r="D134" i="10"/>
  <c r="D133" i="10"/>
  <c r="D12" i="10"/>
  <c r="D42" i="10"/>
  <c r="D124" i="10"/>
  <c r="D144" i="10"/>
  <c r="D36" i="10"/>
  <c r="D66" i="10"/>
  <c r="D58" i="10"/>
  <c r="D33" i="10"/>
  <c r="D94" i="10"/>
  <c r="D92" i="10"/>
  <c r="D26" i="10"/>
  <c r="D127" i="10"/>
  <c r="D56" i="10"/>
  <c r="D9" i="10"/>
  <c r="D19" i="10"/>
  <c r="D21" i="10"/>
  <c r="D186" i="10"/>
  <c r="D162" i="10"/>
  <c r="D173" i="10"/>
  <c r="D157" i="10"/>
  <c r="D172" i="10"/>
  <c r="D170" i="10"/>
  <c r="D161" i="10"/>
  <c r="D165" i="10"/>
  <c r="D145" i="10"/>
  <c r="D155" i="10"/>
  <c r="D149" i="10"/>
  <c r="D52" i="10"/>
  <c r="D57" i="10"/>
  <c r="D53" i="10"/>
  <c r="D25" i="10"/>
  <c r="D48" i="10"/>
  <c r="D59" i="10"/>
  <c r="D2" i="10"/>
  <c r="D5" i="10"/>
  <c r="D174" i="10"/>
  <c r="D180" i="10"/>
  <c r="D160" i="10"/>
  <c r="D158" i="10"/>
  <c r="D74" i="10"/>
  <c r="D46" i="10"/>
  <c r="D123" i="10"/>
  <c r="D82" i="10"/>
  <c r="D28" i="10"/>
  <c r="D70" i="10"/>
  <c r="D69" i="10"/>
  <c r="D117" i="10"/>
  <c r="D11" i="10"/>
  <c r="D99" i="10"/>
  <c r="D37" i="10"/>
  <c r="D63" i="10"/>
  <c r="D104" i="10"/>
  <c r="D96" i="10"/>
  <c r="D76" i="10"/>
  <c r="D38" i="10"/>
  <c r="D41" i="10"/>
  <c r="D116" i="10"/>
  <c r="D80" i="10"/>
  <c r="D23" i="10"/>
  <c r="D7" i="10"/>
  <c r="D68" i="10"/>
  <c r="D83" i="10"/>
  <c r="D90" i="10"/>
  <c r="D110" i="10"/>
  <c r="D118" i="10"/>
  <c r="D143" i="10"/>
  <c r="D113" i="10"/>
  <c r="D50" i="10"/>
  <c r="D44" i="10"/>
  <c r="D8" i="10"/>
  <c r="D91" i="10"/>
  <c r="D87" i="10"/>
  <c r="D17" i="10"/>
  <c r="D60" i="10"/>
  <c r="D3" i="10"/>
  <c r="D159" i="10"/>
  <c r="D166" i="10"/>
  <c r="D150" i="10"/>
  <c r="D164" i="10"/>
  <c r="D147" i="10"/>
  <c r="D185" i="10"/>
  <c r="D181" i="10"/>
  <c r="D178" i="10"/>
  <c r="D177" i="10"/>
  <c r="D184" i="10"/>
  <c r="D175" i="10"/>
  <c r="D131" i="10"/>
  <c r="D43" i="10"/>
  <c r="D141" i="10"/>
  <c r="D10" i="10"/>
  <c r="D73" i="10"/>
  <c r="D132" i="10"/>
  <c r="D79" i="10"/>
  <c r="D97" i="10"/>
  <c r="D16" i="10"/>
  <c r="D138" i="10"/>
  <c r="D93" i="10"/>
  <c r="D29" i="10"/>
  <c r="D128" i="10"/>
  <c r="D139" i="10"/>
  <c r="D163" i="10"/>
  <c r="D153" i="10"/>
  <c r="D167" i="10"/>
  <c r="D187" i="10"/>
  <c r="D350" i="10"/>
  <c r="D251" i="10"/>
  <c r="D256" i="10"/>
  <c r="D289" i="10"/>
  <c r="D281" i="10"/>
  <c r="D286" i="10"/>
  <c r="D249" i="10"/>
  <c r="D298" i="10"/>
  <c r="D259" i="10"/>
  <c r="D297" i="10"/>
  <c r="D257" i="10"/>
  <c r="D308" i="10"/>
  <c r="D280" i="10"/>
  <c r="D273" i="10"/>
  <c r="D253" i="10"/>
  <c r="D301" i="10"/>
  <c r="D332" i="10"/>
  <c r="D330" i="10"/>
  <c r="D343" i="10"/>
  <c r="D325" i="10"/>
  <c r="D329" i="10"/>
  <c r="D347" i="10"/>
  <c r="D321" i="10"/>
  <c r="D348" i="10"/>
  <c r="D326" i="10"/>
  <c r="D279" i="10"/>
  <c r="D310" i="10"/>
  <c r="D262" i="10"/>
  <c r="D312" i="10"/>
  <c r="D252" i="10"/>
  <c r="D269" i="10"/>
  <c r="D260" i="10"/>
  <c r="D346" i="10"/>
  <c r="D335" i="10"/>
  <c r="D322" i="10"/>
  <c r="D320" i="10"/>
  <c r="D278" i="10"/>
  <c r="D268" i="10"/>
  <c r="D272" i="10"/>
  <c r="D291" i="10"/>
  <c r="D300" i="10"/>
  <c r="D302" i="10"/>
  <c r="D250" i="10"/>
  <c r="D265" i="10"/>
  <c r="D344" i="10"/>
  <c r="D341" i="10"/>
  <c r="D345" i="10"/>
  <c r="D340" i="10"/>
  <c r="D274" i="10"/>
  <c r="D254" i="10"/>
  <c r="D264" i="10"/>
  <c r="D282" i="10"/>
  <c r="D248" i="10"/>
  <c r="D266" i="10"/>
  <c r="D294" i="10"/>
  <c r="D304" i="10"/>
  <c r="D292" i="10"/>
  <c r="D307" i="10"/>
  <c r="D295" i="10"/>
  <c r="D287" i="10"/>
  <c r="D258" i="10"/>
  <c r="D276" i="10"/>
  <c r="D296" i="10"/>
  <c r="D305" i="10"/>
  <c r="D323" i="10"/>
  <c r="D324" i="10"/>
  <c r="D315" i="10"/>
  <c r="D314" i="10"/>
  <c r="D333" i="10"/>
  <c r="D319" i="10"/>
  <c r="D334" i="10"/>
  <c r="D339" i="10"/>
  <c r="D349" i="10"/>
  <c r="D338" i="10"/>
  <c r="D288" i="10"/>
  <c r="D303" i="10"/>
  <c r="D255" i="10"/>
  <c r="D299" i="10"/>
  <c r="D313" i="10"/>
  <c r="D309" i="10"/>
  <c r="D284" i="10"/>
  <c r="D263" i="10"/>
  <c r="D285" i="10"/>
  <c r="D317" i="10"/>
  <c r="D331" i="10"/>
  <c r="D316" i="10"/>
  <c r="D327" i="10"/>
  <c r="D271" i="10"/>
  <c r="D290" i="10"/>
  <c r="D306" i="10"/>
  <c r="D261" i="10"/>
  <c r="D283" i="10"/>
  <c r="D247" i="10"/>
  <c r="D267" i="10"/>
  <c r="D270" i="10"/>
  <c r="D311" i="10"/>
  <c r="D277" i="10"/>
  <c r="D337" i="10"/>
  <c r="D336" i="10"/>
  <c r="D328" i="10"/>
  <c r="D342" i="10"/>
  <c r="D275" i="10"/>
  <c r="D293" i="10"/>
  <c r="D318" i="10"/>
  <c r="D235" i="10"/>
  <c r="D246" i="10"/>
  <c r="D242" i="10"/>
  <c r="D236" i="10"/>
  <c r="D241" i="10"/>
  <c r="D232" i="10"/>
  <c r="D230" i="10"/>
  <c r="D245" i="10"/>
  <c r="D234" i="10"/>
  <c r="D217" i="10"/>
  <c r="D227" i="10"/>
  <c r="D240" i="10"/>
  <c r="D218" i="10"/>
  <c r="D213" i="10"/>
  <c r="D207" i="10"/>
  <c r="D211" i="10"/>
  <c r="D196" i="10"/>
  <c r="D206" i="10"/>
  <c r="D195" i="10"/>
  <c r="D198" i="10"/>
  <c r="D193" i="10"/>
  <c r="D202" i="10"/>
  <c r="D191" i="10"/>
  <c r="D194" i="10"/>
  <c r="D199" i="10"/>
  <c r="D203" i="10"/>
  <c r="D201" i="10"/>
  <c r="D212" i="10"/>
  <c r="D231" i="10"/>
  <c r="D243" i="10"/>
  <c r="D238" i="10"/>
  <c r="D237" i="10"/>
  <c r="D226" i="10"/>
  <c r="D224" i="10"/>
  <c r="D219" i="10"/>
  <c r="D229" i="10"/>
  <c r="D189" i="10"/>
  <c r="D209" i="10"/>
  <c r="D228" i="10"/>
  <c r="D222" i="10"/>
  <c r="D215" i="10"/>
  <c r="D239" i="10"/>
  <c r="D210" i="10"/>
  <c r="D221" i="10"/>
  <c r="D214" i="10"/>
  <c r="D220" i="10"/>
  <c r="D233" i="10"/>
  <c r="D208" i="10"/>
  <c r="D223" i="10"/>
  <c r="D244" i="10"/>
  <c r="D225" i="10"/>
  <c r="D216" i="10"/>
  <c r="D190" i="10"/>
  <c r="D205" i="10"/>
  <c r="D192" i="10"/>
  <c r="D200" i="10"/>
  <c r="D197" i="10"/>
  <c r="D204" i="10"/>
  <c r="H714" i="1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H276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E306" i="11"/>
  <c r="H300" i="11"/>
  <c r="E298" i="11"/>
  <c r="H268" i="11"/>
  <c r="H698" i="11"/>
  <c r="H682" i="11"/>
  <c r="H332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H296" i="11"/>
  <c r="E266" i="11"/>
  <c r="E69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/>
  <c r="L73" i="11"/>
  <c r="N73" i="1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J304" i="11"/>
  <c r="E303" i="11"/>
  <c r="H302" i="11"/>
  <c r="F301" i="11"/>
  <c r="F300" i="11"/>
  <c r="E299" i="11"/>
  <c r="H298" i="11"/>
  <c r="I298" i="11"/>
  <c r="F297" i="11"/>
  <c r="F296" i="11"/>
  <c r="J296" i="11"/>
  <c r="E295" i="11"/>
  <c r="H294" i="11"/>
  <c r="F293" i="11"/>
  <c r="F292" i="11"/>
  <c r="E291" i="11"/>
  <c r="H290" i="11"/>
  <c r="F289" i="11"/>
  <c r="F288" i="11"/>
  <c r="E287" i="11"/>
  <c r="H286" i="11"/>
  <c r="I286" i="11"/>
  <c r="F285" i="11"/>
  <c r="F284" i="11"/>
  <c r="J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/>
  <c r="F265" i="11"/>
  <c r="F264" i="11"/>
  <c r="I264" i="11"/>
  <c r="E263" i="11"/>
  <c r="H262" i="11"/>
  <c r="F261" i="11"/>
  <c r="H221" i="11"/>
  <c r="F16" i="11"/>
  <c r="E15" i="11"/>
  <c r="H14" i="11"/>
  <c r="F13" i="11"/>
  <c r="H8" i="11"/>
  <c r="F225" i="11"/>
  <c r="J225" i="11"/>
  <c r="L225" i="11"/>
  <c r="N225" i="11"/>
  <c r="E224" i="11"/>
  <c r="F221" i="11"/>
  <c r="J221" i="11"/>
  <c r="K221" i="11"/>
  <c r="M221" i="11"/>
  <c r="E220" i="11"/>
  <c r="H219" i="11"/>
  <c r="F218" i="11"/>
  <c r="F217" i="11"/>
  <c r="E216" i="11"/>
  <c r="H215" i="11"/>
  <c r="J215" i="11"/>
  <c r="K215" i="11"/>
  <c r="M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/>
  <c r="L203" i="11"/>
  <c r="N203" i="11"/>
  <c r="F202" i="11"/>
  <c r="F201" i="11"/>
  <c r="I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E184" i="11"/>
  <c r="H183" i="11"/>
  <c r="J183" i="11"/>
  <c r="F182" i="11"/>
  <c r="F181" i="11"/>
  <c r="I181" i="11"/>
  <c r="E180" i="11"/>
  <c r="H179" i="11"/>
  <c r="F178" i="11"/>
  <c r="F177" i="11"/>
  <c r="E176" i="11"/>
  <c r="H175" i="11"/>
  <c r="F174" i="11"/>
  <c r="F173" i="11"/>
  <c r="E172" i="11"/>
  <c r="H171" i="11"/>
  <c r="J171" i="11"/>
  <c r="K171" i="11"/>
  <c r="M171" i="1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/>
  <c r="L143" i="11"/>
  <c r="N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J131" i="11"/>
  <c r="L131" i="11"/>
  <c r="N131" i="11"/>
  <c r="E130" i="11"/>
  <c r="H129" i="11"/>
  <c r="F128" i="11"/>
  <c r="F127" i="11"/>
  <c r="E126" i="11"/>
  <c r="H125" i="11"/>
  <c r="F124" i="11"/>
  <c r="F123" i="11"/>
  <c r="I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J87" i="11"/>
  <c r="K87" i="11"/>
  <c r="M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/>
  <c r="L71" i="11"/>
  <c r="N71" i="11"/>
  <c r="E70" i="11"/>
  <c r="H69" i="11"/>
  <c r="F68" i="11"/>
  <c r="F63" i="11"/>
  <c r="F62" i="11"/>
  <c r="E61" i="11"/>
  <c r="H60" i="11"/>
  <c r="F59" i="11"/>
  <c r="F58" i="11"/>
  <c r="I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J42" i="11"/>
  <c r="L42" i="11"/>
  <c r="N42" i="11"/>
  <c r="E41" i="11"/>
  <c r="H40" i="11"/>
  <c r="F39" i="11"/>
  <c r="F38" i="11"/>
  <c r="J38" i="11"/>
  <c r="K38" i="11"/>
  <c r="M38" i="11"/>
  <c r="E37" i="11"/>
  <c r="H36" i="11"/>
  <c r="F35" i="11"/>
  <c r="F34" i="11"/>
  <c r="E33" i="11"/>
  <c r="H32" i="11"/>
  <c r="F31" i="11"/>
  <c r="F30" i="11"/>
  <c r="E29" i="11"/>
  <c r="H28" i="11"/>
  <c r="J28" i="11"/>
  <c r="K28" i="11"/>
  <c r="M28" i="1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B186" i="4"/>
  <c r="C186" i="4"/>
  <c r="M186" i="4"/>
  <c r="O186" i="4"/>
  <c r="A187" i="4"/>
  <c r="K187" i="4"/>
  <c r="B187" i="4"/>
  <c r="L187" i="4"/>
  <c r="C187" i="4"/>
  <c r="M187" i="4"/>
  <c r="O187" i="4"/>
  <c r="A188" i="4"/>
  <c r="B188" i="4"/>
  <c r="C188" i="4"/>
  <c r="M188" i="4"/>
  <c r="O188" i="4"/>
  <c r="A189" i="4"/>
  <c r="K189" i="4"/>
  <c r="B189" i="4"/>
  <c r="L189" i="4"/>
  <c r="C189" i="4"/>
  <c r="M189" i="4"/>
  <c r="O189" i="4"/>
  <c r="A190" i="4"/>
  <c r="B190" i="4"/>
  <c r="C190" i="4"/>
  <c r="M190" i="4"/>
  <c r="O190" i="4"/>
  <c r="A191" i="4"/>
  <c r="K191" i="4"/>
  <c r="B191" i="4"/>
  <c r="L191" i="4"/>
  <c r="C191" i="4"/>
  <c r="M191" i="4"/>
  <c r="O191" i="4"/>
  <c r="A192" i="4"/>
  <c r="B192" i="4"/>
  <c r="C192" i="4"/>
  <c r="M192" i="4"/>
  <c r="O192" i="4"/>
  <c r="A193" i="4"/>
  <c r="K193" i="4"/>
  <c r="B193" i="4"/>
  <c r="L193" i="4"/>
  <c r="C193" i="4"/>
  <c r="M193" i="4"/>
  <c r="O193" i="4"/>
  <c r="A194" i="4"/>
  <c r="B194" i="4"/>
  <c r="C194" i="4"/>
  <c r="M194" i="4"/>
  <c r="O194" i="4"/>
  <c r="A195" i="4"/>
  <c r="K195" i="4"/>
  <c r="B195" i="4"/>
  <c r="L195" i="4"/>
  <c r="C195" i="4"/>
  <c r="M195" i="4"/>
  <c r="O195" i="4"/>
  <c r="A196" i="4"/>
  <c r="B196" i="4"/>
  <c r="C196" i="4"/>
  <c r="M196" i="4"/>
  <c r="O196" i="4"/>
  <c r="A197" i="4"/>
  <c r="K197" i="4"/>
  <c r="B197" i="4"/>
  <c r="L197" i="4"/>
  <c r="C197" i="4"/>
  <c r="M197" i="4"/>
  <c r="O197" i="4"/>
  <c r="A198" i="4"/>
  <c r="B198" i="4"/>
  <c r="C198" i="4"/>
  <c r="M198" i="4"/>
  <c r="O198" i="4"/>
  <c r="A199" i="4"/>
  <c r="K199" i="4"/>
  <c r="B199" i="4"/>
  <c r="L199" i="4"/>
  <c r="C199" i="4"/>
  <c r="M199" i="4"/>
  <c r="O199" i="4"/>
  <c r="A200" i="4"/>
  <c r="B200" i="4"/>
  <c r="C200" i="4"/>
  <c r="M200" i="4"/>
  <c r="O200" i="4"/>
  <c r="A201" i="4"/>
  <c r="K201" i="4"/>
  <c r="B201" i="4"/>
  <c r="L201" i="4"/>
  <c r="C201" i="4"/>
  <c r="M201" i="4"/>
  <c r="O201" i="4"/>
  <c r="A202" i="4"/>
  <c r="B202" i="4"/>
  <c r="C202" i="4"/>
  <c r="M202" i="4"/>
  <c r="O202" i="4"/>
  <c r="A203" i="4"/>
  <c r="K203" i="4"/>
  <c r="B203" i="4"/>
  <c r="L203" i="4"/>
  <c r="C203" i="4"/>
  <c r="M203" i="4"/>
  <c r="O203" i="4"/>
  <c r="A204" i="4"/>
  <c r="B204" i="4"/>
  <c r="C204" i="4"/>
  <c r="M204" i="4"/>
  <c r="O204" i="4"/>
  <c r="A205" i="4"/>
  <c r="K205" i="4"/>
  <c r="B205" i="4"/>
  <c r="L205" i="4"/>
  <c r="C205" i="4"/>
  <c r="M205" i="4"/>
  <c r="O205" i="4"/>
  <c r="A206" i="4"/>
  <c r="B206" i="4"/>
  <c r="C206" i="4"/>
  <c r="M206" i="4"/>
  <c r="O206" i="4"/>
  <c r="A207" i="4"/>
  <c r="K207" i="4"/>
  <c r="B207" i="4"/>
  <c r="L207" i="4"/>
  <c r="C207" i="4"/>
  <c r="M207" i="4"/>
  <c r="O207" i="4"/>
  <c r="A208" i="4"/>
  <c r="B208" i="4"/>
  <c r="C208" i="4"/>
  <c r="M208" i="4"/>
  <c r="O208" i="4"/>
  <c r="A209" i="4"/>
  <c r="K209" i="4"/>
  <c r="B209" i="4"/>
  <c r="L209" i="4"/>
  <c r="C209" i="4"/>
  <c r="M209" i="4"/>
  <c r="O209" i="4"/>
  <c r="A210" i="4"/>
  <c r="B210" i="4"/>
  <c r="C210" i="4"/>
  <c r="M210" i="4"/>
  <c r="O210" i="4"/>
  <c r="A211" i="4"/>
  <c r="K211" i="4"/>
  <c r="B211" i="4"/>
  <c r="L211" i="4"/>
  <c r="C211" i="4"/>
  <c r="M211" i="4"/>
  <c r="O211" i="4"/>
  <c r="A212" i="4"/>
  <c r="B212" i="4"/>
  <c r="C212" i="4"/>
  <c r="M212" i="4"/>
  <c r="O212" i="4"/>
  <c r="A213" i="4"/>
  <c r="K213" i="4"/>
  <c r="B213" i="4"/>
  <c r="L213" i="4"/>
  <c r="C213" i="4"/>
  <c r="M213" i="4"/>
  <c r="O213" i="4"/>
  <c r="A214" i="4"/>
  <c r="B214" i="4"/>
  <c r="C214" i="4"/>
  <c r="M214" i="4"/>
  <c r="O214" i="4"/>
  <c r="A215" i="4"/>
  <c r="K215" i="4"/>
  <c r="B215" i="4"/>
  <c r="L215" i="4"/>
  <c r="C215" i="4"/>
  <c r="M215" i="4"/>
  <c r="O215" i="4"/>
  <c r="A216" i="4"/>
  <c r="B216" i="4"/>
  <c r="C216" i="4"/>
  <c r="M216" i="4"/>
  <c r="O216" i="4"/>
  <c r="A217" i="4"/>
  <c r="K217" i="4"/>
  <c r="B217" i="4"/>
  <c r="L217" i="4"/>
  <c r="C217" i="4"/>
  <c r="M217" i="4"/>
  <c r="O217" i="4"/>
  <c r="A218" i="4"/>
  <c r="B218" i="4"/>
  <c r="C218" i="4"/>
  <c r="M218" i="4"/>
  <c r="O218" i="4"/>
  <c r="A219" i="4"/>
  <c r="K219" i="4"/>
  <c r="B219" i="4"/>
  <c r="L219" i="4"/>
  <c r="C219" i="4"/>
  <c r="M219" i="4"/>
  <c r="O219" i="4"/>
  <c r="A220" i="4"/>
  <c r="B220" i="4"/>
  <c r="C220" i="4"/>
  <c r="M220" i="4"/>
  <c r="O220" i="4"/>
  <c r="A221" i="4"/>
  <c r="K221" i="4"/>
  <c r="B221" i="4"/>
  <c r="L221" i="4"/>
  <c r="C221" i="4"/>
  <c r="M221" i="4"/>
  <c r="O221" i="4"/>
  <c r="A222" i="4"/>
  <c r="K222" i="4"/>
  <c r="B222" i="4"/>
  <c r="C222" i="4"/>
  <c r="M222" i="4"/>
  <c r="O222" i="4"/>
  <c r="A223" i="4"/>
  <c r="K223" i="4"/>
  <c r="B223" i="4"/>
  <c r="L223" i="4"/>
  <c r="C223" i="4"/>
  <c r="M223" i="4"/>
  <c r="O223" i="4"/>
  <c r="A224" i="4"/>
  <c r="K224" i="4"/>
  <c r="B224" i="4"/>
  <c r="C224" i="4"/>
  <c r="M224" i="4"/>
  <c r="O224" i="4"/>
  <c r="A225" i="4"/>
  <c r="K225" i="4"/>
  <c r="B225" i="4"/>
  <c r="L225" i="4"/>
  <c r="C225" i="4"/>
  <c r="M225" i="4"/>
  <c r="O225" i="4"/>
  <c r="A226" i="4"/>
  <c r="K226" i="4"/>
  <c r="B226" i="4"/>
  <c r="C226" i="4"/>
  <c r="M226" i="4"/>
  <c r="O226" i="4"/>
  <c r="A227" i="4"/>
  <c r="K227" i="4"/>
  <c r="B227" i="4"/>
  <c r="L227" i="4"/>
  <c r="C227" i="4"/>
  <c r="M227" i="4"/>
  <c r="O227" i="4"/>
  <c r="A228" i="4"/>
  <c r="K228" i="4"/>
  <c r="B228" i="4"/>
  <c r="C228" i="4"/>
  <c r="M228" i="4"/>
  <c r="O228" i="4"/>
  <c r="A229" i="4"/>
  <c r="K229" i="4"/>
  <c r="B229" i="4"/>
  <c r="L229" i="4"/>
  <c r="C229" i="4"/>
  <c r="M229" i="4"/>
  <c r="O229" i="4"/>
  <c r="A230" i="4"/>
  <c r="K230" i="4"/>
  <c r="B230" i="4"/>
  <c r="C230" i="4"/>
  <c r="M230" i="4"/>
  <c r="O230" i="4"/>
  <c r="A231" i="4"/>
  <c r="K231" i="4"/>
  <c r="B231" i="4"/>
  <c r="L231" i="4"/>
  <c r="C231" i="4"/>
  <c r="M231" i="4"/>
  <c r="O231" i="4"/>
  <c r="A232" i="4"/>
  <c r="K232" i="4"/>
  <c r="B232" i="4"/>
  <c r="C232" i="4"/>
  <c r="M232" i="4"/>
  <c r="O232" i="4"/>
  <c r="A233" i="4"/>
  <c r="K233" i="4"/>
  <c r="B233" i="4"/>
  <c r="L233" i="4"/>
  <c r="C233" i="4"/>
  <c r="M233" i="4"/>
  <c r="O233" i="4"/>
  <c r="A234" i="4"/>
  <c r="K234" i="4"/>
  <c r="B234" i="4"/>
  <c r="C234" i="4"/>
  <c r="M234" i="4"/>
  <c r="O234" i="4"/>
  <c r="A235" i="4"/>
  <c r="K235" i="4"/>
  <c r="B235" i="4"/>
  <c r="L235" i="4"/>
  <c r="C235" i="4"/>
  <c r="M235" i="4"/>
  <c r="O235" i="4"/>
  <c r="A236" i="4"/>
  <c r="K236" i="4"/>
  <c r="B236" i="4"/>
  <c r="C236" i="4"/>
  <c r="O236" i="4"/>
  <c r="A237" i="4"/>
  <c r="K237" i="4"/>
  <c r="B237" i="4"/>
  <c r="L237" i="4"/>
  <c r="C237" i="4"/>
  <c r="M237" i="4"/>
  <c r="O237" i="4"/>
  <c r="A238" i="4"/>
  <c r="B238" i="4"/>
  <c r="C238" i="4"/>
  <c r="M238" i="4"/>
  <c r="O238" i="4"/>
  <c r="A239" i="4"/>
  <c r="K239" i="4"/>
  <c r="B239" i="4"/>
  <c r="L239" i="4"/>
  <c r="C239" i="4"/>
  <c r="M239" i="4"/>
  <c r="O239" i="4"/>
  <c r="A240" i="4"/>
  <c r="K240" i="4"/>
  <c r="B240" i="4"/>
  <c r="C240" i="4"/>
  <c r="O240" i="4"/>
  <c r="A241" i="4"/>
  <c r="K241" i="4"/>
  <c r="B241" i="4"/>
  <c r="L241" i="4"/>
  <c r="C241" i="4"/>
  <c r="M241" i="4"/>
  <c r="O241" i="4"/>
  <c r="A242" i="4"/>
  <c r="K242" i="4"/>
  <c r="B242" i="4"/>
  <c r="C242" i="4"/>
  <c r="M242" i="4"/>
  <c r="O242" i="4"/>
  <c r="A243" i="4"/>
  <c r="K243" i="4"/>
  <c r="B243" i="4"/>
  <c r="L243" i="4"/>
  <c r="C243" i="4"/>
  <c r="M243" i="4"/>
  <c r="O243" i="4"/>
  <c r="A244" i="4"/>
  <c r="K244" i="4"/>
  <c r="B244" i="4"/>
  <c r="C244" i="4"/>
  <c r="O244" i="4"/>
  <c r="A245" i="4"/>
  <c r="K245" i="4"/>
  <c r="B245" i="4"/>
  <c r="L245" i="4"/>
  <c r="C245" i="4"/>
  <c r="M245" i="4"/>
  <c r="O245" i="4"/>
  <c r="A246" i="4"/>
  <c r="B246" i="4"/>
  <c r="C246" i="4"/>
  <c r="M246" i="4"/>
  <c r="O246" i="4"/>
  <c r="A247" i="4"/>
  <c r="K247" i="4"/>
  <c r="B247" i="4"/>
  <c r="L247" i="4"/>
  <c r="C247" i="4"/>
  <c r="M247" i="4"/>
  <c r="O247" i="4"/>
  <c r="A248" i="4"/>
  <c r="B248" i="4"/>
  <c r="C248" i="4"/>
  <c r="M248" i="4"/>
  <c r="O248" i="4"/>
  <c r="A249" i="4"/>
  <c r="K249" i="4"/>
  <c r="B249" i="4"/>
  <c r="L249" i="4"/>
  <c r="C249" i="4"/>
  <c r="M249" i="4"/>
  <c r="O249" i="4"/>
  <c r="A250" i="4"/>
  <c r="B250" i="4"/>
  <c r="C250" i="4"/>
  <c r="M250" i="4"/>
  <c r="O250" i="4"/>
  <c r="A251" i="4"/>
  <c r="K251" i="4"/>
  <c r="B251" i="4"/>
  <c r="L251" i="4"/>
  <c r="C251" i="4"/>
  <c r="M251" i="4"/>
  <c r="O251" i="4"/>
  <c r="A252" i="4"/>
  <c r="B252" i="4"/>
  <c r="C252" i="4"/>
  <c r="M252" i="4"/>
  <c r="O252" i="4"/>
  <c r="A253" i="4"/>
  <c r="K253" i="4"/>
  <c r="B253" i="4"/>
  <c r="L253" i="4"/>
  <c r="C253" i="4"/>
  <c r="M253" i="4"/>
  <c r="O253" i="4"/>
  <c r="A254" i="4"/>
  <c r="B254" i="4"/>
  <c r="C254" i="4"/>
  <c r="M254" i="4"/>
  <c r="O254" i="4"/>
  <c r="A255" i="4"/>
  <c r="K255" i="4"/>
  <c r="B255" i="4"/>
  <c r="L255" i="4"/>
  <c r="C255" i="4"/>
  <c r="M255" i="4"/>
  <c r="O255" i="4"/>
  <c r="A256" i="4"/>
  <c r="B256" i="4"/>
  <c r="C256" i="4"/>
  <c r="M256" i="4"/>
  <c r="O256" i="4"/>
  <c r="A257" i="4"/>
  <c r="K257" i="4"/>
  <c r="B257" i="4"/>
  <c r="L257" i="4"/>
  <c r="C257" i="4"/>
  <c r="M257" i="4"/>
  <c r="O257" i="4"/>
  <c r="A258" i="4"/>
  <c r="B258" i="4"/>
  <c r="C258" i="4"/>
  <c r="M258" i="4"/>
  <c r="O258" i="4"/>
  <c r="A259" i="4"/>
  <c r="K259" i="4"/>
  <c r="B259" i="4"/>
  <c r="L259" i="4"/>
  <c r="C259" i="4"/>
  <c r="M259" i="4"/>
  <c r="O259" i="4"/>
  <c r="A260" i="4"/>
  <c r="B260" i="4"/>
  <c r="C260" i="4"/>
  <c r="M260" i="4"/>
  <c r="O260" i="4"/>
  <c r="A261" i="4"/>
  <c r="K261" i="4"/>
  <c r="B261" i="4"/>
  <c r="L261" i="4"/>
  <c r="C261" i="4"/>
  <c r="M261" i="4"/>
  <c r="O261" i="4"/>
  <c r="A262" i="4"/>
  <c r="B262" i="4"/>
  <c r="C262" i="4"/>
  <c r="M262" i="4"/>
  <c r="O262" i="4"/>
  <c r="A263" i="4"/>
  <c r="K263" i="4"/>
  <c r="B263" i="4"/>
  <c r="L263" i="4"/>
  <c r="C263" i="4"/>
  <c r="M263" i="4"/>
  <c r="O263" i="4"/>
  <c r="A264" i="4"/>
  <c r="B264" i="4"/>
  <c r="C264" i="4"/>
  <c r="M264" i="4"/>
  <c r="O264" i="4"/>
  <c r="A265" i="4"/>
  <c r="K265" i="4"/>
  <c r="B265" i="4"/>
  <c r="L265" i="4"/>
  <c r="C265" i="4"/>
  <c r="M265" i="4"/>
  <c r="O265" i="4"/>
  <c r="A266" i="4"/>
  <c r="B266" i="4"/>
  <c r="C266" i="4"/>
  <c r="M266" i="4"/>
  <c r="O266" i="4"/>
  <c r="A267" i="4"/>
  <c r="K267" i="4"/>
  <c r="B267" i="4"/>
  <c r="L267" i="4"/>
  <c r="C267" i="4"/>
  <c r="M267" i="4"/>
  <c r="O267" i="4"/>
  <c r="A268" i="4"/>
  <c r="B268" i="4"/>
  <c r="C268" i="4"/>
  <c r="M268" i="4"/>
  <c r="O268" i="4"/>
  <c r="A269" i="4"/>
  <c r="K269" i="4"/>
  <c r="B269" i="4"/>
  <c r="L269" i="4"/>
  <c r="C269" i="4"/>
  <c r="M269" i="4"/>
  <c r="O269" i="4"/>
  <c r="A270" i="4"/>
  <c r="B270" i="4"/>
  <c r="C270" i="4"/>
  <c r="M270" i="4"/>
  <c r="O270" i="4"/>
  <c r="A271" i="4"/>
  <c r="K271" i="4"/>
  <c r="B271" i="4"/>
  <c r="L271" i="4"/>
  <c r="C271" i="4"/>
  <c r="M271" i="4"/>
  <c r="O271" i="4"/>
  <c r="A272" i="4"/>
  <c r="B272" i="4"/>
  <c r="C272" i="4"/>
  <c r="M272" i="4"/>
  <c r="O272" i="4"/>
  <c r="A273" i="4"/>
  <c r="K273" i="4"/>
  <c r="B273" i="4"/>
  <c r="L273" i="4"/>
  <c r="C273" i="4"/>
  <c r="M273" i="4"/>
  <c r="O273" i="4"/>
  <c r="A274" i="4"/>
  <c r="B274" i="4"/>
  <c r="C274" i="4"/>
  <c r="M274" i="4"/>
  <c r="O274" i="4"/>
  <c r="A275" i="4"/>
  <c r="K275" i="4"/>
  <c r="B275" i="4"/>
  <c r="L275" i="4"/>
  <c r="C275" i="4"/>
  <c r="M275" i="4"/>
  <c r="O275" i="4"/>
  <c r="A276" i="4"/>
  <c r="B276" i="4"/>
  <c r="C276" i="4"/>
  <c r="M276" i="4"/>
  <c r="O276" i="4"/>
  <c r="A277" i="4"/>
  <c r="K277" i="4"/>
  <c r="B277" i="4"/>
  <c r="L277" i="4"/>
  <c r="C277" i="4"/>
  <c r="M277" i="4"/>
  <c r="O277" i="4"/>
  <c r="A278" i="4"/>
  <c r="B278" i="4"/>
  <c r="C278" i="4"/>
  <c r="M278" i="4"/>
  <c r="O278" i="4"/>
  <c r="A279" i="4"/>
  <c r="K279" i="4"/>
  <c r="B279" i="4"/>
  <c r="L279" i="4"/>
  <c r="C279" i="4"/>
  <c r="M279" i="4"/>
  <c r="O279" i="4"/>
  <c r="A280" i="4"/>
  <c r="B280" i="4"/>
  <c r="C280" i="4"/>
  <c r="M280" i="4"/>
  <c r="O280" i="4"/>
  <c r="A281" i="4"/>
  <c r="K281" i="4"/>
  <c r="B281" i="4"/>
  <c r="L281" i="4"/>
  <c r="C281" i="4"/>
  <c r="M281" i="4"/>
  <c r="O281" i="4"/>
  <c r="A282" i="4"/>
  <c r="B282" i="4"/>
  <c r="C282" i="4"/>
  <c r="M282" i="4"/>
  <c r="O282" i="4"/>
  <c r="A283" i="4"/>
  <c r="K283" i="4"/>
  <c r="B283" i="4"/>
  <c r="L283" i="4"/>
  <c r="C283" i="4"/>
  <c r="M283" i="4"/>
  <c r="O283" i="4"/>
  <c r="A284" i="4"/>
  <c r="B284" i="4"/>
  <c r="C284" i="4"/>
  <c r="M284" i="4"/>
  <c r="O284" i="4"/>
  <c r="A285" i="4"/>
  <c r="K285" i="4"/>
  <c r="B285" i="4"/>
  <c r="L285" i="4"/>
  <c r="C285" i="4"/>
  <c r="M285" i="4"/>
  <c r="O285" i="4"/>
  <c r="A286" i="4"/>
  <c r="B286" i="4"/>
  <c r="C286" i="4"/>
  <c r="M286" i="4"/>
  <c r="O286" i="4"/>
  <c r="A287" i="4"/>
  <c r="K287" i="4"/>
  <c r="B287" i="4"/>
  <c r="L287" i="4"/>
  <c r="C287" i="4"/>
  <c r="M287" i="4"/>
  <c r="O287" i="4"/>
  <c r="A288" i="4"/>
  <c r="B288" i="4"/>
  <c r="C288" i="4"/>
  <c r="M288" i="4"/>
  <c r="O288" i="4"/>
  <c r="A289" i="4"/>
  <c r="K289" i="4"/>
  <c r="B289" i="4"/>
  <c r="L289" i="4"/>
  <c r="C289" i="4"/>
  <c r="M289" i="4"/>
  <c r="O289" i="4"/>
  <c r="A290" i="4"/>
  <c r="B290" i="4"/>
  <c r="C290" i="4"/>
  <c r="M290" i="4"/>
  <c r="O290" i="4"/>
  <c r="A291" i="4"/>
  <c r="K291" i="4"/>
  <c r="B291" i="4"/>
  <c r="L291" i="4"/>
  <c r="C291" i="4"/>
  <c r="M291" i="4"/>
  <c r="O291" i="4"/>
  <c r="A292" i="4"/>
  <c r="B292" i="4"/>
  <c r="C292" i="4"/>
  <c r="M292" i="4"/>
  <c r="O292" i="4"/>
  <c r="A293" i="4"/>
  <c r="K293" i="4"/>
  <c r="B293" i="4"/>
  <c r="L293" i="4"/>
  <c r="C293" i="4"/>
  <c r="M293" i="4"/>
  <c r="O293" i="4"/>
  <c r="A294" i="4"/>
  <c r="B294" i="4"/>
  <c r="C294" i="4"/>
  <c r="M294" i="4"/>
  <c r="O294" i="4"/>
  <c r="A295" i="4"/>
  <c r="K295" i="4"/>
  <c r="B295" i="4"/>
  <c r="L295" i="4"/>
  <c r="C295" i="4"/>
  <c r="M295" i="4"/>
  <c r="O295" i="4"/>
  <c r="A296" i="4"/>
  <c r="B296" i="4"/>
  <c r="C296" i="4"/>
  <c r="M296" i="4"/>
  <c r="O296" i="4"/>
  <c r="A297" i="4"/>
  <c r="K297" i="4"/>
  <c r="B297" i="4"/>
  <c r="L297" i="4"/>
  <c r="C297" i="4"/>
  <c r="M297" i="4"/>
  <c r="O297" i="4"/>
  <c r="A298" i="4"/>
  <c r="B298" i="4"/>
  <c r="C298" i="4"/>
  <c r="M298" i="4"/>
  <c r="O298" i="4"/>
  <c r="A299" i="4"/>
  <c r="K299" i="4"/>
  <c r="B299" i="4"/>
  <c r="L299" i="4"/>
  <c r="C299" i="4"/>
  <c r="M299" i="4"/>
  <c r="O299" i="4"/>
  <c r="A300" i="4"/>
  <c r="B300" i="4"/>
  <c r="C300" i="4"/>
  <c r="M300" i="4"/>
  <c r="O300" i="4"/>
  <c r="A301" i="4"/>
  <c r="K301" i="4"/>
  <c r="B301" i="4"/>
  <c r="L301" i="4"/>
  <c r="C301" i="4"/>
  <c r="M301" i="4"/>
  <c r="O301" i="4"/>
  <c r="A302" i="4"/>
  <c r="B302" i="4"/>
  <c r="C302" i="4"/>
  <c r="M302" i="4"/>
  <c r="O302" i="4"/>
  <c r="A303" i="4"/>
  <c r="K303" i="4"/>
  <c r="B303" i="4"/>
  <c r="L303" i="4"/>
  <c r="C303" i="4"/>
  <c r="M303" i="4"/>
  <c r="O303" i="4"/>
  <c r="A304" i="4"/>
  <c r="B304" i="4"/>
  <c r="C304" i="4"/>
  <c r="M304" i="4"/>
  <c r="O304" i="4"/>
  <c r="A305" i="4"/>
  <c r="K305" i="4"/>
  <c r="B305" i="4"/>
  <c r="L305" i="4"/>
  <c r="C305" i="4"/>
  <c r="M305" i="4"/>
  <c r="O305" i="4"/>
  <c r="A306" i="4"/>
  <c r="B306" i="4"/>
  <c r="C306" i="4"/>
  <c r="M306" i="4"/>
  <c r="O306" i="4"/>
  <c r="A307" i="4"/>
  <c r="K307" i="4"/>
  <c r="B307" i="4"/>
  <c r="L307" i="4"/>
  <c r="C307" i="4"/>
  <c r="M307" i="4"/>
  <c r="O307" i="4"/>
  <c r="A308" i="4"/>
  <c r="B308" i="4"/>
  <c r="C308" i="4"/>
  <c r="M308" i="4"/>
  <c r="O308" i="4"/>
  <c r="A309" i="4"/>
  <c r="K309" i="4"/>
  <c r="B309" i="4"/>
  <c r="L309" i="4"/>
  <c r="C309" i="4"/>
  <c r="M309" i="4"/>
  <c r="O309" i="4"/>
  <c r="A310" i="4"/>
  <c r="B310" i="4"/>
  <c r="C310" i="4"/>
  <c r="M310" i="4"/>
  <c r="O310" i="4"/>
  <c r="A311" i="4"/>
  <c r="K311" i="4"/>
  <c r="B311" i="4"/>
  <c r="L311" i="4"/>
  <c r="C311" i="4"/>
  <c r="M311" i="4"/>
  <c r="O311" i="4"/>
  <c r="A312" i="4"/>
  <c r="B312" i="4"/>
  <c r="C312" i="4"/>
  <c r="M312" i="4"/>
  <c r="O312" i="4"/>
  <c r="A313" i="4"/>
  <c r="K313" i="4"/>
  <c r="B313" i="4"/>
  <c r="L313" i="4"/>
  <c r="C313" i="4"/>
  <c r="M313" i="4"/>
  <c r="O313" i="4"/>
  <c r="A314" i="4"/>
  <c r="B314" i="4"/>
  <c r="C314" i="4"/>
  <c r="M314" i="4"/>
  <c r="O314" i="4"/>
  <c r="A315" i="4"/>
  <c r="K315" i="4"/>
  <c r="B315" i="4"/>
  <c r="L315" i="4"/>
  <c r="C315" i="4"/>
  <c r="M315" i="4"/>
  <c r="O315" i="4"/>
  <c r="A316" i="4"/>
  <c r="B316" i="4"/>
  <c r="C316" i="4"/>
  <c r="M316" i="4"/>
  <c r="O316" i="4"/>
  <c r="A317" i="4"/>
  <c r="K317" i="4"/>
  <c r="B317" i="4"/>
  <c r="L317" i="4"/>
  <c r="C317" i="4"/>
  <c r="M317" i="4"/>
  <c r="O317" i="4"/>
  <c r="A318" i="4"/>
  <c r="B318" i="4"/>
  <c r="C318" i="4"/>
  <c r="M318" i="4"/>
  <c r="O318" i="4"/>
  <c r="A319" i="4"/>
  <c r="K319" i="4"/>
  <c r="B319" i="4"/>
  <c r="L319" i="4"/>
  <c r="C319" i="4"/>
  <c r="M319" i="4"/>
  <c r="O319" i="4"/>
  <c r="A320" i="4"/>
  <c r="B320" i="4"/>
  <c r="C320" i="4"/>
  <c r="M320" i="4"/>
  <c r="O320" i="4"/>
  <c r="A321" i="4"/>
  <c r="K321" i="4"/>
  <c r="B321" i="4"/>
  <c r="L321" i="4"/>
  <c r="C321" i="4"/>
  <c r="M321" i="4"/>
  <c r="O321" i="4"/>
  <c r="A322" i="4"/>
  <c r="B322" i="4"/>
  <c r="C322" i="4"/>
  <c r="M322" i="4"/>
  <c r="O322" i="4"/>
  <c r="A323" i="4"/>
  <c r="K323" i="4"/>
  <c r="B323" i="4"/>
  <c r="L323" i="4"/>
  <c r="C323" i="4"/>
  <c r="M323" i="4"/>
  <c r="O323" i="4"/>
  <c r="A324" i="4"/>
  <c r="B324" i="4"/>
  <c r="C324" i="4"/>
  <c r="M324" i="4"/>
  <c r="O324" i="4"/>
  <c r="A325" i="4"/>
  <c r="K325" i="4"/>
  <c r="B325" i="4"/>
  <c r="L325" i="4"/>
  <c r="C325" i="4"/>
  <c r="M325" i="4"/>
  <c r="O325" i="4"/>
  <c r="A326" i="4"/>
  <c r="B326" i="4"/>
  <c r="C326" i="4"/>
  <c r="M326" i="4"/>
  <c r="O326" i="4"/>
  <c r="A327" i="4"/>
  <c r="K327" i="4"/>
  <c r="B327" i="4"/>
  <c r="L327" i="4"/>
  <c r="C327" i="4"/>
  <c r="M327" i="4"/>
  <c r="O327" i="4"/>
  <c r="A328" i="4"/>
  <c r="B328" i="4"/>
  <c r="C328" i="4"/>
  <c r="M328" i="4"/>
  <c r="O328" i="4"/>
  <c r="A329" i="4"/>
  <c r="K329" i="4"/>
  <c r="B329" i="4"/>
  <c r="L329" i="4"/>
  <c r="C329" i="4"/>
  <c r="M329" i="4"/>
  <c r="O329" i="4"/>
  <c r="A330" i="4"/>
  <c r="B330" i="4"/>
  <c r="C330" i="4"/>
  <c r="M330" i="4"/>
  <c r="O330" i="4"/>
  <c r="A331" i="4"/>
  <c r="K331" i="4"/>
  <c r="B331" i="4"/>
  <c r="L331" i="4"/>
  <c r="C331" i="4"/>
  <c r="M331" i="4"/>
  <c r="O331" i="4"/>
  <c r="A332" i="4"/>
  <c r="B332" i="4"/>
  <c r="C332" i="4"/>
  <c r="M332" i="4"/>
  <c r="O332" i="4"/>
  <c r="A333" i="4"/>
  <c r="K333" i="4"/>
  <c r="B333" i="4"/>
  <c r="L333" i="4"/>
  <c r="C333" i="4"/>
  <c r="M333" i="4"/>
  <c r="O333" i="4"/>
  <c r="A334" i="4"/>
  <c r="B334" i="4"/>
  <c r="C334" i="4"/>
  <c r="M334" i="4"/>
  <c r="O334" i="4"/>
  <c r="A335" i="4"/>
  <c r="K335" i="4"/>
  <c r="B335" i="4"/>
  <c r="L335" i="4"/>
  <c r="C335" i="4"/>
  <c r="M335" i="4"/>
  <c r="O335" i="4"/>
  <c r="A336" i="4"/>
  <c r="B336" i="4"/>
  <c r="C336" i="4"/>
  <c r="M336" i="4"/>
  <c r="O336" i="4"/>
  <c r="A337" i="4"/>
  <c r="K337" i="4"/>
  <c r="B337" i="4"/>
  <c r="L337" i="4"/>
  <c r="C337" i="4"/>
  <c r="M337" i="4"/>
  <c r="O337" i="4"/>
  <c r="A338" i="4"/>
  <c r="B338" i="4"/>
  <c r="C338" i="4"/>
  <c r="M338" i="4"/>
  <c r="O338" i="4"/>
  <c r="A339" i="4"/>
  <c r="K339" i="4"/>
  <c r="B339" i="4"/>
  <c r="L339" i="4"/>
  <c r="C339" i="4"/>
  <c r="M339" i="4"/>
  <c r="O339" i="4"/>
  <c r="A340" i="4"/>
  <c r="B340" i="4"/>
  <c r="C340" i="4"/>
  <c r="M340" i="4"/>
  <c r="O340" i="4"/>
  <c r="A341" i="4"/>
  <c r="K341" i="4"/>
  <c r="B341" i="4"/>
  <c r="L341" i="4"/>
  <c r="C341" i="4"/>
  <c r="M341" i="4"/>
  <c r="O341" i="4"/>
  <c r="A342" i="4"/>
  <c r="B342" i="4"/>
  <c r="C342" i="4"/>
  <c r="M342" i="4"/>
  <c r="O342" i="4"/>
  <c r="A343" i="4"/>
  <c r="K343" i="4"/>
  <c r="B343" i="4"/>
  <c r="L343" i="4"/>
  <c r="C343" i="4"/>
  <c r="M343" i="4"/>
  <c r="O343" i="4"/>
  <c r="A344" i="4"/>
  <c r="B344" i="4"/>
  <c r="C344" i="4"/>
  <c r="M344" i="4"/>
  <c r="O344" i="4"/>
  <c r="A345" i="4"/>
  <c r="K345" i="4"/>
  <c r="B345" i="4"/>
  <c r="L345" i="4"/>
  <c r="C345" i="4"/>
  <c r="M345" i="4"/>
  <c r="O345" i="4"/>
  <c r="A346" i="4"/>
  <c r="B346" i="4"/>
  <c r="C346" i="4"/>
  <c r="M346" i="4"/>
  <c r="O346" i="4"/>
  <c r="A347" i="4"/>
  <c r="K347" i="4"/>
  <c r="B347" i="4"/>
  <c r="L347" i="4"/>
  <c r="C347" i="4"/>
  <c r="M347" i="4"/>
  <c r="O347" i="4"/>
  <c r="A348" i="4"/>
  <c r="B348" i="4"/>
  <c r="C348" i="4"/>
  <c r="M348" i="4"/>
  <c r="O348" i="4"/>
  <c r="A349" i="4"/>
  <c r="K349" i="4"/>
  <c r="B349" i="4"/>
  <c r="L349" i="4"/>
  <c r="C349" i="4"/>
  <c r="M349" i="4"/>
  <c r="O349" i="4"/>
  <c r="A350" i="4"/>
  <c r="B350" i="4"/>
  <c r="C350" i="4"/>
  <c r="M350" i="4"/>
  <c r="O350" i="4"/>
  <c r="A351" i="4"/>
  <c r="K351" i="4"/>
  <c r="B351" i="4"/>
  <c r="L351" i="4"/>
  <c r="C351" i="4"/>
  <c r="M351" i="4"/>
  <c r="O351" i="4"/>
  <c r="A352" i="4"/>
  <c r="B352" i="4"/>
  <c r="C352" i="4"/>
  <c r="M352" i="4"/>
  <c r="O352" i="4"/>
  <c r="A353" i="4"/>
  <c r="K353" i="4"/>
  <c r="B353" i="4"/>
  <c r="L353" i="4"/>
  <c r="C353" i="4"/>
  <c r="M353" i="4"/>
  <c r="O353" i="4"/>
  <c r="A354" i="4"/>
  <c r="B354" i="4"/>
  <c r="C354" i="4"/>
  <c r="M354" i="4"/>
  <c r="O354" i="4"/>
  <c r="A355" i="4"/>
  <c r="K355" i="4"/>
  <c r="B355" i="4"/>
  <c r="L355" i="4"/>
  <c r="C355" i="4"/>
  <c r="M355" i="4"/>
  <c r="O355" i="4"/>
  <c r="A356" i="4"/>
  <c r="B356" i="4"/>
  <c r="C356" i="4"/>
  <c r="M356" i="4"/>
  <c r="O356" i="4"/>
  <c r="A357" i="4"/>
  <c r="K357" i="4"/>
  <c r="B357" i="4"/>
  <c r="L357" i="4"/>
  <c r="C357" i="4"/>
  <c r="M357" i="4"/>
  <c r="O357" i="4"/>
  <c r="A358" i="4"/>
  <c r="B358" i="4"/>
  <c r="C358" i="4"/>
  <c r="M358" i="4"/>
  <c r="O358" i="4"/>
  <c r="A359" i="4"/>
  <c r="K359" i="4"/>
  <c r="B359" i="4"/>
  <c r="L359" i="4"/>
  <c r="C359" i="4"/>
  <c r="M359" i="4"/>
  <c r="O359" i="4"/>
  <c r="A360" i="4"/>
  <c r="K360" i="4"/>
  <c r="B360" i="4"/>
  <c r="C360" i="4"/>
  <c r="O360" i="4"/>
  <c r="A361" i="4"/>
  <c r="K361" i="4"/>
  <c r="B361" i="4"/>
  <c r="L361" i="4"/>
  <c r="C361" i="4"/>
  <c r="M361" i="4"/>
  <c r="O361" i="4"/>
  <c r="A362" i="4"/>
  <c r="K362" i="4"/>
  <c r="B362" i="4"/>
  <c r="C362" i="4"/>
  <c r="M362" i="4"/>
  <c r="O362" i="4"/>
  <c r="A363" i="4"/>
  <c r="K363" i="4"/>
  <c r="B363" i="4"/>
  <c r="L363" i="4"/>
  <c r="C363" i="4"/>
  <c r="M363" i="4"/>
  <c r="O363" i="4"/>
  <c r="A364" i="4"/>
  <c r="K364" i="4"/>
  <c r="B364" i="4"/>
  <c r="C364" i="4"/>
  <c r="O364" i="4"/>
  <c r="A365" i="4"/>
  <c r="K365" i="4"/>
  <c r="B365" i="4"/>
  <c r="L365" i="4"/>
  <c r="C365" i="4"/>
  <c r="M365" i="4"/>
  <c r="O365" i="4"/>
  <c r="A366" i="4"/>
  <c r="B366" i="4"/>
  <c r="C366" i="4"/>
  <c r="M366" i="4"/>
  <c r="O366" i="4"/>
  <c r="A367" i="4"/>
  <c r="K367" i="4"/>
  <c r="B367" i="4"/>
  <c r="L367" i="4"/>
  <c r="C367" i="4"/>
  <c r="M367" i="4"/>
  <c r="O367" i="4"/>
  <c r="A368" i="4"/>
  <c r="B368" i="4"/>
  <c r="C368" i="4"/>
  <c r="O368" i="4"/>
  <c r="A369" i="4"/>
  <c r="K369" i="4"/>
  <c r="B369" i="4"/>
  <c r="L369" i="4"/>
  <c r="C369" i="4"/>
  <c r="M369" i="4"/>
  <c r="O369" i="4"/>
  <c r="A370" i="4"/>
  <c r="B370" i="4"/>
  <c r="C370" i="4"/>
  <c r="M370" i="4"/>
  <c r="O370" i="4"/>
  <c r="A371" i="4"/>
  <c r="K371" i="4"/>
  <c r="B371" i="4"/>
  <c r="L371" i="4"/>
  <c r="C371" i="4"/>
  <c r="M371" i="4"/>
  <c r="O371" i="4"/>
  <c r="A372" i="4"/>
  <c r="K372" i="4"/>
  <c r="B372" i="4"/>
  <c r="C372" i="4"/>
  <c r="O372" i="4"/>
  <c r="A373" i="4"/>
  <c r="K373" i="4"/>
  <c r="B373" i="4"/>
  <c r="L373" i="4"/>
  <c r="C373" i="4"/>
  <c r="M373" i="4"/>
  <c r="O373" i="4"/>
  <c r="A374" i="4"/>
  <c r="B374" i="4"/>
  <c r="C374" i="4"/>
  <c r="M374" i="4"/>
  <c r="O374" i="4"/>
  <c r="A375" i="4"/>
  <c r="K375" i="4"/>
  <c r="B375" i="4"/>
  <c r="L375" i="4"/>
  <c r="C375" i="4"/>
  <c r="M375" i="4"/>
  <c r="O375" i="4"/>
  <c r="A376" i="4"/>
  <c r="K376" i="4"/>
  <c r="B376" i="4"/>
  <c r="C376" i="4"/>
  <c r="O376" i="4"/>
  <c r="A377" i="4"/>
  <c r="K377" i="4"/>
  <c r="B377" i="4"/>
  <c r="L377" i="4"/>
  <c r="C377" i="4"/>
  <c r="M377" i="4"/>
  <c r="O377" i="4"/>
  <c r="A378" i="4"/>
  <c r="K378" i="4"/>
  <c r="B378" i="4"/>
  <c r="C378" i="4"/>
  <c r="M378" i="4"/>
  <c r="O378" i="4"/>
  <c r="A379" i="4"/>
  <c r="K379" i="4"/>
  <c r="B379" i="4"/>
  <c r="L379" i="4"/>
  <c r="C379" i="4"/>
  <c r="M379" i="4"/>
  <c r="O379" i="4"/>
  <c r="A380" i="4"/>
  <c r="K380" i="4"/>
  <c r="B380" i="4"/>
  <c r="C380" i="4"/>
  <c r="O380" i="4"/>
  <c r="A381" i="4"/>
  <c r="B381" i="4"/>
  <c r="L381" i="4"/>
  <c r="C381" i="4"/>
  <c r="M381" i="4"/>
  <c r="O381" i="4"/>
  <c r="A382" i="4"/>
  <c r="K382" i="4"/>
  <c r="B382" i="4"/>
  <c r="L382" i="4"/>
  <c r="C382" i="4"/>
  <c r="M382" i="4"/>
  <c r="O382" i="4"/>
  <c r="A383" i="4"/>
  <c r="B383" i="4"/>
  <c r="L383" i="4"/>
  <c r="C383" i="4"/>
  <c r="M383" i="4"/>
  <c r="O383" i="4"/>
  <c r="A384" i="4"/>
  <c r="K384" i="4"/>
  <c r="B384" i="4"/>
  <c r="L384" i="4"/>
  <c r="C384" i="4"/>
  <c r="M384" i="4"/>
  <c r="O384" i="4"/>
  <c r="A385" i="4"/>
  <c r="B385" i="4"/>
  <c r="C385" i="4"/>
  <c r="M385" i="4"/>
  <c r="O385" i="4"/>
  <c r="A386" i="4"/>
  <c r="K386" i="4"/>
  <c r="B386" i="4"/>
  <c r="L386" i="4"/>
  <c r="C386" i="4"/>
  <c r="M386" i="4"/>
  <c r="O386" i="4"/>
  <c r="A387" i="4"/>
  <c r="B387" i="4"/>
  <c r="L387" i="4"/>
  <c r="C387" i="4"/>
  <c r="M387" i="4"/>
  <c r="O387" i="4"/>
  <c r="A388" i="4"/>
  <c r="K388" i="4"/>
  <c r="B388" i="4"/>
  <c r="L388" i="4"/>
  <c r="C388" i="4"/>
  <c r="M388" i="4"/>
  <c r="O388" i="4"/>
  <c r="A389" i="4"/>
  <c r="B389" i="4"/>
  <c r="L389" i="4"/>
  <c r="C389" i="4"/>
  <c r="M389" i="4"/>
  <c r="O389" i="4"/>
  <c r="A390" i="4"/>
  <c r="K390" i="4"/>
  <c r="B390" i="4"/>
  <c r="L390" i="4"/>
  <c r="C390" i="4"/>
  <c r="M390" i="4"/>
  <c r="O390" i="4"/>
  <c r="A391" i="4"/>
  <c r="B391" i="4"/>
  <c r="L391" i="4"/>
  <c r="C391" i="4"/>
  <c r="M391" i="4"/>
  <c r="O391" i="4"/>
  <c r="A392" i="4"/>
  <c r="K392" i="4"/>
  <c r="B392" i="4"/>
  <c r="L392" i="4"/>
  <c r="C392" i="4"/>
  <c r="M392" i="4"/>
  <c r="O392" i="4"/>
  <c r="A393" i="4"/>
  <c r="B393" i="4"/>
  <c r="C393" i="4"/>
  <c r="M393" i="4"/>
  <c r="O393" i="4"/>
  <c r="A394" i="4"/>
  <c r="K394" i="4"/>
  <c r="B394" i="4"/>
  <c r="L394" i="4"/>
  <c r="C394" i="4"/>
  <c r="M394" i="4"/>
  <c r="O394" i="4"/>
  <c r="A395" i="4"/>
  <c r="B395" i="4"/>
  <c r="L395" i="4"/>
  <c r="C395" i="4"/>
  <c r="M395" i="4"/>
  <c r="O395" i="4"/>
  <c r="A396" i="4"/>
  <c r="K396" i="4"/>
  <c r="B396" i="4"/>
  <c r="L396" i="4"/>
  <c r="C396" i="4"/>
  <c r="M396" i="4"/>
  <c r="O396" i="4"/>
  <c r="A397" i="4"/>
  <c r="B397" i="4"/>
  <c r="L397" i="4"/>
  <c r="C397" i="4"/>
  <c r="M397" i="4"/>
  <c r="O397" i="4"/>
  <c r="A398" i="4"/>
  <c r="K398" i="4"/>
  <c r="B398" i="4"/>
  <c r="L398" i="4"/>
  <c r="C398" i="4"/>
  <c r="M398" i="4"/>
  <c r="O398" i="4"/>
  <c r="A399" i="4"/>
  <c r="B399" i="4"/>
  <c r="L399" i="4"/>
  <c r="C399" i="4"/>
  <c r="M399" i="4"/>
  <c r="O399" i="4"/>
  <c r="A400" i="4"/>
  <c r="K400" i="4"/>
  <c r="B400" i="4"/>
  <c r="L400" i="4"/>
  <c r="C400" i="4"/>
  <c r="M400" i="4"/>
  <c r="O400" i="4"/>
  <c r="A401" i="4"/>
  <c r="B401" i="4"/>
  <c r="C401" i="4"/>
  <c r="M401" i="4"/>
  <c r="O401" i="4"/>
  <c r="A402" i="4"/>
  <c r="K402" i="4"/>
  <c r="B402" i="4"/>
  <c r="L402" i="4"/>
  <c r="C402" i="4"/>
  <c r="M402" i="4"/>
  <c r="O402" i="4"/>
  <c r="A403" i="4"/>
  <c r="B403" i="4"/>
  <c r="L403" i="4"/>
  <c r="C403" i="4"/>
  <c r="M403" i="4"/>
  <c r="O403" i="4"/>
  <c r="A404" i="4"/>
  <c r="K404" i="4"/>
  <c r="B404" i="4"/>
  <c r="L404" i="4"/>
  <c r="C404" i="4"/>
  <c r="M404" i="4"/>
  <c r="O404" i="4"/>
  <c r="A405" i="4"/>
  <c r="B405" i="4"/>
  <c r="L405" i="4"/>
  <c r="C405" i="4"/>
  <c r="M405" i="4"/>
  <c r="O405" i="4"/>
  <c r="A406" i="4"/>
  <c r="K406" i="4"/>
  <c r="B406" i="4"/>
  <c r="L406" i="4"/>
  <c r="C406" i="4"/>
  <c r="M406" i="4"/>
  <c r="O406" i="4"/>
  <c r="A407" i="4"/>
  <c r="B407" i="4"/>
  <c r="L407" i="4"/>
  <c r="C407" i="4"/>
  <c r="M407" i="4"/>
  <c r="O407" i="4"/>
  <c r="A408" i="4"/>
  <c r="K408" i="4"/>
  <c r="B408" i="4"/>
  <c r="L408" i="4"/>
  <c r="C408" i="4"/>
  <c r="M408" i="4"/>
  <c r="O408" i="4"/>
  <c r="A409" i="4"/>
  <c r="B409" i="4"/>
  <c r="C409" i="4"/>
  <c r="M409" i="4"/>
  <c r="O409" i="4"/>
  <c r="A410" i="4"/>
  <c r="K410" i="4"/>
  <c r="B410" i="4"/>
  <c r="L410" i="4"/>
  <c r="C410" i="4"/>
  <c r="M410" i="4"/>
  <c r="O410" i="4"/>
  <c r="A411" i="4"/>
  <c r="B411" i="4"/>
  <c r="L411" i="4"/>
  <c r="C411" i="4"/>
  <c r="M411" i="4"/>
  <c r="O411" i="4"/>
  <c r="A412" i="4"/>
  <c r="K412" i="4"/>
  <c r="B412" i="4"/>
  <c r="L412" i="4"/>
  <c r="C412" i="4"/>
  <c r="M412" i="4"/>
  <c r="O412" i="4"/>
  <c r="A413" i="4"/>
  <c r="B413" i="4"/>
  <c r="L413" i="4"/>
  <c r="C413" i="4"/>
  <c r="M413" i="4"/>
  <c r="O413" i="4"/>
  <c r="A414" i="4"/>
  <c r="K414" i="4"/>
  <c r="B414" i="4"/>
  <c r="L414" i="4"/>
  <c r="C414" i="4"/>
  <c r="M414" i="4"/>
  <c r="O414" i="4"/>
  <c r="A415" i="4"/>
  <c r="B415" i="4"/>
  <c r="L415" i="4"/>
  <c r="C415" i="4"/>
  <c r="M415" i="4"/>
  <c r="O415" i="4"/>
  <c r="A416" i="4"/>
  <c r="K416" i="4"/>
  <c r="B416" i="4"/>
  <c r="L416" i="4"/>
  <c r="C416" i="4"/>
  <c r="M416" i="4"/>
  <c r="O416" i="4"/>
  <c r="A417" i="4"/>
  <c r="B417" i="4"/>
  <c r="C417" i="4"/>
  <c r="M417" i="4"/>
  <c r="O417" i="4"/>
  <c r="A418" i="4"/>
  <c r="K418" i="4"/>
  <c r="B418" i="4"/>
  <c r="L418" i="4"/>
  <c r="C418" i="4"/>
  <c r="M418" i="4"/>
  <c r="O418" i="4"/>
  <c r="A419" i="4"/>
  <c r="B419" i="4"/>
  <c r="L419" i="4"/>
  <c r="C419" i="4"/>
  <c r="M419" i="4"/>
  <c r="O419" i="4"/>
  <c r="A420" i="4"/>
  <c r="K420" i="4"/>
  <c r="B420" i="4"/>
  <c r="L420" i="4"/>
  <c r="C420" i="4"/>
  <c r="M420" i="4"/>
  <c r="O420" i="4"/>
  <c r="A421" i="4"/>
  <c r="B421" i="4"/>
  <c r="L421" i="4"/>
  <c r="C421" i="4"/>
  <c r="M421" i="4"/>
  <c r="O421" i="4"/>
  <c r="A422" i="4"/>
  <c r="K422" i="4"/>
  <c r="B422" i="4"/>
  <c r="L422" i="4"/>
  <c r="C422" i="4"/>
  <c r="M422" i="4"/>
  <c r="O422" i="4"/>
  <c r="A423" i="4"/>
  <c r="B423" i="4"/>
  <c r="L423" i="4"/>
  <c r="C423" i="4"/>
  <c r="M423" i="4"/>
  <c r="O423" i="4"/>
  <c r="A424" i="4"/>
  <c r="K424" i="4"/>
  <c r="B424" i="4"/>
  <c r="L424" i="4"/>
  <c r="C424" i="4"/>
  <c r="M424" i="4"/>
  <c r="O424" i="4"/>
  <c r="A425" i="4"/>
  <c r="B425" i="4"/>
  <c r="C425" i="4"/>
  <c r="M425" i="4"/>
  <c r="O425" i="4"/>
  <c r="A426" i="4"/>
  <c r="K426" i="4"/>
  <c r="B426" i="4"/>
  <c r="L426" i="4"/>
  <c r="C426" i="4"/>
  <c r="M426" i="4"/>
  <c r="O426" i="4"/>
  <c r="A427" i="4"/>
  <c r="B427" i="4"/>
  <c r="L427" i="4"/>
  <c r="C427" i="4"/>
  <c r="M427" i="4"/>
  <c r="O427" i="4"/>
  <c r="A428" i="4"/>
  <c r="K428" i="4"/>
  <c r="B428" i="4"/>
  <c r="L428" i="4"/>
  <c r="C428" i="4"/>
  <c r="M428" i="4"/>
  <c r="O428" i="4"/>
  <c r="A429" i="4"/>
  <c r="B429" i="4"/>
  <c r="L429" i="4"/>
  <c r="C429" i="4"/>
  <c r="M429" i="4"/>
  <c r="O429" i="4"/>
  <c r="A430" i="4"/>
  <c r="K430" i="4"/>
  <c r="B430" i="4"/>
  <c r="L430" i="4"/>
  <c r="C430" i="4"/>
  <c r="M430" i="4"/>
  <c r="O430" i="4"/>
  <c r="A431" i="4"/>
  <c r="B431" i="4"/>
  <c r="L431" i="4"/>
  <c r="C431" i="4"/>
  <c r="M431" i="4"/>
  <c r="O431" i="4"/>
  <c r="A432" i="4"/>
  <c r="K432" i="4"/>
  <c r="B432" i="4"/>
  <c r="L432" i="4"/>
  <c r="C432" i="4"/>
  <c r="M432" i="4"/>
  <c r="O432" i="4"/>
  <c r="A433" i="4"/>
  <c r="B433" i="4"/>
  <c r="C433" i="4"/>
  <c r="M433" i="4"/>
  <c r="O433" i="4"/>
  <c r="A434" i="4"/>
  <c r="K434" i="4"/>
  <c r="B434" i="4"/>
  <c r="L434" i="4"/>
  <c r="C434" i="4"/>
  <c r="M434" i="4"/>
  <c r="O434" i="4"/>
  <c r="A435" i="4"/>
  <c r="B435" i="4"/>
  <c r="L435" i="4"/>
  <c r="C435" i="4"/>
  <c r="M435" i="4"/>
  <c r="O435" i="4"/>
  <c r="A436" i="4"/>
  <c r="K436" i="4"/>
  <c r="B436" i="4"/>
  <c r="L436" i="4"/>
  <c r="C436" i="4"/>
  <c r="M436" i="4"/>
  <c r="O436" i="4"/>
  <c r="A437" i="4"/>
  <c r="B437" i="4"/>
  <c r="L437" i="4"/>
  <c r="C437" i="4"/>
  <c r="M437" i="4"/>
  <c r="O437" i="4"/>
  <c r="A438" i="4"/>
  <c r="K438" i="4"/>
  <c r="B438" i="4"/>
  <c r="L438" i="4"/>
  <c r="C438" i="4"/>
  <c r="M438" i="4"/>
  <c r="O438" i="4"/>
  <c r="A439" i="4"/>
  <c r="B439" i="4"/>
  <c r="L439" i="4"/>
  <c r="C439" i="4"/>
  <c r="M439" i="4"/>
  <c r="O439" i="4"/>
  <c r="A440" i="4"/>
  <c r="K440" i="4"/>
  <c r="B440" i="4"/>
  <c r="L440" i="4"/>
  <c r="C440" i="4"/>
  <c r="M440" i="4"/>
  <c r="O440" i="4"/>
  <c r="A441" i="4"/>
  <c r="B441" i="4"/>
  <c r="C441" i="4"/>
  <c r="M441" i="4"/>
  <c r="O441" i="4"/>
  <c r="A442" i="4"/>
  <c r="K442" i="4"/>
  <c r="B442" i="4"/>
  <c r="L442" i="4"/>
  <c r="C442" i="4"/>
  <c r="M442" i="4"/>
  <c r="O442" i="4"/>
  <c r="A443" i="4"/>
  <c r="B443" i="4"/>
  <c r="L443" i="4"/>
  <c r="C443" i="4"/>
  <c r="M443" i="4"/>
  <c r="O443" i="4"/>
  <c r="A444" i="4"/>
  <c r="K444" i="4"/>
  <c r="B444" i="4"/>
  <c r="L444" i="4"/>
  <c r="C444" i="4"/>
  <c r="M444" i="4"/>
  <c r="O444" i="4"/>
  <c r="A445" i="4"/>
  <c r="B445" i="4"/>
  <c r="L445" i="4"/>
  <c r="C445" i="4"/>
  <c r="M445" i="4"/>
  <c r="O445" i="4"/>
  <c r="A446" i="4"/>
  <c r="K446" i="4"/>
  <c r="B446" i="4"/>
  <c r="L446" i="4"/>
  <c r="C446" i="4"/>
  <c r="M446" i="4"/>
  <c r="O446" i="4"/>
  <c r="A447" i="4"/>
  <c r="B447" i="4"/>
  <c r="L447" i="4"/>
  <c r="C447" i="4"/>
  <c r="M447" i="4"/>
  <c r="O447" i="4"/>
  <c r="A448" i="4"/>
  <c r="K448" i="4"/>
  <c r="B448" i="4"/>
  <c r="L448" i="4"/>
  <c r="C448" i="4"/>
  <c r="M448" i="4"/>
  <c r="O448" i="4"/>
  <c r="A449" i="4"/>
  <c r="B449" i="4"/>
  <c r="C449" i="4"/>
  <c r="M449" i="4"/>
  <c r="O449" i="4"/>
  <c r="A450" i="4"/>
  <c r="K450" i="4"/>
  <c r="B450" i="4"/>
  <c r="L450" i="4"/>
  <c r="C450" i="4"/>
  <c r="M450" i="4"/>
  <c r="O450" i="4"/>
  <c r="A451" i="4"/>
  <c r="B451" i="4"/>
  <c r="L451" i="4"/>
  <c r="C451" i="4"/>
  <c r="M451" i="4"/>
  <c r="O451" i="4"/>
  <c r="A452" i="4"/>
  <c r="K452" i="4"/>
  <c r="B452" i="4"/>
  <c r="L452" i="4"/>
  <c r="C452" i="4"/>
  <c r="M452" i="4"/>
  <c r="O452" i="4"/>
  <c r="A453" i="4"/>
  <c r="B453" i="4"/>
  <c r="L453" i="4"/>
  <c r="C453" i="4"/>
  <c r="M453" i="4"/>
  <c r="O453" i="4"/>
  <c r="A454" i="4"/>
  <c r="K454" i="4"/>
  <c r="B454" i="4"/>
  <c r="L454" i="4"/>
  <c r="C454" i="4"/>
  <c r="M454" i="4"/>
  <c r="O454" i="4"/>
  <c r="A455" i="4"/>
  <c r="B455" i="4"/>
  <c r="L455" i="4"/>
  <c r="C455" i="4"/>
  <c r="M455" i="4"/>
  <c r="O455" i="4"/>
  <c r="A456" i="4"/>
  <c r="K456" i="4"/>
  <c r="B456" i="4"/>
  <c r="L456" i="4"/>
  <c r="C456" i="4"/>
  <c r="M456" i="4"/>
  <c r="O456" i="4"/>
  <c r="A457" i="4"/>
  <c r="B457" i="4"/>
  <c r="C457" i="4"/>
  <c r="M457" i="4"/>
  <c r="O457" i="4"/>
  <c r="A458" i="4"/>
  <c r="K458" i="4"/>
  <c r="B458" i="4"/>
  <c r="L458" i="4"/>
  <c r="C458" i="4"/>
  <c r="M458" i="4"/>
  <c r="O458" i="4"/>
  <c r="A459" i="4"/>
  <c r="B459" i="4"/>
  <c r="L459" i="4"/>
  <c r="C459" i="4"/>
  <c r="M459" i="4"/>
  <c r="O459" i="4"/>
  <c r="A460" i="4"/>
  <c r="K460" i="4"/>
  <c r="B460" i="4"/>
  <c r="L460" i="4"/>
  <c r="C460" i="4"/>
  <c r="M460" i="4"/>
  <c r="O460" i="4"/>
  <c r="A461" i="4"/>
  <c r="B461" i="4"/>
  <c r="C461" i="4"/>
  <c r="M461" i="4"/>
  <c r="O461" i="4"/>
  <c r="A462" i="4"/>
  <c r="K462" i="4"/>
  <c r="B462" i="4"/>
  <c r="L462" i="4"/>
  <c r="C462" i="4"/>
  <c r="M462" i="4"/>
  <c r="O462" i="4"/>
  <c r="A463" i="4"/>
  <c r="B463" i="4"/>
  <c r="L463" i="4"/>
  <c r="C463" i="4"/>
  <c r="M463" i="4"/>
  <c r="O463" i="4"/>
  <c r="A464" i="4"/>
  <c r="K464" i="4"/>
  <c r="B464" i="4"/>
  <c r="L464" i="4"/>
  <c r="C464" i="4"/>
  <c r="M464" i="4"/>
  <c r="O464" i="4"/>
  <c r="A465" i="4"/>
  <c r="B465" i="4"/>
  <c r="C465" i="4"/>
  <c r="M465" i="4"/>
  <c r="O465" i="4"/>
  <c r="A466" i="4"/>
  <c r="K466" i="4"/>
  <c r="B466" i="4"/>
  <c r="L466" i="4"/>
  <c r="C466" i="4"/>
  <c r="M466" i="4"/>
  <c r="O466" i="4"/>
  <c r="A467" i="4"/>
  <c r="B467" i="4"/>
  <c r="L467" i="4"/>
  <c r="C467" i="4"/>
  <c r="M467" i="4"/>
  <c r="O467" i="4"/>
  <c r="A468" i="4"/>
  <c r="K468" i="4"/>
  <c r="B468" i="4"/>
  <c r="L468" i="4"/>
  <c r="C468" i="4"/>
  <c r="M468" i="4"/>
  <c r="O468" i="4"/>
  <c r="A469" i="4"/>
  <c r="B469" i="4"/>
  <c r="C469" i="4"/>
  <c r="M469" i="4"/>
  <c r="O469" i="4"/>
  <c r="A470" i="4"/>
  <c r="K470" i="4"/>
  <c r="B470" i="4"/>
  <c r="L470" i="4"/>
  <c r="C470" i="4"/>
  <c r="M470" i="4"/>
  <c r="O470" i="4"/>
  <c r="A471" i="4"/>
  <c r="B471" i="4"/>
  <c r="L471" i="4"/>
  <c r="C471" i="4"/>
  <c r="M471" i="4"/>
  <c r="O471" i="4"/>
  <c r="A472" i="4"/>
  <c r="K472" i="4"/>
  <c r="B472" i="4"/>
  <c r="L472" i="4"/>
  <c r="C472" i="4"/>
  <c r="M472" i="4"/>
  <c r="O472" i="4"/>
  <c r="A473" i="4"/>
  <c r="B473" i="4"/>
  <c r="C473" i="4"/>
  <c r="M473" i="4"/>
  <c r="O473" i="4"/>
  <c r="A474" i="4"/>
  <c r="K474" i="4"/>
  <c r="B474" i="4"/>
  <c r="L474" i="4"/>
  <c r="C474" i="4"/>
  <c r="M474" i="4"/>
  <c r="O474" i="4"/>
  <c r="A475" i="4"/>
  <c r="B475" i="4"/>
  <c r="L475" i="4"/>
  <c r="C475" i="4"/>
  <c r="M475" i="4"/>
  <c r="O475" i="4"/>
  <c r="A476" i="4"/>
  <c r="K476" i="4"/>
  <c r="B476" i="4"/>
  <c r="L476" i="4"/>
  <c r="C476" i="4"/>
  <c r="M476" i="4"/>
  <c r="O476" i="4"/>
  <c r="A477" i="4"/>
  <c r="B477" i="4"/>
  <c r="C477" i="4"/>
  <c r="M477" i="4"/>
  <c r="O477" i="4"/>
  <c r="A478" i="4"/>
  <c r="K478" i="4"/>
  <c r="B478" i="4"/>
  <c r="L478" i="4"/>
  <c r="C478" i="4"/>
  <c r="M478" i="4"/>
  <c r="O478" i="4"/>
  <c r="A479" i="4"/>
  <c r="B479" i="4"/>
  <c r="L479" i="4"/>
  <c r="C479" i="4"/>
  <c r="M479" i="4"/>
  <c r="O479" i="4"/>
  <c r="A480" i="4"/>
  <c r="K480" i="4"/>
  <c r="B480" i="4"/>
  <c r="L480" i="4"/>
  <c r="C480" i="4"/>
  <c r="M480" i="4"/>
  <c r="O480" i="4"/>
  <c r="A481" i="4"/>
  <c r="B481" i="4"/>
  <c r="C481" i="4"/>
  <c r="M481" i="4"/>
  <c r="O481" i="4"/>
  <c r="A482" i="4"/>
  <c r="K482" i="4"/>
  <c r="B482" i="4"/>
  <c r="L482" i="4"/>
  <c r="C482" i="4"/>
  <c r="M482" i="4"/>
  <c r="O482" i="4"/>
  <c r="A483" i="4"/>
  <c r="B483" i="4"/>
  <c r="L483" i="4"/>
  <c r="C483" i="4"/>
  <c r="M483" i="4"/>
  <c r="O483" i="4"/>
  <c r="A484" i="4"/>
  <c r="K484" i="4"/>
  <c r="B484" i="4"/>
  <c r="L484" i="4"/>
  <c r="C484" i="4"/>
  <c r="M484" i="4"/>
  <c r="O484" i="4"/>
  <c r="A485" i="4"/>
  <c r="B485" i="4"/>
  <c r="C485" i="4"/>
  <c r="M485" i="4"/>
  <c r="O485" i="4"/>
  <c r="A486" i="4"/>
  <c r="K486" i="4"/>
  <c r="B486" i="4"/>
  <c r="L486" i="4"/>
  <c r="C486" i="4"/>
  <c r="M486" i="4"/>
  <c r="O486" i="4"/>
  <c r="A487" i="4"/>
  <c r="B487" i="4"/>
  <c r="L487" i="4"/>
  <c r="C487" i="4"/>
  <c r="M487" i="4"/>
  <c r="O487" i="4"/>
  <c r="A488" i="4"/>
  <c r="K488" i="4"/>
  <c r="B488" i="4"/>
  <c r="L488" i="4"/>
  <c r="C488" i="4"/>
  <c r="M488" i="4"/>
  <c r="O488" i="4"/>
  <c r="A489" i="4"/>
  <c r="B489" i="4"/>
  <c r="C489" i="4"/>
  <c r="M489" i="4"/>
  <c r="O489" i="4"/>
  <c r="A490" i="4"/>
  <c r="K490" i="4"/>
  <c r="B490" i="4"/>
  <c r="L490" i="4"/>
  <c r="C490" i="4"/>
  <c r="M490" i="4"/>
  <c r="O490" i="4"/>
  <c r="A491" i="4"/>
  <c r="B491" i="4"/>
  <c r="L491" i="4"/>
  <c r="C491" i="4"/>
  <c r="M491" i="4"/>
  <c r="O491" i="4"/>
  <c r="A492" i="4"/>
  <c r="K492" i="4"/>
  <c r="B492" i="4"/>
  <c r="L492" i="4"/>
  <c r="C492" i="4"/>
  <c r="M492" i="4"/>
  <c r="O492" i="4"/>
  <c r="A493" i="4"/>
  <c r="B493" i="4"/>
  <c r="C493" i="4"/>
  <c r="M493" i="4"/>
  <c r="O493" i="4"/>
  <c r="A494" i="4"/>
  <c r="K494" i="4"/>
  <c r="B494" i="4"/>
  <c r="L494" i="4"/>
  <c r="C494" i="4"/>
  <c r="M494" i="4"/>
  <c r="O494" i="4"/>
  <c r="A495" i="4"/>
  <c r="B495" i="4"/>
  <c r="L495" i="4"/>
  <c r="C495" i="4"/>
  <c r="O495" i="4"/>
  <c r="A496" i="4"/>
  <c r="K496" i="4"/>
  <c r="B496" i="4"/>
  <c r="L496" i="4"/>
  <c r="C496" i="4"/>
  <c r="M496" i="4"/>
  <c r="O496" i="4"/>
  <c r="A497" i="4"/>
  <c r="B497" i="4"/>
  <c r="C497" i="4"/>
  <c r="M497" i="4"/>
  <c r="O497" i="4"/>
  <c r="A498" i="4"/>
  <c r="K498" i="4"/>
  <c r="B498" i="4"/>
  <c r="L498" i="4"/>
  <c r="C498" i="4"/>
  <c r="M498" i="4"/>
  <c r="O498" i="4"/>
  <c r="A499" i="4"/>
  <c r="B499" i="4"/>
  <c r="L499" i="4"/>
  <c r="C499" i="4"/>
  <c r="O499" i="4"/>
  <c r="A500" i="4"/>
  <c r="K500" i="4"/>
  <c r="B500" i="4"/>
  <c r="L500" i="4"/>
  <c r="C500" i="4"/>
  <c r="M500" i="4"/>
  <c r="O500" i="4"/>
  <c r="A501" i="4"/>
  <c r="K501" i="4"/>
  <c r="B501" i="4"/>
  <c r="C501" i="4"/>
  <c r="M501" i="4"/>
  <c r="O501" i="4"/>
  <c r="A502" i="4"/>
  <c r="K502" i="4"/>
  <c r="B502" i="4"/>
  <c r="L502" i="4"/>
  <c r="C502" i="4"/>
  <c r="M502" i="4"/>
  <c r="O502" i="4"/>
  <c r="A503" i="4"/>
  <c r="B503" i="4"/>
  <c r="L503" i="4"/>
  <c r="C503" i="4"/>
  <c r="O503" i="4"/>
  <c r="A504" i="4"/>
  <c r="K504" i="4"/>
  <c r="B504" i="4"/>
  <c r="L504" i="4"/>
  <c r="C504" i="4"/>
  <c r="M504" i="4"/>
  <c r="O504" i="4"/>
  <c r="A505" i="4"/>
  <c r="B505" i="4"/>
  <c r="C505" i="4"/>
  <c r="M505" i="4"/>
  <c r="O505" i="4"/>
  <c r="A506" i="4"/>
  <c r="K506" i="4"/>
  <c r="B506" i="4"/>
  <c r="L506" i="4"/>
  <c r="C506" i="4"/>
  <c r="M506" i="4"/>
  <c r="O506" i="4"/>
  <c r="A507" i="4"/>
  <c r="B507" i="4"/>
  <c r="L507" i="4"/>
  <c r="C507" i="4"/>
  <c r="O507" i="4"/>
  <c r="A508" i="4"/>
  <c r="K508" i="4"/>
  <c r="B508" i="4"/>
  <c r="L508" i="4"/>
  <c r="C508" i="4"/>
  <c r="M508" i="4"/>
  <c r="O508" i="4"/>
  <c r="A509" i="4"/>
  <c r="K509" i="4"/>
  <c r="B509" i="4"/>
  <c r="C509" i="4"/>
  <c r="M509" i="4"/>
  <c r="O509" i="4"/>
  <c r="A510" i="4"/>
  <c r="K510" i="4"/>
  <c r="B510" i="4"/>
  <c r="L510" i="4"/>
  <c r="C510" i="4"/>
  <c r="M510" i="4"/>
  <c r="O510" i="4"/>
  <c r="A511" i="4"/>
  <c r="B511" i="4"/>
  <c r="C511" i="4"/>
  <c r="M511" i="4"/>
  <c r="O511" i="4"/>
  <c r="A512" i="4"/>
  <c r="K512" i="4"/>
  <c r="B512" i="4"/>
  <c r="L512" i="4"/>
  <c r="C512" i="4"/>
  <c r="M512" i="4"/>
  <c r="O512" i="4"/>
  <c r="A513" i="4"/>
  <c r="B513" i="4"/>
  <c r="L513" i="4"/>
  <c r="C513" i="4"/>
  <c r="O513" i="4"/>
  <c r="A514" i="4"/>
  <c r="K514" i="4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/>
  <c r="C516" i="4"/>
  <c r="M516" i="4"/>
  <c r="O516" i="4"/>
  <c r="A517" i="4"/>
  <c r="K517" i="4"/>
  <c r="B517" i="4"/>
  <c r="C517" i="4"/>
  <c r="M517" i="4"/>
  <c r="O517" i="4"/>
  <c r="A518" i="4"/>
  <c r="K518" i="4"/>
  <c r="B518" i="4"/>
  <c r="L518" i="4"/>
  <c r="C518" i="4"/>
  <c r="M518" i="4"/>
  <c r="O518" i="4"/>
  <c r="A519" i="4"/>
  <c r="B519" i="4"/>
  <c r="C519" i="4"/>
  <c r="O519" i="4"/>
  <c r="A520" i="4"/>
  <c r="K520" i="4"/>
  <c r="B520" i="4"/>
  <c r="L520" i="4"/>
  <c r="C520" i="4"/>
  <c r="M520" i="4"/>
  <c r="O520" i="4"/>
  <c r="A521" i="4"/>
  <c r="B521" i="4"/>
  <c r="C521" i="4"/>
  <c r="M521" i="4"/>
  <c r="O521" i="4"/>
  <c r="A522" i="4"/>
  <c r="K522" i="4"/>
  <c r="B522" i="4"/>
  <c r="L522" i="4"/>
  <c r="C522" i="4"/>
  <c r="M522" i="4"/>
  <c r="O522" i="4"/>
  <c r="A523" i="4"/>
  <c r="K523" i="4"/>
  <c r="B523" i="4"/>
  <c r="C523" i="4"/>
  <c r="O523" i="4"/>
  <c r="A524" i="4"/>
  <c r="K524" i="4"/>
  <c r="B524" i="4"/>
  <c r="L524" i="4"/>
  <c r="C524" i="4"/>
  <c r="M524" i="4"/>
  <c r="O524" i="4"/>
  <c r="A525" i="4"/>
  <c r="K525" i="4"/>
  <c r="B525" i="4"/>
  <c r="C525" i="4"/>
  <c r="M525" i="4"/>
  <c r="O525" i="4"/>
  <c r="A526" i="4"/>
  <c r="K526" i="4"/>
  <c r="B526" i="4"/>
  <c r="L526" i="4"/>
  <c r="C526" i="4"/>
  <c r="M526" i="4"/>
  <c r="O526" i="4"/>
  <c r="A527" i="4"/>
  <c r="B527" i="4"/>
  <c r="C527" i="4"/>
  <c r="O527" i="4"/>
  <c r="A528" i="4"/>
  <c r="K528" i="4"/>
  <c r="B528" i="4"/>
  <c r="L528" i="4"/>
  <c r="C528" i="4"/>
  <c r="M528" i="4"/>
  <c r="O528" i="4"/>
  <c r="A529" i="4"/>
  <c r="B529" i="4"/>
  <c r="C529" i="4"/>
  <c r="M529" i="4"/>
  <c r="O529" i="4"/>
  <c r="A530" i="4"/>
  <c r="K530" i="4"/>
  <c r="B530" i="4"/>
  <c r="L530" i="4"/>
  <c r="C530" i="4"/>
  <c r="M530" i="4"/>
  <c r="O530" i="4"/>
  <c r="A531" i="4"/>
  <c r="K531" i="4"/>
  <c r="B531" i="4"/>
  <c r="C531" i="4"/>
  <c r="O531" i="4"/>
  <c r="A532" i="4"/>
  <c r="K532" i="4"/>
  <c r="B532" i="4"/>
  <c r="L532" i="4"/>
  <c r="C532" i="4"/>
  <c r="M532" i="4"/>
  <c r="O532" i="4"/>
  <c r="A533" i="4"/>
  <c r="B533" i="4"/>
  <c r="C533" i="4"/>
  <c r="M533" i="4"/>
  <c r="O533" i="4"/>
  <c r="A534" i="4"/>
  <c r="K534" i="4"/>
  <c r="B534" i="4"/>
  <c r="L534" i="4"/>
  <c r="C534" i="4"/>
  <c r="M534" i="4"/>
  <c r="O534" i="4"/>
  <c r="A535" i="4"/>
  <c r="B535" i="4"/>
  <c r="C535" i="4"/>
  <c r="O535" i="4"/>
  <c r="A536" i="4"/>
  <c r="K536" i="4"/>
  <c r="B536" i="4"/>
  <c r="L536" i="4"/>
  <c r="C536" i="4"/>
  <c r="M536" i="4"/>
  <c r="O536" i="4"/>
  <c r="A537" i="4"/>
  <c r="B537" i="4"/>
  <c r="C537" i="4"/>
  <c r="M537" i="4"/>
  <c r="O537" i="4"/>
  <c r="A538" i="4"/>
  <c r="K538" i="4"/>
  <c r="B538" i="4"/>
  <c r="L538" i="4"/>
  <c r="C538" i="4"/>
  <c r="M538" i="4"/>
  <c r="O538" i="4"/>
  <c r="A539" i="4"/>
  <c r="K539" i="4"/>
  <c r="B539" i="4"/>
  <c r="C539" i="4"/>
  <c r="O539" i="4"/>
  <c r="A540" i="4"/>
  <c r="K540" i="4"/>
  <c r="B540" i="4"/>
  <c r="L540" i="4"/>
  <c r="C540" i="4"/>
  <c r="M540" i="4"/>
  <c r="O540" i="4"/>
  <c r="A541" i="4"/>
  <c r="K541" i="4"/>
  <c r="B541" i="4"/>
  <c r="C541" i="4"/>
  <c r="M541" i="4"/>
  <c r="O541" i="4"/>
  <c r="A542" i="4"/>
  <c r="K542" i="4"/>
  <c r="B542" i="4"/>
  <c r="L542" i="4"/>
  <c r="C542" i="4"/>
  <c r="M542" i="4"/>
  <c r="O542" i="4"/>
  <c r="A543" i="4"/>
  <c r="B543" i="4"/>
  <c r="C543" i="4"/>
  <c r="O543" i="4"/>
  <c r="A544" i="4"/>
  <c r="K544" i="4"/>
  <c r="B544" i="4"/>
  <c r="L544" i="4"/>
  <c r="C544" i="4"/>
  <c r="M544" i="4"/>
  <c r="O544" i="4"/>
  <c r="A545" i="4"/>
  <c r="K545" i="4"/>
  <c r="B545" i="4"/>
  <c r="C545" i="4"/>
  <c r="M545" i="4"/>
  <c r="O545" i="4"/>
  <c r="A546" i="4"/>
  <c r="K546" i="4"/>
  <c r="B546" i="4"/>
  <c r="L546" i="4"/>
  <c r="C546" i="4"/>
  <c r="M546" i="4"/>
  <c r="O546" i="4"/>
  <c r="A547" i="4"/>
  <c r="K547" i="4"/>
  <c r="B547" i="4"/>
  <c r="C547" i="4"/>
  <c r="O547" i="4"/>
  <c r="A548" i="4"/>
  <c r="K548" i="4"/>
  <c r="B548" i="4"/>
  <c r="L548" i="4"/>
  <c r="C548" i="4"/>
  <c r="M548" i="4"/>
  <c r="O548" i="4"/>
  <c r="A549" i="4"/>
  <c r="B549" i="4"/>
  <c r="C549" i="4"/>
  <c r="M549" i="4"/>
  <c r="O549" i="4"/>
  <c r="A550" i="4"/>
  <c r="K550" i="4"/>
  <c r="B550" i="4"/>
  <c r="L550" i="4"/>
  <c r="C550" i="4"/>
  <c r="M550" i="4"/>
  <c r="O550" i="4"/>
  <c r="A551" i="4"/>
  <c r="B551" i="4"/>
  <c r="C551" i="4"/>
  <c r="O551" i="4"/>
  <c r="A552" i="4"/>
  <c r="K552" i="4"/>
  <c r="B552" i="4"/>
  <c r="L552" i="4"/>
  <c r="C552" i="4"/>
  <c r="M552" i="4"/>
  <c r="O552" i="4"/>
  <c r="A553" i="4"/>
  <c r="B553" i="4"/>
  <c r="C553" i="4"/>
  <c r="M553" i="4"/>
  <c r="O553" i="4"/>
  <c r="A554" i="4"/>
  <c r="K554" i="4"/>
  <c r="B554" i="4"/>
  <c r="L554" i="4"/>
  <c r="C554" i="4"/>
  <c r="M554" i="4"/>
  <c r="O554" i="4"/>
  <c r="A555" i="4"/>
  <c r="K555" i="4"/>
  <c r="B555" i="4"/>
  <c r="C555" i="4"/>
  <c r="O555" i="4"/>
  <c r="A556" i="4"/>
  <c r="B556" i="4"/>
  <c r="L556" i="4"/>
  <c r="C556" i="4"/>
  <c r="O556" i="4"/>
  <c r="A557" i="4"/>
  <c r="K557" i="4"/>
  <c r="B557" i="4"/>
  <c r="L557" i="4"/>
  <c r="C557" i="4"/>
  <c r="O557" i="4"/>
  <c r="A558" i="4"/>
  <c r="B558" i="4"/>
  <c r="C558" i="4"/>
  <c r="M558" i="4"/>
  <c r="O558" i="4"/>
  <c r="A559" i="4"/>
  <c r="K559" i="4"/>
  <c r="B559" i="4"/>
  <c r="L559" i="4"/>
  <c r="C559" i="4"/>
  <c r="O559" i="4"/>
  <c r="A560" i="4"/>
  <c r="B560" i="4"/>
  <c r="C560" i="4"/>
  <c r="O560" i="4"/>
  <c r="A561" i="4"/>
  <c r="K561" i="4"/>
  <c r="B561" i="4"/>
  <c r="L561" i="4"/>
  <c r="C561" i="4"/>
  <c r="O561" i="4"/>
  <c r="A562" i="4"/>
  <c r="B562" i="4"/>
  <c r="C562" i="4"/>
  <c r="O562" i="4"/>
  <c r="A563" i="4"/>
  <c r="K563" i="4"/>
  <c r="B563" i="4"/>
  <c r="L563" i="4"/>
  <c r="C563" i="4"/>
  <c r="O563" i="4"/>
  <c r="A564" i="4"/>
  <c r="B564" i="4"/>
  <c r="C564" i="4"/>
  <c r="O564" i="4"/>
  <c r="A565" i="4"/>
  <c r="K565" i="4"/>
  <c r="B565" i="4"/>
  <c r="L565" i="4"/>
  <c r="C565" i="4"/>
  <c r="O565" i="4"/>
  <c r="A566" i="4"/>
  <c r="B566" i="4"/>
  <c r="C566" i="4"/>
  <c r="M566" i="4"/>
  <c r="O566" i="4"/>
  <c r="A567" i="4"/>
  <c r="K567" i="4"/>
  <c r="B567" i="4"/>
  <c r="L567" i="4"/>
  <c r="C567" i="4"/>
  <c r="O567" i="4"/>
  <c r="A568" i="4"/>
  <c r="B568" i="4"/>
  <c r="C568" i="4"/>
  <c r="M568" i="4"/>
  <c r="O568" i="4"/>
  <c r="A569" i="4"/>
  <c r="K569" i="4"/>
  <c r="B569" i="4"/>
  <c r="L569" i="4"/>
  <c r="C569" i="4"/>
  <c r="O569" i="4"/>
  <c r="A570" i="4"/>
  <c r="B570" i="4"/>
  <c r="C570" i="4"/>
  <c r="M570" i="4"/>
  <c r="O570" i="4"/>
  <c r="A571" i="4"/>
  <c r="K571" i="4"/>
  <c r="B571" i="4"/>
  <c r="L571" i="4"/>
  <c r="C571" i="4"/>
  <c r="O571" i="4"/>
  <c r="A572" i="4"/>
  <c r="B572" i="4"/>
  <c r="C572" i="4"/>
  <c r="M572" i="4"/>
  <c r="O572" i="4"/>
  <c r="A573" i="4"/>
  <c r="K573" i="4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/>
  <c r="C575" i="4"/>
  <c r="O575" i="4"/>
  <c r="A576" i="4"/>
  <c r="K576" i="4"/>
  <c r="B576" i="4"/>
  <c r="C576" i="4"/>
  <c r="O576" i="4"/>
  <c r="A577" i="4"/>
  <c r="K577" i="4"/>
  <c r="B577" i="4"/>
  <c r="L577" i="4"/>
  <c r="C577" i="4"/>
  <c r="O577" i="4"/>
  <c r="A578" i="4"/>
  <c r="B578" i="4"/>
  <c r="C578" i="4"/>
  <c r="O578" i="4"/>
  <c r="A579" i="4"/>
  <c r="K579" i="4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/>
  <c r="C581" i="4"/>
  <c r="O581" i="4"/>
  <c r="A582" i="4"/>
  <c r="B582" i="4"/>
  <c r="C582" i="4"/>
  <c r="O582" i="4"/>
  <c r="A583" i="4"/>
  <c r="K583" i="4"/>
  <c r="B583" i="4"/>
  <c r="L583" i="4"/>
  <c r="C583" i="4"/>
  <c r="O583" i="4"/>
  <c r="A584" i="4"/>
  <c r="K584" i="4"/>
  <c r="B584" i="4"/>
  <c r="C584" i="4"/>
  <c r="O584" i="4"/>
  <c r="A585" i="4"/>
  <c r="K585" i="4"/>
  <c r="B585" i="4"/>
  <c r="L585" i="4"/>
  <c r="C585" i="4"/>
  <c r="O585" i="4"/>
  <c r="A586" i="4"/>
  <c r="B586" i="4"/>
  <c r="C586" i="4"/>
  <c r="O586" i="4"/>
  <c r="A587" i="4"/>
  <c r="K587" i="4"/>
  <c r="B587" i="4"/>
  <c r="L587" i="4"/>
  <c r="C587" i="4"/>
  <c r="O587" i="4"/>
  <c r="A588" i="4"/>
  <c r="K588" i="4"/>
  <c r="B588" i="4"/>
  <c r="C588" i="4"/>
  <c r="O588" i="4"/>
  <c r="A589" i="4"/>
  <c r="K589" i="4"/>
  <c r="B589" i="4"/>
  <c r="L589" i="4"/>
  <c r="C589" i="4"/>
  <c r="O589" i="4"/>
  <c r="A590" i="4"/>
  <c r="B590" i="4"/>
  <c r="C590" i="4"/>
  <c r="O590" i="4"/>
  <c r="A591" i="4"/>
  <c r="K591" i="4"/>
  <c r="B591" i="4"/>
  <c r="L591" i="4"/>
  <c r="C591" i="4"/>
  <c r="O591" i="4"/>
  <c r="A592" i="4"/>
  <c r="K592" i="4"/>
  <c r="B592" i="4"/>
  <c r="C592" i="4"/>
  <c r="O592" i="4"/>
  <c r="A593" i="4"/>
  <c r="K593" i="4"/>
  <c r="B593" i="4"/>
  <c r="L593" i="4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D3" i="3"/>
  <c r="L221" i="11"/>
  <c r="N221" i="11"/>
  <c r="L215" i="11"/>
  <c r="N215" i="11"/>
  <c r="K225" i="11"/>
  <c r="M225" i="11"/>
  <c r="K203" i="11"/>
  <c r="M203" i="11"/>
  <c r="I44" i="11"/>
  <c r="I48" i="11"/>
  <c r="I93" i="11"/>
  <c r="I105" i="11"/>
  <c r="I125" i="11"/>
  <c r="I137" i="11"/>
  <c r="C298" i="9"/>
  <c r="E298" i="9"/>
  <c r="C322" i="9"/>
  <c r="E322" i="9"/>
  <c r="C282" i="9"/>
  <c r="E282" i="9"/>
  <c r="C266" i="9"/>
  <c r="E266" i="9"/>
  <c r="C250" i="9"/>
  <c r="E250" i="9"/>
  <c r="C348" i="9"/>
  <c r="D348" i="9"/>
  <c r="C331" i="9"/>
  <c r="E331" i="9"/>
  <c r="C307" i="9"/>
  <c r="E307" i="9"/>
  <c r="C299" i="9"/>
  <c r="E299" i="9"/>
  <c r="C291" i="9"/>
  <c r="E291" i="9"/>
  <c r="C283" i="9"/>
  <c r="E283" i="9"/>
  <c r="E275" i="9"/>
  <c r="C267" i="9"/>
  <c r="E267" i="9"/>
  <c r="C259" i="9"/>
  <c r="E259" i="9"/>
  <c r="C251" i="9"/>
  <c r="E251" i="9"/>
  <c r="I189" i="11"/>
  <c r="I197" i="11"/>
  <c r="K284" i="11"/>
  <c r="M284" i="11"/>
  <c r="L284" i="11"/>
  <c r="N284" i="11"/>
  <c r="L296" i="11"/>
  <c r="N296" i="11"/>
  <c r="K296" i="11"/>
  <c r="M296" i="11"/>
  <c r="K304" i="11"/>
  <c r="M304" i="11"/>
  <c r="L304" i="11"/>
  <c r="N304" i="11"/>
  <c r="I312" i="11"/>
  <c r="L340" i="11"/>
  <c r="N340" i="11"/>
  <c r="K340" i="11"/>
  <c r="M340" i="11"/>
  <c r="L344" i="11"/>
  <c r="N344" i="11"/>
  <c r="K344" i="11"/>
  <c r="M344" i="11"/>
  <c r="J348" i="11"/>
  <c r="D231" i="9"/>
  <c r="D215" i="9"/>
  <c r="I199" i="11"/>
  <c r="J165" i="11"/>
  <c r="K165" i="11"/>
  <c r="M165" i="11"/>
  <c r="J177" i="11"/>
  <c r="L177" i="11"/>
  <c r="N177" i="11"/>
  <c r="L28" i="11"/>
  <c r="N28" i="11"/>
  <c r="L38" i="11"/>
  <c r="N38" i="11"/>
  <c r="K42" i="11"/>
  <c r="M42" i="11"/>
  <c r="K177" i="11"/>
  <c r="M177" i="11"/>
  <c r="K71" i="11"/>
  <c r="M71" i="11"/>
  <c r="K73" i="11"/>
  <c r="M73" i="11"/>
  <c r="L87" i="11"/>
  <c r="N87" i="11"/>
  <c r="K131" i="11"/>
  <c r="M131" i="11"/>
  <c r="K143" i="11"/>
  <c r="M143" i="11"/>
  <c r="L171" i="11"/>
  <c r="N171" i="11"/>
  <c r="K183" i="11"/>
  <c r="M183" i="11"/>
  <c r="L183" i="11"/>
  <c r="N183" i="1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E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I770" i="11"/>
  <c r="J770" i="11"/>
  <c r="J125" i="11"/>
  <c r="J330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/>
  <c r="M14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/>
  <c r="M20" i="11"/>
  <c r="E985" i="11"/>
  <c r="J207" i="11"/>
  <c r="J310" i="11"/>
  <c r="I34" i="11"/>
  <c r="J127" i="11"/>
  <c r="C332" i="9"/>
  <c r="E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I388" i="11"/>
  <c r="I396" i="11"/>
  <c r="J946" i="11"/>
  <c r="J117" i="11"/>
  <c r="J478" i="11"/>
  <c r="J542" i="11"/>
  <c r="I572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I499" i="11"/>
  <c r="I523" i="11"/>
  <c r="J268" i="11"/>
  <c r="I296" i="11"/>
  <c r="J312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I26" i="11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I504" i="5"/>
  <c r="D502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D503" i="5"/>
  <c r="E503" i="5"/>
  <c r="D501" i="5"/>
  <c r="E501" i="5"/>
  <c r="D499" i="5"/>
  <c r="E499" i="5"/>
  <c r="I25" i="11"/>
  <c r="J22" i="11"/>
  <c r="D191" i="5"/>
  <c r="E191" i="5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768" i="11"/>
  <c r="J772" i="11"/>
  <c r="I802" i="11"/>
  <c r="J85" i="11"/>
  <c r="I20" i="11"/>
  <c r="J175" i="11"/>
  <c r="J278" i="11"/>
  <c r="J342" i="11"/>
  <c r="J776" i="11"/>
  <c r="I810" i="11"/>
  <c r="I288" i="11"/>
  <c r="I356" i="11"/>
  <c r="I79" i="11"/>
  <c r="I95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I372" i="11"/>
  <c r="I384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/>
  <c r="K3" i="11"/>
  <c r="M3" i="11"/>
  <c r="C340" i="9"/>
  <c r="E340" i="9"/>
  <c r="C791" i="9"/>
  <c r="C5" i="9"/>
  <c r="E5" i="9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C10" i="9"/>
  <c r="E10" i="9"/>
  <c r="C9" i="9"/>
  <c r="E9" i="9"/>
  <c r="C8" i="9"/>
  <c r="E8" i="9"/>
  <c r="C6" i="9"/>
  <c r="C4" i="9"/>
  <c r="E4" i="9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/>
  <c r="M5" i="1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265" i="11"/>
  <c r="J273" i="11"/>
  <c r="J281" i="11"/>
  <c r="J289" i="11"/>
  <c r="J297" i="11"/>
  <c r="J305" i="11"/>
  <c r="J31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11" i="9"/>
  <c r="E11" i="9"/>
  <c r="C7" i="9"/>
  <c r="E7" i="9"/>
  <c r="C3" i="9"/>
  <c r="E3" i="9"/>
  <c r="C13" i="9"/>
  <c r="D13" i="9"/>
  <c r="C15" i="9"/>
  <c r="D15" i="9"/>
  <c r="C17" i="9"/>
  <c r="D17" i="9"/>
  <c r="C19" i="9"/>
  <c r="D19" i="9"/>
  <c r="C21" i="9"/>
  <c r="D21" i="9"/>
  <c r="C23" i="9"/>
  <c r="D23" i="9"/>
  <c r="C25" i="9"/>
  <c r="D25" i="9"/>
  <c r="C27" i="9"/>
  <c r="D27" i="9"/>
  <c r="C29" i="9"/>
  <c r="G29" i="9"/>
  <c r="C31" i="9"/>
  <c r="G31" i="9"/>
  <c r="C33" i="9"/>
  <c r="D33" i="9"/>
  <c r="C35" i="9"/>
  <c r="D35" i="9"/>
  <c r="C37" i="9"/>
  <c r="G37" i="9"/>
  <c r="C39" i="9"/>
  <c r="G39" i="9"/>
  <c r="C41" i="9"/>
  <c r="D41" i="9"/>
  <c r="C43" i="9"/>
  <c r="D43" i="9"/>
  <c r="C45" i="9"/>
  <c r="G45" i="9"/>
  <c r="C47" i="9"/>
  <c r="G47" i="9"/>
  <c r="C49" i="9"/>
  <c r="D49" i="9"/>
  <c r="C51" i="9"/>
  <c r="D51" i="9"/>
  <c r="C53" i="9"/>
  <c r="G53" i="9"/>
  <c r="C55" i="9"/>
  <c r="G55" i="9"/>
  <c r="C57" i="9"/>
  <c r="D57" i="9"/>
  <c r="C59" i="9"/>
  <c r="D59" i="9"/>
  <c r="C61" i="9"/>
  <c r="G61" i="9"/>
  <c r="C63" i="9"/>
  <c r="G63" i="9"/>
  <c r="C65" i="9"/>
  <c r="D65" i="9"/>
  <c r="C67" i="9"/>
  <c r="D67" i="9"/>
  <c r="C69" i="9"/>
  <c r="D69" i="9"/>
  <c r="C71" i="9"/>
  <c r="D71" i="9"/>
  <c r="C73" i="9"/>
  <c r="E73" i="9"/>
  <c r="C75" i="9"/>
  <c r="G75" i="9"/>
  <c r="C77" i="9"/>
  <c r="E77" i="9"/>
  <c r="C79" i="9"/>
  <c r="D79" i="9"/>
  <c r="C81" i="9"/>
  <c r="E81" i="9"/>
  <c r="C83" i="9"/>
  <c r="G83" i="9"/>
  <c r="C85" i="9"/>
  <c r="E85" i="9"/>
  <c r="C87" i="9"/>
  <c r="D87" i="9"/>
  <c r="C89" i="9"/>
  <c r="E89" i="9"/>
  <c r="C91" i="9"/>
  <c r="G91" i="9"/>
  <c r="C93" i="9"/>
  <c r="E93" i="9"/>
  <c r="C95" i="9"/>
  <c r="D95" i="9"/>
  <c r="C97" i="9"/>
  <c r="E97" i="9"/>
  <c r="C99" i="9"/>
  <c r="G99" i="9"/>
  <c r="C101" i="9"/>
  <c r="E101" i="9"/>
  <c r="C103" i="9"/>
  <c r="D103" i="9"/>
  <c r="C105" i="9"/>
  <c r="E105" i="9"/>
  <c r="C107" i="9"/>
  <c r="G107" i="9"/>
  <c r="C109" i="9"/>
  <c r="E109" i="9"/>
  <c r="C111" i="9"/>
  <c r="D111" i="9"/>
  <c r="C113" i="9"/>
  <c r="E113" i="9"/>
  <c r="C115" i="9"/>
  <c r="G115" i="9"/>
  <c r="C117" i="9"/>
  <c r="E117" i="9"/>
  <c r="C119" i="9"/>
  <c r="D119" i="9"/>
  <c r="C121" i="9"/>
  <c r="E121" i="9"/>
  <c r="C123" i="9"/>
  <c r="G123" i="9"/>
  <c r="C125" i="9"/>
  <c r="E125" i="9"/>
  <c r="C127" i="9"/>
  <c r="D127" i="9"/>
  <c r="C129" i="9"/>
  <c r="E129" i="9"/>
  <c r="C131" i="9"/>
  <c r="G131" i="9"/>
  <c r="C133" i="9"/>
  <c r="E133" i="9"/>
  <c r="C135" i="9"/>
  <c r="D135" i="9"/>
  <c r="C137" i="9"/>
  <c r="E137" i="9"/>
  <c r="C139" i="9"/>
  <c r="G139" i="9"/>
  <c r="C141" i="9"/>
  <c r="E141" i="9"/>
  <c r="C143" i="9"/>
  <c r="D143" i="9"/>
  <c r="C145" i="9"/>
  <c r="E145" i="9"/>
  <c r="C147" i="9"/>
  <c r="G147" i="9"/>
  <c r="C149" i="9"/>
  <c r="E149" i="9"/>
  <c r="C151" i="9"/>
  <c r="D151" i="9"/>
  <c r="C153" i="9"/>
  <c r="E153" i="9"/>
  <c r="C155" i="9"/>
  <c r="G155" i="9"/>
  <c r="E155" i="9"/>
  <c r="C157" i="9"/>
  <c r="E157" i="9"/>
  <c r="C159" i="9"/>
  <c r="E159" i="9"/>
  <c r="C161" i="9"/>
  <c r="D161" i="9"/>
  <c r="C163" i="9"/>
  <c r="G163" i="9"/>
  <c r="C165" i="9"/>
  <c r="E165" i="9"/>
  <c r="C167" i="9"/>
  <c r="E167" i="9"/>
  <c r="C169" i="9"/>
  <c r="D169" i="9"/>
  <c r="C171" i="9"/>
  <c r="G171" i="9"/>
  <c r="C173" i="9"/>
  <c r="E173" i="9"/>
  <c r="C175" i="9"/>
  <c r="E175" i="9"/>
  <c r="C177" i="9"/>
  <c r="D177" i="9"/>
  <c r="C179" i="9"/>
  <c r="G179" i="9"/>
  <c r="C181" i="9"/>
  <c r="E181" i="9"/>
  <c r="C183" i="9"/>
  <c r="E183" i="9"/>
  <c r="C185" i="9"/>
  <c r="D185" i="9"/>
  <c r="C187" i="9"/>
  <c r="D187" i="9"/>
  <c r="C189" i="9"/>
  <c r="D189" i="9"/>
  <c r="C191" i="9"/>
  <c r="E191" i="9"/>
  <c r="C193" i="9"/>
  <c r="E193" i="9"/>
  <c r="C195" i="9"/>
  <c r="D195" i="9"/>
  <c r="C197" i="9"/>
  <c r="D197" i="9"/>
  <c r="C199" i="9"/>
  <c r="E199" i="9"/>
  <c r="C201" i="9"/>
  <c r="E201" i="9"/>
  <c r="C203" i="9"/>
  <c r="D203" i="9"/>
  <c r="C205" i="9"/>
  <c r="D205" i="9"/>
  <c r="G207" i="9"/>
  <c r="C207" i="9"/>
  <c r="E207" i="9"/>
  <c r="C209" i="9"/>
  <c r="E209" i="9"/>
  <c r="C211" i="9"/>
  <c r="D211" i="9"/>
  <c r="C213" i="9"/>
  <c r="D213" i="9"/>
  <c r="G215" i="9"/>
  <c r="C215" i="9"/>
  <c r="E215" i="9"/>
  <c r="C217" i="9"/>
  <c r="E217" i="9"/>
  <c r="C219" i="9"/>
  <c r="D219" i="9"/>
  <c r="C221" i="9"/>
  <c r="D221" i="9"/>
  <c r="G223" i="9"/>
  <c r="C223" i="9"/>
  <c r="E223" i="9"/>
  <c r="C225" i="9"/>
  <c r="E225" i="9"/>
  <c r="C227" i="9"/>
  <c r="D227" i="9"/>
  <c r="C229" i="9"/>
  <c r="D229" i="9"/>
  <c r="G231" i="9"/>
  <c r="C231" i="9"/>
  <c r="E231" i="9"/>
  <c r="C233" i="9"/>
  <c r="E233" i="9"/>
  <c r="C235" i="9"/>
  <c r="D235" i="9"/>
  <c r="C237" i="9"/>
  <c r="D237" i="9"/>
  <c r="G239" i="9"/>
  <c r="C239" i="9"/>
  <c r="E239" i="9"/>
  <c r="C241" i="9"/>
  <c r="E241" i="9"/>
  <c r="C243" i="9"/>
  <c r="D243" i="9"/>
  <c r="C245" i="9"/>
  <c r="D245" i="9"/>
  <c r="C247" i="9"/>
  <c r="G247" i="9"/>
  <c r="D247" i="9"/>
  <c r="C249" i="9"/>
  <c r="E249" i="9"/>
  <c r="G251" i="9"/>
  <c r="D251" i="9"/>
  <c r="C253" i="9"/>
  <c r="D253" i="9"/>
  <c r="C255" i="9"/>
  <c r="G255" i="9"/>
  <c r="D255" i="9"/>
  <c r="C257" i="9"/>
  <c r="E257" i="9"/>
  <c r="G259" i="9"/>
  <c r="D259" i="9"/>
  <c r="C261" i="9"/>
  <c r="D261" i="9"/>
  <c r="C263" i="9"/>
  <c r="G263" i="9"/>
  <c r="D263" i="9"/>
  <c r="C265" i="9"/>
  <c r="E265" i="9"/>
  <c r="G267" i="9"/>
  <c r="D267" i="9"/>
  <c r="C269" i="9"/>
  <c r="D269" i="9"/>
  <c r="C271" i="9"/>
  <c r="G271" i="9"/>
  <c r="D271" i="9"/>
  <c r="C273" i="9"/>
  <c r="E273" i="9"/>
  <c r="G275" i="9"/>
  <c r="C275" i="9"/>
  <c r="D275" i="9"/>
  <c r="C277" i="9"/>
  <c r="D277" i="9"/>
  <c r="C279" i="9"/>
  <c r="G279" i="9"/>
  <c r="D279" i="9"/>
  <c r="C281" i="9"/>
  <c r="E281" i="9"/>
  <c r="G283" i="9"/>
  <c r="D283" i="9"/>
  <c r="C285" i="9"/>
  <c r="D285" i="9"/>
  <c r="C287" i="9"/>
  <c r="G287" i="9"/>
  <c r="D287" i="9"/>
  <c r="C289" i="9"/>
  <c r="E289" i="9"/>
  <c r="G291" i="9"/>
  <c r="D291" i="9"/>
  <c r="C293" i="9"/>
  <c r="D293" i="9"/>
  <c r="C295" i="9"/>
  <c r="G295" i="9"/>
  <c r="D295" i="9"/>
  <c r="C297" i="9"/>
  <c r="E297" i="9"/>
  <c r="G299" i="9"/>
  <c r="D299" i="9"/>
  <c r="C301" i="9"/>
  <c r="D301" i="9"/>
  <c r="C303" i="9"/>
  <c r="G303" i="9"/>
  <c r="D303" i="9"/>
  <c r="C305" i="9"/>
  <c r="E305" i="9"/>
  <c r="G307" i="9"/>
  <c r="D307" i="9"/>
  <c r="C309" i="9"/>
  <c r="D309" i="9"/>
  <c r="C311" i="9"/>
  <c r="G311" i="9"/>
  <c r="D311" i="9"/>
  <c r="C313" i="9"/>
  <c r="E313" i="9"/>
  <c r="C315" i="9"/>
  <c r="D315" i="9"/>
  <c r="C317" i="9"/>
  <c r="D317" i="9"/>
  <c r="C319" i="9"/>
  <c r="D319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/>
  <c r="G3" i="8"/>
  <c r="C12" i="9"/>
  <c r="D12" i="9"/>
  <c r="C14" i="9"/>
  <c r="D14" i="9"/>
  <c r="C16" i="9"/>
  <c r="D16" i="9"/>
  <c r="C18" i="9"/>
  <c r="D18" i="9"/>
  <c r="C20" i="9"/>
  <c r="D20" i="9"/>
  <c r="C22" i="9"/>
  <c r="D22" i="9"/>
  <c r="C24" i="9"/>
  <c r="D24" i="9"/>
  <c r="C26" i="9"/>
  <c r="D26" i="9"/>
  <c r="C28" i="9"/>
  <c r="G28" i="9"/>
  <c r="E28" i="9"/>
  <c r="G30" i="9"/>
  <c r="C30" i="9"/>
  <c r="E30" i="9"/>
  <c r="C32" i="9"/>
  <c r="G32" i="9"/>
  <c r="E32" i="9"/>
  <c r="C34" i="9"/>
  <c r="E34" i="9"/>
  <c r="C36" i="9"/>
  <c r="G36" i="9"/>
  <c r="E36" i="9"/>
  <c r="C38" i="9"/>
  <c r="E38" i="9"/>
  <c r="C40" i="9"/>
  <c r="G40" i="9"/>
  <c r="E40" i="9"/>
  <c r="C42" i="9"/>
  <c r="E42" i="9"/>
  <c r="C44" i="9"/>
  <c r="G44" i="9"/>
  <c r="E44" i="9"/>
  <c r="C46" i="9"/>
  <c r="E46" i="9"/>
  <c r="C48" i="9"/>
  <c r="G48" i="9"/>
  <c r="E48" i="9"/>
  <c r="C50" i="9"/>
  <c r="D50" i="9"/>
  <c r="C52" i="9"/>
  <c r="G52" i="9"/>
  <c r="E52" i="9"/>
  <c r="C54" i="9"/>
  <c r="E54" i="9"/>
  <c r="C56" i="9"/>
  <c r="G56" i="9"/>
  <c r="E56" i="9"/>
  <c r="C58" i="9"/>
  <c r="D58" i="9"/>
  <c r="C60" i="9"/>
  <c r="G60" i="9"/>
  <c r="E60" i="9"/>
  <c r="C62" i="9"/>
  <c r="E62" i="9"/>
  <c r="C64" i="9"/>
  <c r="G64" i="9"/>
  <c r="E64" i="9"/>
  <c r="C66" i="9"/>
  <c r="D66" i="9"/>
  <c r="C68" i="9"/>
  <c r="G68" i="9"/>
  <c r="E68" i="9"/>
  <c r="C70" i="9"/>
  <c r="E70" i="9"/>
  <c r="C72" i="9"/>
  <c r="G72" i="9"/>
  <c r="D72" i="9"/>
  <c r="C74" i="9"/>
  <c r="D74" i="9"/>
  <c r="C76" i="9"/>
  <c r="G76" i="9"/>
  <c r="E76" i="9"/>
  <c r="C78" i="9"/>
  <c r="E78" i="9"/>
  <c r="C80" i="9"/>
  <c r="G80" i="9"/>
  <c r="D80" i="9"/>
  <c r="C82" i="9"/>
  <c r="D82" i="9"/>
  <c r="C84" i="9"/>
  <c r="G84" i="9"/>
  <c r="E84" i="9"/>
  <c r="C86" i="9"/>
  <c r="E86" i="9"/>
  <c r="C88" i="9"/>
  <c r="G88" i="9"/>
  <c r="D88" i="9"/>
  <c r="C90" i="9"/>
  <c r="D90" i="9"/>
  <c r="C92" i="9"/>
  <c r="G92" i="9"/>
  <c r="E92" i="9"/>
  <c r="C94" i="9"/>
  <c r="E94" i="9"/>
  <c r="C96" i="9"/>
  <c r="G96" i="9"/>
  <c r="D96" i="9"/>
  <c r="C98" i="9"/>
  <c r="D98" i="9"/>
  <c r="C100" i="9"/>
  <c r="G100" i="9"/>
  <c r="E100" i="9"/>
  <c r="C102" i="9"/>
  <c r="E102" i="9"/>
  <c r="C104" i="9"/>
  <c r="G104" i="9"/>
  <c r="D104" i="9"/>
  <c r="C106" i="9"/>
  <c r="D106" i="9"/>
  <c r="C108" i="9"/>
  <c r="G108" i="9"/>
  <c r="E108" i="9"/>
  <c r="C110" i="9"/>
  <c r="E110" i="9"/>
  <c r="C112" i="9"/>
  <c r="G112" i="9"/>
  <c r="D112" i="9"/>
  <c r="C114" i="9"/>
  <c r="D114" i="9"/>
  <c r="C116" i="9"/>
  <c r="G116" i="9"/>
  <c r="E116" i="9"/>
  <c r="C118" i="9"/>
  <c r="E118" i="9"/>
  <c r="C120" i="9"/>
  <c r="G120" i="9"/>
  <c r="D120" i="9"/>
  <c r="C122" i="9"/>
  <c r="D122" i="9"/>
  <c r="C124" i="9"/>
  <c r="G124" i="9"/>
  <c r="E124" i="9"/>
  <c r="C126" i="9"/>
  <c r="E126" i="9"/>
  <c r="C128" i="9"/>
  <c r="G128" i="9"/>
  <c r="D128" i="9"/>
  <c r="C130" i="9"/>
  <c r="D130" i="9"/>
  <c r="C132" i="9"/>
  <c r="G132" i="9"/>
  <c r="E132" i="9"/>
  <c r="C134" i="9"/>
  <c r="E134" i="9"/>
  <c r="C136" i="9"/>
  <c r="G136" i="9"/>
  <c r="D136" i="9"/>
  <c r="C138" i="9"/>
  <c r="D138" i="9"/>
  <c r="C140" i="9"/>
  <c r="G140" i="9"/>
  <c r="E140" i="9"/>
  <c r="C142" i="9"/>
  <c r="E142" i="9"/>
  <c r="C144" i="9"/>
  <c r="G144" i="9"/>
  <c r="D144" i="9"/>
  <c r="C146" i="9"/>
  <c r="D146" i="9"/>
  <c r="C148" i="9"/>
  <c r="E148" i="9"/>
  <c r="C150" i="9"/>
  <c r="G150" i="9"/>
  <c r="E150" i="9"/>
  <c r="C152" i="9"/>
  <c r="D152" i="9"/>
  <c r="C154" i="9"/>
  <c r="D154" i="9"/>
  <c r="C156" i="9"/>
  <c r="G156" i="9"/>
  <c r="E156" i="9"/>
  <c r="C158" i="9"/>
  <c r="E158" i="9"/>
  <c r="C160" i="9"/>
  <c r="G160" i="9"/>
  <c r="D160" i="9"/>
  <c r="C162" i="9"/>
  <c r="D162" i="9"/>
  <c r="C164" i="9"/>
  <c r="E164" i="9"/>
  <c r="C166" i="9"/>
  <c r="E166" i="9"/>
  <c r="C168" i="9"/>
  <c r="D168" i="9"/>
  <c r="C170" i="9"/>
  <c r="D170" i="9"/>
  <c r="C172" i="9"/>
  <c r="E172" i="9"/>
  <c r="C174" i="9"/>
  <c r="E174" i="9"/>
  <c r="C176" i="9"/>
  <c r="D176" i="9"/>
  <c r="C178" i="9"/>
  <c r="D178" i="9"/>
  <c r="C180" i="9"/>
  <c r="E180" i="9"/>
  <c r="C182" i="9"/>
  <c r="E182" i="9"/>
  <c r="C184" i="9"/>
  <c r="D184" i="9"/>
  <c r="C186" i="9"/>
  <c r="D186" i="9"/>
  <c r="C188" i="9"/>
  <c r="E188" i="9"/>
  <c r="C190" i="9"/>
  <c r="E190" i="9"/>
  <c r="C192" i="9"/>
  <c r="E192" i="9"/>
  <c r="C194" i="9"/>
  <c r="E194" i="9"/>
  <c r="C196" i="9"/>
  <c r="E196" i="9"/>
  <c r="C198" i="9"/>
  <c r="E198" i="9"/>
  <c r="C200" i="9"/>
  <c r="G200" i="9"/>
  <c r="C202" i="9"/>
  <c r="E202" i="9"/>
  <c r="C204" i="9"/>
  <c r="E204" i="9"/>
  <c r="C206" i="9"/>
  <c r="E206" i="9"/>
  <c r="C208" i="9"/>
  <c r="E208" i="9"/>
  <c r="C210" i="9"/>
  <c r="E210" i="9"/>
  <c r="C212" i="9"/>
  <c r="E212" i="9"/>
  <c r="G214" i="9"/>
  <c r="C214" i="9"/>
  <c r="E214" i="9"/>
  <c r="C216" i="9"/>
  <c r="D216" i="9"/>
  <c r="C218" i="9"/>
  <c r="E218" i="9"/>
  <c r="C220" i="9"/>
  <c r="E220" i="9"/>
  <c r="G222" i="9"/>
  <c r="C222" i="9"/>
  <c r="E222" i="9"/>
  <c r="C224" i="9"/>
  <c r="E224" i="9"/>
  <c r="C226" i="9"/>
  <c r="E226" i="9"/>
  <c r="C228" i="9"/>
  <c r="E228" i="9"/>
  <c r="G230" i="9"/>
  <c r="C230" i="9"/>
  <c r="E230" i="9"/>
  <c r="C232" i="9"/>
  <c r="D232" i="9"/>
  <c r="C234" i="9"/>
  <c r="E234" i="9"/>
  <c r="C236" i="9"/>
  <c r="E236" i="9"/>
  <c r="G238" i="9"/>
  <c r="C238" i="9"/>
  <c r="E238" i="9"/>
  <c r="C240" i="9"/>
  <c r="E240" i="9"/>
  <c r="C242" i="9"/>
  <c r="E242" i="9"/>
  <c r="C244" i="9"/>
  <c r="E244" i="9"/>
  <c r="G246" i="9"/>
  <c r="C246" i="9"/>
  <c r="E246" i="9"/>
  <c r="C248" i="9"/>
  <c r="E248" i="9"/>
  <c r="G250" i="9"/>
  <c r="D250" i="9"/>
  <c r="C252" i="9"/>
  <c r="D252" i="9"/>
  <c r="C254" i="9"/>
  <c r="G254" i="9"/>
  <c r="E254" i="9"/>
  <c r="C256" i="9"/>
  <c r="D256" i="9"/>
  <c r="C258" i="9"/>
  <c r="G258" i="9"/>
  <c r="D258" i="9"/>
  <c r="C260" i="9"/>
  <c r="E260" i="9"/>
  <c r="C262" i="9"/>
  <c r="G262" i="9"/>
  <c r="E262" i="9"/>
  <c r="C264" i="9"/>
  <c r="E264" i="9"/>
  <c r="G266" i="9"/>
  <c r="D266" i="9"/>
  <c r="C268" i="9"/>
  <c r="D268" i="9"/>
  <c r="C270" i="9"/>
  <c r="G270" i="9"/>
  <c r="E270" i="9"/>
  <c r="C272" i="9"/>
  <c r="D272" i="9"/>
  <c r="C274" i="9"/>
  <c r="G274" i="9"/>
  <c r="D274" i="9"/>
  <c r="C276" i="9"/>
  <c r="E276" i="9"/>
  <c r="C278" i="9"/>
  <c r="G278" i="9"/>
  <c r="E278" i="9"/>
  <c r="C280" i="9"/>
  <c r="E280" i="9"/>
  <c r="G282" i="9"/>
  <c r="D282" i="9"/>
  <c r="C284" i="9"/>
  <c r="D284" i="9"/>
  <c r="C286" i="9"/>
  <c r="G286" i="9"/>
  <c r="E286" i="9"/>
  <c r="C288" i="9"/>
  <c r="D288" i="9"/>
  <c r="C290" i="9"/>
  <c r="G290" i="9"/>
  <c r="D290" i="9"/>
  <c r="C292" i="9"/>
  <c r="E292" i="9"/>
  <c r="C294" i="9"/>
  <c r="G294" i="9"/>
  <c r="E294" i="9"/>
  <c r="C296" i="9"/>
  <c r="E296" i="9"/>
  <c r="G298" i="9"/>
  <c r="D298" i="9"/>
  <c r="C300" i="9"/>
  <c r="D300" i="9"/>
  <c r="C302" i="9"/>
  <c r="G302" i="9"/>
  <c r="E302" i="9"/>
  <c r="C304" i="9"/>
  <c r="E304" i="9"/>
  <c r="C306" i="9"/>
  <c r="G306" i="9"/>
  <c r="E306" i="9"/>
  <c r="C308" i="9"/>
  <c r="G308" i="9"/>
  <c r="C310" i="9"/>
  <c r="G310" i="9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/>
  <c r="D371" i="5"/>
  <c r="E371" i="5"/>
  <c r="D369" i="5"/>
  <c r="E369" i="5"/>
  <c r="D367" i="5"/>
  <c r="E367" i="5"/>
  <c r="D365" i="5"/>
  <c r="E365" i="5"/>
  <c r="D363" i="5"/>
  <c r="E363" i="5"/>
  <c r="D361" i="5"/>
  <c r="E361" i="5"/>
  <c r="D359" i="5"/>
  <c r="E359" i="5"/>
  <c r="D357" i="5"/>
  <c r="I357" i="5"/>
  <c r="D355" i="5"/>
  <c r="E355" i="5"/>
  <c r="D353" i="5"/>
  <c r="I353" i="5"/>
  <c r="D351" i="5"/>
  <c r="E351" i="5"/>
  <c r="D349" i="5"/>
  <c r="I349" i="5"/>
  <c r="D347" i="5"/>
  <c r="E347" i="5"/>
  <c r="D345" i="5"/>
  <c r="E345" i="5"/>
  <c r="D343" i="5"/>
  <c r="E343" i="5"/>
  <c r="D341" i="5"/>
  <c r="G341" i="5"/>
  <c r="D339" i="5"/>
  <c r="E339" i="5"/>
  <c r="D337" i="5"/>
  <c r="F337" i="5"/>
  <c r="D335" i="5"/>
  <c r="E335" i="5"/>
  <c r="D333" i="5"/>
  <c r="D331" i="5"/>
  <c r="E331" i="5"/>
  <c r="D329" i="5"/>
  <c r="F329" i="5"/>
  <c r="D327" i="5"/>
  <c r="E327" i="5"/>
  <c r="D325" i="5"/>
  <c r="G325" i="5"/>
  <c r="D323" i="5"/>
  <c r="E323" i="5"/>
  <c r="D321" i="5"/>
  <c r="E321" i="5"/>
  <c r="D318" i="5"/>
  <c r="I318" i="5"/>
  <c r="D316" i="5"/>
  <c r="G316" i="5"/>
  <c r="D314" i="5"/>
  <c r="I314" i="5"/>
  <c r="D312" i="5"/>
  <c r="D310" i="5"/>
  <c r="I310" i="5"/>
  <c r="D264" i="5"/>
  <c r="E264" i="5"/>
  <c r="D262" i="5"/>
  <c r="I262" i="5"/>
  <c r="D260" i="5"/>
  <c r="E260" i="5"/>
  <c r="D258" i="5"/>
  <c r="I258" i="5"/>
  <c r="D256" i="5"/>
  <c r="E256" i="5"/>
  <c r="D254" i="5"/>
  <c r="I254" i="5"/>
  <c r="D252" i="5"/>
  <c r="E252" i="5"/>
  <c r="D250" i="5"/>
  <c r="I250" i="5"/>
  <c r="D248" i="5"/>
  <c r="D246" i="5"/>
  <c r="I246" i="5"/>
  <c r="D244" i="5"/>
  <c r="E244" i="5"/>
  <c r="D242" i="5"/>
  <c r="I242" i="5"/>
  <c r="D240" i="5"/>
  <c r="E240" i="5"/>
  <c r="D238" i="5"/>
  <c r="I238" i="5"/>
  <c r="D236" i="5"/>
  <c r="D234" i="5"/>
  <c r="I234" i="5"/>
  <c r="D232" i="5"/>
  <c r="E232" i="5"/>
  <c r="D230" i="5"/>
  <c r="I230" i="5"/>
  <c r="D228" i="5"/>
  <c r="E228" i="5"/>
  <c r="D226" i="5"/>
  <c r="I226" i="5"/>
  <c r="D224" i="5"/>
  <c r="D222" i="5"/>
  <c r="I222" i="5"/>
  <c r="D220" i="5"/>
  <c r="D218" i="5"/>
  <c r="I218" i="5"/>
  <c r="D216" i="5"/>
  <c r="F216" i="5"/>
  <c r="D214" i="5"/>
  <c r="I214" i="5"/>
  <c r="D212" i="5"/>
  <c r="E212" i="5"/>
  <c r="D210" i="5"/>
  <c r="I210" i="5"/>
  <c r="D208" i="5"/>
  <c r="E208" i="5"/>
  <c r="D206" i="5"/>
  <c r="I206" i="5"/>
  <c r="D204" i="5"/>
  <c r="D202" i="5"/>
  <c r="I202" i="5"/>
  <c r="D200" i="5"/>
  <c r="I200" i="5"/>
  <c r="D198" i="5"/>
  <c r="I198" i="5"/>
  <c r="D196" i="5"/>
  <c r="E196" i="5"/>
  <c r="D194" i="5"/>
  <c r="I194" i="5"/>
  <c r="D192" i="5"/>
  <c r="E192" i="5"/>
  <c r="D189" i="5"/>
  <c r="E189" i="5"/>
  <c r="D187" i="5"/>
  <c r="E187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72" i="5"/>
  <c r="I372" i="5"/>
  <c r="D370" i="5"/>
  <c r="I370" i="5"/>
  <c r="D368" i="5"/>
  <c r="I368" i="5"/>
  <c r="D366" i="5"/>
  <c r="I366" i="5"/>
  <c r="D364" i="5"/>
  <c r="G364" i="5"/>
  <c r="D362" i="5"/>
  <c r="I362" i="5"/>
  <c r="D360" i="5"/>
  <c r="I360" i="5"/>
  <c r="D358" i="5"/>
  <c r="I358" i="5"/>
  <c r="D356" i="5"/>
  <c r="I356" i="5"/>
  <c r="D354" i="5"/>
  <c r="I354" i="5"/>
  <c r="D352" i="5"/>
  <c r="I352" i="5"/>
  <c r="D350" i="5"/>
  <c r="I350" i="5"/>
  <c r="D348" i="5"/>
  <c r="G348" i="5"/>
  <c r="D346" i="5"/>
  <c r="I346" i="5"/>
  <c r="D344" i="5"/>
  <c r="I344" i="5"/>
  <c r="D342" i="5"/>
  <c r="I342" i="5"/>
  <c r="D340" i="5"/>
  <c r="I340" i="5"/>
  <c r="D338" i="5"/>
  <c r="I338" i="5"/>
  <c r="D336" i="5"/>
  <c r="E336" i="5"/>
  <c r="D334" i="5"/>
  <c r="I334" i="5"/>
  <c r="D332" i="5"/>
  <c r="E332" i="5"/>
  <c r="D330" i="5"/>
  <c r="I330" i="5"/>
  <c r="D328" i="5"/>
  <c r="I328" i="5"/>
  <c r="D326" i="5"/>
  <c r="I326" i="5"/>
  <c r="D324" i="5"/>
  <c r="I324" i="5"/>
  <c r="D322" i="5"/>
  <c r="I322" i="5"/>
  <c r="D320" i="5"/>
  <c r="I320" i="5"/>
  <c r="D317" i="5"/>
  <c r="E317" i="5"/>
  <c r="D315" i="5"/>
  <c r="D313" i="5"/>
  <c r="E313" i="5"/>
  <c r="D311" i="5"/>
  <c r="F311" i="5"/>
  <c r="D309" i="5"/>
  <c r="E309" i="5"/>
  <c r="D307" i="5"/>
  <c r="D305" i="5"/>
  <c r="I305" i="5"/>
  <c r="D303" i="5"/>
  <c r="E303" i="5"/>
  <c r="D301" i="5"/>
  <c r="I301" i="5"/>
  <c r="D299" i="5"/>
  <c r="E299" i="5"/>
  <c r="D297" i="5"/>
  <c r="I297" i="5"/>
  <c r="D295" i="5"/>
  <c r="I295" i="5"/>
  <c r="D293" i="5"/>
  <c r="I293" i="5"/>
  <c r="D291" i="5"/>
  <c r="E291" i="5"/>
  <c r="D289" i="5"/>
  <c r="I289" i="5"/>
  <c r="D287" i="5"/>
  <c r="I287" i="5"/>
  <c r="D285" i="5"/>
  <c r="I285" i="5"/>
  <c r="D283" i="5"/>
  <c r="D281" i="5"/>
  <c r="I281" i="5"/>
  <c r="D279" i="5"/>
  <c r="E279" i="5"/>
  <c r="D277" i="5"/>
  <c r="I277" i="5"/>
  <c r="D275" i="5"/>
  <c r="I275" i="5"/>
  <c r="D273" i="5"/>
  <c r="I273" i="5"/>
  <c r="D271" i="5"/>
  <c r="I271" i="5"/>
  <c r="D269" i="5"/>
  <c r="I269" i="5"/>
  <c r="D267" i="5"/>
  <c r="G267" i="5"/>
  <c r="D265" i="5"/>
  <c r="I265" i="5"/>
  <c r="D263" i="5"/>
  <c r="D261" i="5"/>
  <c r="E261" i="5"/>
  <c r="D259" i="5"/>
  <c r="I259" i="5"/>
  <c r="D257" i="5"/>
  <c r="E257" i="5"/>
  <c r="D255" i="5"/>
  <c r="E255" i="5"/>
  <c r="D253" i="5"/>
  <c r="E253" i="5"/>
  <c r="D251" i="5"/>
  <c r="D249" i="5"/>
  <c r="E249" i="5"/>
  <c r="D247" i="5"/>
  <c r="F247" i="5"/>
  <c r="D245" i="5"/>
  <c r="E245" i="5"/>
  <c r="D243" i="5"/>
  <c r="E243" i="5"/>
  <c r="D241" i="5"/>
  <c r="E241" i="5"/>
  <c r="D239" i="5"/>
  <c r="E239" i="5"/>
  <c r="D237" i="5"/>
  <c r="E237" i="5"/>
  <c r="D235" i="5"/>
  <c r="D233" i="5"/>
  <c r="E233" i="5"/>
  <c r="D231" i="5"/>
  <c r="E231" i="5"/>
  <c r="D229" i="5"/>
  <c r="E229" i="5"/>
  <c r="D227" i="5"/>
  <c r="E227" i="5"/>
  <c r="D225" i="5"/>
  <c r="E225" i="5"/>
  <c r="D223" i="5"/>
  <c r="E223" i="5"/>
  <c r="D221" i="5"/>
  <c r="E221" i="5"/>
  <c r="D219" i="5"/>
  <c r="E219" i="5"/>
  <c r="D217" i="5"/>
  <c r="E217" i="5"/>
  <c r="D215" i="5"/>
  <c r="E215" i="5"/>
  <c r="D213" i="5"/>
  <c r="E213" i="5"/>
  <c r="D211" i="5"/>
  <c r="I211" i="5"/>
  <c r="D209" i="5"/>
  <c r="E209" i="5"/>
  <c r="D207" i="5"/>
  <c r="E207" i="5"/>
  <c r="D205" i="5"/>
  <c r="E205" i="5"/>
  <c r="D203" i="5"/>
  <c r="E203" i="5"/>
  <c r="D201" i="5"/>
  <c r="E201" i="5"/>
  <c r="D199" i="5"/>
  <c r="E199" i="5"/>
  <c r="D197" i="5"/>
  <c r="E197" i="5"/>
  <c r="D195" i="5"/>
  <c r="E195" i="5"/>
  <c r="D193" i="5"/>
  <c r="E193" i="5"/>
  <c r="D190" i="5"/>
  <c r="E190" i="5"/>
  <c r="D188" i="5"/>
  <c r="E188" i="5"/>
  <c r="D186" i="5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241" i="4"/>
  <c r="Q965" i="4"/>
  <c r="Q532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E502" i="5"/>
  <c r="I502" i="5"/>
  <c r="E368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E366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/>
  <c r="D306" i="5"/>
  <c r="F306" i="5"/>
  <c r="D304" i="5"/>
  <c r="G304" i="5"/>
  <c r="D302" i="5"/>
  <c r="F302" i="5"/>
  <c r="D300" i="5"/>
  <c r="G300" i="5"/>
  <c r="D298" i="5"/>
  <c r="G298" i="5"/>
  <c r="D296" i="5"/>
  <c r="G296" i="5"/>
  <c r="D294" i="5"/>
  <c r="F294" i="5"/>
  <c r="D292" i="5"/>
  <c r="G292" i="5"/>
  <c r="D290" i="5"/>
  <c r="D288" i="5"/>
  <c r="G288" i="5"/>
  <c r="D286" i="5"/>
  <c r="E286" i="5"/>
  <c r="D284" i="5"/>
  <c r="G284" i="5"/>
  <c r="D282" i="5"/>
  <c r="E282" i="5"/>
  <c r="D280" i="5"/>
  <c r="G280" i="5"/>
  <c r="D278" i="5"/>
  <c r="D276" i="5"/>
  <c r="G276" i="5"/>
  <c r="D274" i="5"/>
  <c r="E274" i="5"/>
  <c r="D272" i="5"/>
  <c r="G272" i="5"/>
  <c r="D270" i="5"/>
  <c r="I270" i="5"/>
  <c r="D268" i="5"/>
  <c r="G268" i="5"/>
  <c r="D266" i="5"/>
  <c r="E266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F501" i="5"/>
  <c r="D13" i="5"/>
  <c r="G13" i="5"/>
  <c r="J14" i="2"/>
  <c r="D12" i="5"/>
  <c r="G12" i="5"/>
  <c r="J13" i="2"/>
  <c r="D11" i="5"/>
  <c r="G11" i="5"/>
  <c r="D5" i="5"/>
  <c r="D15" i="5"/>
  <c r="G15" i="5"/>
  <c r="J16" i="2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/>
  <c r="D449" i="5"/>
  <c r="I449" i="5"/>
  <c r="D447" i="5"/>
  <c r="F447" i="5"/>
  <c r="D445" i="5"/>
  <c r="F445" i="5"/>
  <c r="D443" i="5"/>
  <c r="F443" i="5"/>
  <c r="D441" i="5"/>
  <c r="I441" i="5"/>
  <c r="D439" i="5"/>
  <c r="F439" i="5"/>
  <c r="D437" i="5"/>
  <c r="F437" i="5"/>
  <c r="D435" i="5"/>
  <c r="F435" i="5"/>
  <c r="D433" i="5"/>
  <c r="I433" i="5"/>
  <c r="D431" i="5"/>
  <c r="F431" i="5"/>
  <c r="D429" i="5"/>
  <c r="F429" i="5"/>
  <c r="D427" i="5"/>
  <c r="F427" i="5"/>
  <c r="D425" i="5"/>
  <c r="I425" i="5"/>
  <c r="D423" i="5"/>
  <c r="F423" i="5"/>
  <c r="D421" i="5"/>
  <c r="F421" i="5"/>
  <c r="D419" i="5"/>
  <c r="F419" i="5"/>
  <c r="D417" i="5"/>
  <c r="I417" i="5"/>
  <c r="D415" i="5"/>
  <c r="F415" i="5"/>
  <c r="D413" i="5"/>
  <c r="F413" i="5"/>
  <c r="D411" i="5"/>
  <c r="F411" i="5"/>
  <c r="D409" i="5"/>
  <c r="I409" i="5"/>
  <c r="D407" i="5"/>
  <c r="F407" i="5"/>
  <c r="D405" i="5"/>
  <c r="F405" i="5"/>
  <c r="D403" i="5"/>
  <c r="F403" i="5"/>
  <c r="D401" i="5"/>
  <c r="I401" i="5"/>
  <c r="D399" i="5"/>
  <c r="F399" i="5"/>
  <c r="D397" i="5"/>
  <c r="F397" i="5"/>
  <c r="D395" i="5"/>
  <c r="F395" i="5"/>
  <c r="D393" i="5"/>
  <c r="I393" i="5"/>
  <c r="D391" i="5"/>
  <c r="F391" i="5"/>
  <c r="D389" i="5"/>
  <c r="F389" i="5"/>
  <c r="D387" i="5"/>
  <c r="F387" i="5"/>
  <c r="D385" i="5"/>
  <c r="I385" i="5"/>
  <c r="D383" i="5"/>
  <c r="F383" i="5"/>
  <c r="D381" i="5"/>
  <c r="F381" i="5"/>
  <c r="D379" i="5"/>
  <c r="F379" i="5"/>
  <c r="D377" i="5"/>
  <c r="I377" i="5"/>
  <c r="D375" i="5"/>
  <c r="F375" i="5"/>
  <c r="D373" i="5"/>
  <c r="F373" i="5"/>
  <c r="G370" i="5"/>
  <c r="G367" i="5"/>
  <c r="G295" i="5"/>
  <c r="D20" i="5"/>
  <c r="E20" i="5"/>
  <c r="H21" i="2"/>
  <c r="D19" i="5"/>
  <c r="D18" i="5"/>
  <c r="D14" i="5"/>
  <c r="D10" i="5"/>
  <c r="D498" i="5"/>
  <c r="D497" i="5"/>
  <c r="F497" i="5"/>
  <c r="D496" i="5"/>
  <c r="F496" i="5"/>
  <c r="D495" i="5"/>
  <c r="F495" i="5"/>
  <c r="D494" i="5"/>
  <c r="F494" i="5"/>
  <c r="D493" i="5"/>
  <c r="F493" i="5"/>
  <c r="D492" i="5"/>
  <c r="F492" i="5"/>
  <c r="D491" i="5"/>
  <c r="F491" i="5"/>
  <c r="D490" i="5"/>
  <c r="F490" i="5"/>
  <c r="D489" i="5"/>
  <c r="F489" i="5"/>
  <c r="D488" i="5"/>
  <c r="F488" i="5"/>
  <c r="D487" i="5"/>
  <c r="F487" i="5"/>
  <c r="D486" i="5"/>
  <c r="F486" i="5"/>
  <c r="D485" i="5"/>
  <c r="F485" i="5"/>
  <c r="D484" i="5"/>
  <c r="F484" i="5"/>
  <c r="D483" i="5"/>
  <c r="F483" i="5"/>
  <c r="D482" i="5"/>
  <c r="F482" i="5"/>
  <c r="D481" i="5"/>
  <c r="F481" i="5"/>
  <c r="D480" i="5"/>
  <c r="F480" i="5"/>
  <c r="D479" i="5"/>
  <c r="F479" i="5"/>
  <c r="D478" i="5"/>
  <c r="F478" i="5"/>
  <c r="D477" i="5"/>
  <c r="F477" i="5"/>
  <c r="D476" i="5"/>
  <c r="F476" i="5"/>
  <c r="D475" i="5"/>
  <c r="F475" i="5"/>
  <c r="D474" i="5"/>
  <c r="F474" i="5"/>
  <c r="D473" i="5"/>
  <c r="F473" i="5"/>
  <c r="D472" i="5"/>
  <c r="F472" i="5"/>
  <c r="D471" i="5"/>
  <c r="F471" i="5"/>
  <c r="D470" i="5"/>
  <c r="F470" i="5"/>
  <c r="D469" i="5"/>
  <c r="F469" i="5"/>
  <c r="D468" i="5"/>
  <c r="F468" i="5"/>
  <c r="D467" i="5"/>
  <c r="F467" i="5"/>
  <c r="D466" i="5"/>
  <c r="F466" i="5"/>
  <c r="D465" i="5"/>
  <c r="F465" i="5"/>
  <c r="D464" i="5"/>
  <c r="F464" i="5"/>
  <c r="D463" i="5"/>
  <c r="F463" i="5"/>
  <c r="D462" i="5"/>
  <c r="E462" i="5"/>
  <c r="D461" i="5"/>
  <c r="F461" i="5"/>
  <c r="D460" i="5"/>
  <c r="F460" i="5"/>
  <c r="D459" i="5"/>
  <c r="F459" i="5"/>
  <c r="D458" i="5"/>
  <c r="I458" i="5"/>
  <c r="D457" i="5"/>
  <c r="F457" i="5"/>
  <c r="D456" i="5"/>
  <c r="F456" i="5"/>
  <c r="D455" i="5"/>
  <c r="F455" i="5"/>
  <c r="D454" i="5"/>
  <c r="E454" i="5"/>
  <c r="D453" i="5"/>
  <c r="F453" i="5"/>
  <c r="D452" i="5"/>
  <c r="F452" i="5"/>
  <c r="D450" i="5"/>
  <c r="G450" i="5"/>
  <c r="F449" i="5"/>
  <c r="D448" i="5"/>
  <c r="G448" i="5"/>
  <c r="D446" i="5"/>
  <c r="G446" i="5"/>
  <c r="D444" i="5"/>
  <c r="G444" i="5"/>
  <c r="D442" i="5"/>
  <c r="G442" i="5"/>
  <c r="F441" i="5"/>
  <c r="D440" i="5"/>
  <c r="G440" i="5"/>
  <c r="D438" i="5"/>
  <c r="G438" i="5"/>
  <c r="D436" i="5"/>
  <c r="G436" i="5"/>
  <c r="D434" i="5"/>
  <c r="G434" i="5"/>
  <c r="F433" i="5"/>
  <c r="D432" i="5"/>
  <c r="G432" i="5"/>
  <c r="D430" i="5"/>
  <c r="G430" i="5"/>
  <c r="D428" i="5"/>
  <c r="G428" i="5"/>
  <c r="D426" i="5"/>
  <c r="G426" i="5"/>
  <c r="D424" i="5"/>
  <c r="G424" i="5"/>
  <c r="D422" i="5"/>
  <c r="G422" i="5"/>
  <c r="D420" i="5"/>
  <c r="G420" i="5"/>
  <c r="D418" i="5"/>
  <c r="G418" i="5"/>
  <c r="F417" i="5"/>
  <c r="D416" i="5"/>
  <c r="G416" i="5"/>
  <c r="D414" i="5"/>
  <c r="G414" i="5"/>
  <c r="D412" i="5"/>
  <c r="G412" i="5"/>
  <c r="D410" i="5"/>
  <c r="G410" i="5"/>
  <c r="D408" i="5"/>
  <c r="G408" i="5"/>
  <c r="D406" i="5"/>
  <c r="G406" i="5"/>
  <c r="D404" i="5"/>
  <c r="G404" i="5"/>
  <c r="D402" i="5"/>
  <c r="G402" i="5"/>
  <c r="F401" i="5"/>
  <c r="D400" i="5"/>
  <c r="G400" i="5"/>
  <c r="D398" i="5"/>
  <c r="G398" i="5"/>
  <c r="D396" i="5"/>
  <c r="G396" i="5"/>
  <c r="D394" i="5"/>
  <c r="G394" i="5"/>
  <c r="D392" i="5"/>
  <c r="G392" i="5"/>
  <c r="D390" i="5"/>
  <c r="G390" i="5"/>
  <c r="D388" i="5"/>
  <c r="G388" i="5"/>
  <c r="D386" i="5"/>
  <c r="G386" i="5"/>
  <c r="F385" i="5"/>
  <c r="D384" i="5"/>
  <c r="G384" i="5"/>
  <c r="D382" i="5"/>
  <c r="G382" i="5"/>
  <c r="D380" i="5"/>
  <c r="G380" i="5"/>
  <c r="D378" i="5"/>
  <c r="G378" i="5"/>
  <c r="D376" i="5"/>
  <c r="G376" i="5"/>
  <c r="D374" i="5"/>
  <c r="G374" i="5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/>
  <c r="L505" i="4"/>
  <c r="M499" i="4"/>
  <c r="M495" i="4"/>
  <c r="M955" i="4"/>
  <c r="M930" i="4"/>
  <c r="M562" i="4"/>
  <c r="L514" i="4"/>
  <c r="Q514" i="4"/>
  <c r="L501" i="4"/>
  <c r="Q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/>
  <c r="K449" i="4"/>
  <c r="K445" i="4"/>
  <c r="Q445" i="4"/>
  <c r="K441" i="4"/>
  <c r="K437" i="4"/>
  <c r="Q437" i="4"/>
  <c r="K433" i="4"/>
  <c r="K429" i="4"/>
  <c r="Q429" i="4"/>
  <c r="K425" i="4"/>
  <c r="K421" i="4"/>
  <c r="Q421" i="4"/>
  <c r="K417" i="4"/>
  <c r="K413" i="4"/>
  <c r="Q413" i="4"/>
  <c r="K409" i="4"/>
  <c r="K405" i="4"/>
  <c r="Q405" i="4"/>
  <c r="K401" i="4"/>
  <c r="K397" i="4"/>
  <c r="Q397" i="4"/>
  <c r="K393" i="4"/>
  <c r="K389" i="4"/>
  <c r="Q389" i="4"/>
  <c r="K385" i="4"/>
  <c r="K381" i="4"/>
  <c r="Q381" i="4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/>
  <c r="K489" i="4"/>
  <c r="K487" i="4"/>
  <c r="Q487" i="4"/>
  <c r="K485" i="4"/>
  <c r="K483" i="4"/>
  <c r="Q483" i="4"/>
  <c r="K481" i="4"/>
  <c r="K479" i="4"/>
  <c r="Q479" i="4"/>
  <c r="K477" i="4"/>
  <c r="K475" i="4"/>
  <c r="Q475" i="4"/>
  <c r="K473" i="4"/>
  <c r="K471" i="4"/>
  <c r="Q471" i="4"/>
  <c r="K469" i="4"/>
  <c r="K467" i="4"/>
  <c r="Q467" i="4"/>
  <c r="K465" i="4"/>
  <c r="K463" i="4"/>
  <c r="Q463" i="4"/>
  <c r="K461" i="4"/>
  <c r="K459" i="4"/>
  <c r="Q459" i="4"/>
  <c r="L232" i="4"/>
  <c r="Q232" i="4"/>
  <c r="L228" i="4"/>
  <c r="Q228" i="4"/>
  <c r="L224" i="4"/>
  <c r="Q224" i="4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/>
  <c r="L226" i="4"/>
  <c r="Q226" i="4"/>
  <c r="L222" i="4"/>
  <c r="Q222" i="4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Q593" i="4"/>
  <c r="M591" i="4"/>
  <c r="Q591" i="4"/>
  <c r="M589" i="4"/>
  <c r="Q589" i="4"/>
  <c r="M587" i="4"/>
  <c r="M585" i="4"/>
  <c r="Q585" i="4"/>
  <c r="M583" i="4"/>
  <c r="Q583" i="4"/>
  <c r="M581" i="4"/>
  <c r="Q581" i="4"/>
  <c r="M579" i="4"/>
  <c r="M577" i="4"/>
  <c r="Q577" i="4"/>
  <c r="M575" i="4"/>
  <c r="Q575" i="4"/>
  <c r="M573" i="4"/>
  <c r="Q573" i="4"/>
  <c r="M571" i="4"/>
  <c r="M569" i="4"/>
  <c r="Q569" i="4"/>
  <c r="M567" i="4"/>
  <c r="Q567" i="4"/>
  <c r="M565" i="4"/>
  <c r="Q565" i="4"/>
  <c r="M563" i="4"/>
  <c r="M561" i="4"/>
  <c r="Q561" i="4"/>
  <c r="M559" i="4"/>
  <c r="Q559" i="4"/>
  <c r="M557" i="4"/>
  <c r="Q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N554" i="4"/>
  <c r="R554" i="4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/>
  <c r="P377" i="4"/>
  <c r="N375" i="4"/>
  <c r="P375" i="4"/>
  <c r="N373" i="4"/>
  <c r="P373" i="4"/>
  <c r="N371" i="4"/>
  <c r="P371" i="4"/>
  <c r="N369" i="4"/>
  <c r="R369" i="4"/>
  <c r="P369" i="4"/>
  <c r="N367" i="4"/>
  <c r="P367" i="4"/>
  <c r="N365" i="4"/>
  <c r="P365" i="4"/>
  <c r="N363" i="4"/>
  <c r="P363" i="4"/>
  <c r="N361" i="4"/>
  <c r="R361" i="4"/>
  <c r="P361" i="4"/>
  <c r="N359" i="4"/>
  <c r="P359" i="4"/>
  <c r="P357" i="4"/>
  <c r="N357" i="4"/>
  <c r="P355" i="4"/>
  <c r="N355" i="4"/>
  <c r="P353" i="4"/>
  <c r="N353" i="4"/>
  <c r="P351" i="4"/>
  <c r="N351" i="4"/>
  <c r="R351" i="4"/>
  <c r="P349" i="4"/>
  <c r="N349" i="4"/>
  <c r="P347" i="4"/>
  <c r="N347" i="4"/>
  <c r="P345" i="4"/>
  <c r="N345" i="4"/>
  <c r="P343" i="4"/>
  <c r="N343" i="4"/>
  <c r="R343" i="4"/>
  <c r="P341" i="4"/>
  <c r="N341" i="4"/>
  <c r="P339" i="4"/>
  <c r="N339" i="4"/>
  <c r="P337" i="4"/>
  <c r="N337" i="4"/>
  <c r="P335" i="4"/>
  <c r="N335" i="4"/>
  <c r="R335" i="4"/>
  <c r="P333" i="4"/>
  <c r="N333" i="4"/>
  <c r="P331" i="4"/>
  <c r="N331" i="4"/>
  <c r="P329" i="4"/>
  <c r="N329" i="4"/>
  <c r="P327" i="4"/>
  <c r="N327" i="4"/>
  <c r="R327" i="4"/>
  <c r="P325" i="4"/>
  <c r="N325" i="4"/>
  <c r="P323" i="4"/>
  <c r="N323" i="4"/>
  <c r="P321" i="4"/>
  <c r="N321" i="4"/>
  <c r="P319" i="4"/>
  <c r="N319" i="4"/>
  <c r="R319" i="4"/>
  <c r="P317" i="4"/>
  <c r="N317" i="4"/>
  <c r="P315" i="4"/>
  <c r="N315" i="4"/>
  <c r="P313" i="4"/>
  <c r="N313" i="4"/>
  <c r="P311" i="4"/>
  <c r="N311" i="4"/>
  <c r="R311" i="4"/>
  <c r="P309" i="4"/>
  <c r="N309" i="4"/>
  <c r="P307" i="4"/>
  <c r="N307" i="4"/>
  <c r="P305" i="4"/>
  <c r="N305" i="4"/>
  <c r="P303" i="4"/>
  <c r="N303" i="4"/>
  <c r="R303" i="4"/>
  <c r="P301" i="4"/>
  <c r="N301" i="4"/>
  <c r="P299" i="4"/>
  <c r="N299" i="4"/>
  <c r="P297" i="4"/>
  <c r="N297" i="4"/>
  <c r="P295" i="4"/>
  <c r="N295" i="4"/>
  <c r="R295" i="4"/>
  <c r="P293" i="4"/>
  <c r="N293" i="4"/>
  <c r="P291" i="4"/>
  <c r="N291" i="4"/>
  <c r="P289" i="4"/>
  <c r="N289" i="4"/>
  <c r="P287" i="4"/>
  <c r="N287" i="4"/>
  <c r="R287" i="4"/>
  <c r="P285" i="4"/>
  <c r="N285" i="4"/>
  <c r="P283" i="4"/>
  <c r="N283" i="4"/>
  <c r="P281" i="4"/>
  <c r="N281" i="4"/>
  <c r="P279" i="4"/>
  <c r="N279" i="4"/>
  <c r="R279" i="4"/>
  <c r="P277" i="4"/>
  <c r="N277" i="4"/>
  <c r="P275" i="4"/>
  <c r="N275" i="4"/>
  <c r="P273" i="4"/>
  <c r="N273" i="4"/>
  <c r="P271" i="4"/>
  <c r="N271" i="4"/>
  <c r="R271" i="4"/>
  <c r="P269" i="4"/>
  <c r="N269" i="4"/>
  <c r="P267" i="4"/>
  <c r="N267" i="4"/>
  <c r="P265" i="4"/>
  <c r="N265" i="4"/>
  <c r="P263" i="4"/>
  <c r="N263" i="4"/>
  <c r="R263" i="4"/>
  <c r="P261" i="4"/>
  <c r="N261" i="4"/>
  <c r="P259" i="4"/>
  <c r="N259" i="4"/>
  <c r="P257" i="4"/>
  <c r="N257" i="4"/>
  <c r="P255" i="4"/>
  <c r="N255" i="4"/>
  <c r="R255" i="4"/>
  <c r="P253" i="4"/>
  <c r="N253" i="4"/>
  <c r="P251" i="4"/>
  <c r="N251" i="4"/>
  <c r="P249" i="4"/>
  <c r="N249" i="4"/>
  <c r="P247" i="4"/>
  <c r="N247" i="4"/>
  <c r="R247" i="4"/>
  <c r="L246" i="4"/>
  <c r="L244" i="4"/>
  <c r="L242" i="4"/>
  <c r="L240" i="4"/>
  <c r="L238" i="4"/>
  <c r="L236" i="4"/>
  <c r="L234" i="4"/>
  <c r="N245" i="4"/>
  <c r="R245" i="4"/>
  <c r="P245" i="4"/>
  <c r="N243" i="4"/>
  <c r="P243" i="4"/>
  <c r="N241" i="4"/>
  <c r="R241" i="4"/>
  <c r="P241" i="4"/>
  <c r="N239" i="4"/>
  <c r="R239" i="4"/>
  <c r="P239" i="4"/>
  <c r="N237" i="4"/>
  <c r="R237" i="4"/>
  <c r="P237" i="4"/>
  <c r="N235" i="4"/>
  <c r="R235" i="4"/>
  <c r="P235" i="4"/>
  <c r="P233" i="4"/>
  <c r="N233" i="4"/>
  <c r="P231" i="4"/>
  <c r="N231" i="4"/>
  <c r="R231" i="4"/>
  <c r="P229" i="4"/>
  <c r="N229" i="4"/>
  <c r="P227" i="4"/>
  <c r="N227" i="4"/>
  <c r="R227" i="4"/>
  <c r="P225" i="4"/>
  <c r="N225" i="4"/>
  <c r="P223" i="4"/>
  <c r="N223" i="4"/>
  <c r="R223" i="4"/>
  <c r="P221" i="4"/>
  <c r="N221" i="4"/>
  <c r="P219" i="4"/>
  <c r="N219" i="4"/>
  <c r="R219" i="4"/>
  <c r="P217" i="4"/>
  <c r="N217" i="4"/>
  <c r="P215" i="4"/>
  <c r="N215" i="4"/>
  <c r="R215" i="4"/>
  <c r="P213" i="4"/>
  <c r="N213" i="4"/>
  <c r="P211" i="4"/>
  <c r="N211" i="4"/>
  <c r="R211" i="4"/>
  <c r="P209" i="4"/>
  <c r="N209" i="4"/>
  <c r="P207" i="4"/>
  <c r="N207" i="4"/>
  <c r="R207" i="4"/>
  <c r="P205" i="4"/>
  <c r="N205" i="4"/>
  <c r="P203" i="4"/>
  <c r="N203" i="4"/>
  <c r="R203" i="4"/>
  <c r="P201" i="4"/>
  <c r="N201" i="4"/>
  <c r="P199" i="4"/>
  <c r="N199" i="4"/>
  <c r="R199" i="4"/>
  <c r="P197" i="4"/>
  <c r="N197" i="4"/>
  <c r="P195" i="4"/>
  <c r="N195" i="4"/>
  <c r="R195" i="4"/>
  <c r="P193" i="4"/>
  <c r="N193" i="4"/>
  <c r="P191" i="4"/>
  <c r="N191" i="4"/>
  <c r="R191" i="4"/>
  <c r="P189" i="4"/>
  <c r="N189" i="4"/>
  <c r="P187" i="4"/>
  <c r="N187" i="4"/>
  <c r="R187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E211" i="9"/>
  <c r="E227" i="9"/>
  <c r="E243" i="9"/>
  <c r="G242" i="9"/>
  <c r="G234" i="9"/>
  <c r="G226" i="9"/>
  <c r="G218" i="9"/>
  <c r="G210" i="9"/>
  <c r="G243" i="9"/>
  <c r="G235" i="9"/>
  <c r="G227" i="9"/>
  <c r="G219" i="9"/>
  <c r="G211" i="9"/>
  <c r="G199" i="9"/>
  <c r="D207" i="9"/>
  <c r="D223" i="9"/>
  <c r="D239" i="9"/>
  <c r="E219" i="9"/>
  <c r="E235" i="9"/>
  <c r="F377" i="5"/>
  <c r="F393" i="5"/>
  <c r="F409" i="5"/>
  <c r="F425" i="5"/>
  <c r="G372" i="5"/>
  <c r="E372" i="5"/>
  <c r="G195" i="9"/>
  <c r="G202" i="9"/>
  <c r="G194" i="9"/>
  <c r="G198" i="9"/>
  <c r="G203" i="9"/>
  <c r="G191" i="9"/>
  <c r="D191" i="9"/>
  <c r="E203" i="9"/>
  <c r="G206" i="9"/>
  <c r="G190" i="9"/>
  <c r="D199" i="9"/>
  <c r="E195" i="9"/>
  <c r="G172" i="9"/>
  <c r="L165" i="11"/>
  <c r="N165" i="11"/>
  <c r="G176" i="9"/>
  <c r="G146" i="9"/>
  <c r="G142" i="9"/>
  <c r="G138" i="9"/>
  <c r="G134" i="9"/>
  <c r="G130" i="9"/>
  <c r="G126" i="9"/>
  <c r="G122" i="9"/>
  <c r="G118" i="9"/>
  <c r="G114" i="9"/>
  <c r="G110" i="9"/>
  <c r="G106" i="9"/>
  <c r="G102" i="9"/>
  <c r="G98" i="9"/>
  <c r="G94" i="9"/>
  <c r="G90" i="9"/>
  <c r="G86" i="9"/>
  <c r="G82" i="9"/>
  <c r="G78" i="9"/>
  <c r="G74" i="9"/>
  <c r="G70" i="9"/>
  <c r="G66" i="9"/>
  <c r="G62" i="9"/>
  <c r="G58" i="9"/>
  <c r="G54" i="9"/>
  <c r="G50" i="9"/>
  <c r="G46" i="9"/>
  <c r="G42" i="9"/>
  <c r="G38" i="9"/>
  <c r="G34" i="9"/>
  <c r="G187" i="9"/>
  <c r="E187" i="9"/>
  <c r="I266" i="5"/>
  <c r="G368" i="5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L273" i="11"/>
  <c r="N273" i="11"/>
  <c r="K273" i="11"/>
  <c r="M273" i="11"/>
  <c r="L295" i="11"/>
  <c r="N295" i="11"/>
  <c r="K295" i="11"/>
  <c r="M295" i="11"/>
  <c r="K220" i="11"/>
  <c r="M220" i="11"/>
  <c r="L220" i="11"/>
  <c r="N220" i="11"/>
  <c r="K214" i="11"/>
  <c r="M214" i="11"/>
  <c r="L214" i="11"/>
  <c r="N214" i="11"/>
  <c r="K259" i="11"/>
  <c r="M259" i="11"/>
  <c r="L259" i="11"/>
  <c r="N259" i="11"/>
  <c r="K333" i="11"/>
  <c r="M333" i="11"/>
  <c r="L333" i="11"/>
  <c r="N333" i="11"/>
  <c r="K269" i="11"/>
  <c r="M269" i="11"/>
  <c r="L269" i="11"/>
  <c r="N269" i="11"/>
  <c r="L240" i="11"/>
  <c r="N240" i="11"/>
  <c r="K240" i="11"/>
  <c r="M240" i="11"/>
  <c r="K250" i="11"/>
  <c r="M250" i="11"/>
  <c r="L250" i="11"/>
  <c r="N250" i="11"/>
  <c r="K226" i="11"/>
  <c r="M226" i="11"/>
  <c r="L226" i="11"/>
  <c r="N226" i="11"/>
  <c r="L218" i="11"/>
  <c r="N218" i="11"/>
  <c r="K218" i="11"/>
  <c r="M218" i="11"/>
  <c r="L213" i="11"/>
  <c r="N213" i="11"/>
  <c r="K213" i="11"/>
  <c r="M213" i="11"/>
  <c r="K278" i="11"/>
  <c r="M278" i="11"/>
  <c r="L278" i="11"/>
  <c r="N278" i="11"/>
  <c r="K243" i="11"/>
  <c r="M243" i="11"/>
  <c r="L243" i="11"/>
  <c r="N243" i="11"/>
  <c r="K199" i="11"/>
  <c r="M199" i="11"/>
  <c r="L199" i="11"/>
  <c r="N199" i="11"/>
  <c r="L266" i="11"/>
  <c r="N266" i="11"/>
  <c r="K266" i="11"/>
  <c r="M266" i="11"/>
  <c r="K237" i="11"/>
  <c r="M237" i="11"/>
  <c r="L237" i="11"/>
  <c r="N237" i="11"/>
  <c r="K239" i="11"/>
  <c r="M239" i="11"/>
  <c r="L239" i="11"/>
  <c r="N239" i="11"/>
  <c r="K227" i="11"/>
  <c r="M227" i="11"/>
  <c r="L227" i="11"/>
  <c r="N227" i="11"/>
  <c r="L328" i="11"/>
  <c r="N328" i="11"/>
  <c r="K328" i="11"/>
  <c r="M328" i="11"/>
  <c r="K348" i="11"/>
  <c r="M348" i="11"/>
  <c r="L348" i="11"/>
  <c r="N348" i="11"/>
  <c r="D200" i="9"/>
  <c r="D260" i="9"/>
  <c r="D276" i="9"/>
  <c r="D292" i="9"/>
  <c r="D308" i="9"/>
  <c r="D324" i="9"/>
  <c r="E200" i="9"/>
  <c r="E216" i="9"/>
  <c r="E232" i="9"/>
  <c r="D249" i="9"/>
  <c r="D265" i="9"/>
  <c r="D281" i="9"/>
  <c r="D297" i="9"/>
  <c r="D313" i="9"/>
  <c r="D329" i="9"/>
  <c r="D345" i="9"/>
  <c r="E252" i="9"/>
  <c r="E268" i="9"/>
  <c r="E284" i="9"/>
  <c r="E308" i="9"/>
  <c r="G345" i="9"/>
  <c r="G337" i="9"/>
  <c r="G329" i="9"/>
  <c r="G328" i="9"/>
  <c r="G324" i="9"/>
  <c r="G320" i="9"/>
  <c r="G316" i="9"/>
  <c r="G312" i="9"/>
  <c r="G304" i="9"/>
  <c r="G300" i="9"/>
  <c r="G296" i="9"/>
  <c r="G292" i="9"/>
  <c r="G288" i="9"/>
  <c r="G284" i="9"/>
  <c r="G280" i="9"/>
  <c r="G276" i="9"/>
  <c r="G272" i="9"/>
  <c r="G268" i="9"/>
  <c r="G264" i="9"/>
  <c r="G260" i="9"/>
  <c r="G256" i="9"/>
  <c r="G252" i="9"/>
  <c r="G248" i="9"/>
  <c r="G244" i="9"/>
  <c r="G240" i="9"/>
  <c r="G236" i="9"/>
  <c r="G232" i="9"/>
  <c r="G228" i="9"/>
  <c r="G224" i="9"/>
  <c r="G220" i="9"/>
  <c r="G216" i="9"/>
  <c r="G212" i="9"/>
  <c r="G208" i="9"/>
  <c r="G204" i="9"/>
  <c r="G196" i="9"/>
  <c r="G192" i="9"/>
  <c r="G188" i="9"/>
  <c r="G325" i="9"/>
  <c r="G321" i="9"/>
  <c r="G317" i="9"/>
  <c r="G313" i="9"/>
  <c r="G309" i="9"/>
  <c r="G305" i="9"/>
  <c r="G301" i="9"/>
  <c r="G297" i="9"/>
  <c r="G293" i="9"/>
  <c r="G289" i="9"/>
  <c r="G285" i="9"/>
  <c r="G281" i="9"/>
  <c r="G277" i="9"/>
  <c r="G273" i="9"/>
  <c r="G269" i="9"/>
  <c r="G265" i="9"/>
  <c r="G261" i="9"/>
  <c r="G257" i="9"/>
  <c r="G253" i="9"/>
  <c r="G249" i="9"/>
  <c r="G245" i="9"/>
  <c r="G241" i="9"/>
  <c r="G237" i="9"/>
  <c r="G233" i="9"/>
  <c r="G229" i="9"/>
  <c r="G225" i="9"/>
  <c r="G221" i="9"/>
  <c r="G217" i="9"/>
  <c r="G213" i="9"/>
  <c r="G209" i="9"/>
  <c r="G205" i="9"/>
  <c r="G201" i="9"/>
  <c r="G197" i="9"/>
  <c r="G193" i="9"/>
  <c r="G189" i="9"/>
  <c r="K329" i="11"/>
  <c r="M329" i="11"/>
  <c r="L329" i="11"/>
  <c r="N329" i="11"/>
  <c r="K297" i="11"/>
  <c r="M297" i="11"/>
  <c r="L297" i="11"/>
  <c r="N297" i="11"/>
  <c r="L265" i="11"/>
  <c r="N265" i="11"/>
  <c r="K265" i="11"/>
  <c r="M265" i="11"/>
  <c r="K319" i="11"/>
  <c r="M319" i="11"/>
  <c r="L319" i="11"/>
  <c r="N319" i="11"/>
  <c r="K287" i="11"/>
  <c r="M287" i="11"/>
  <c r="L287" i="11"/>
  <c r="N287" i="11"/>
  <c r="K244" i="11"/>
  <c r="M244" i="11"/>
  <c r="L244" i="11"/>
  <c r="N244" i="11"/>
  <c r="L212" i="11"/>
  <c r="N212" i="11"/>
  <c r="K212" i="11"/>
  <c r="M212" i="11"/>
  <c r="K238" i="11"/>
  <c r="M238" i="11"/>
  <c r="L238" i="11"/>
  <c r="N238" i="11"/>
  <c r="L206" i="11"/>
  <c r="N206" i="11"/>
  <c r="K206" i="11"/>
  <c r="M206" i="11"/>
  <c r="L254" i="11"/>
  <c r="N254" i="11"/>
  <c r="K254" i="11"/>
  <c r="M254" i="11"/>
  <c r="L325" i="11"/>
  <c r="N325" i="11"/>
  <c r="K325" i="11"/>
  <c r="M325" i="11"/>
  <c r="L293" i="11"/>
  <c r="N293" i="11"/>
  <c r="K293" i="11"/>
  <c r="M293" i="11"/>
  <c r="L261" i="11"/>
  <c r="N261" i="11"/>
  <c r="K261" i="11"/>
  <c r="M261" i="11"/>
  <c r="K232" i="11"/>
  <c r="M232" i="11"/>
  <c r="L232" i="11"/>
  <c r="N232" i="11"/>
  <c r="K200" i="11"/>
  <c r="M200" i="11"/>
  <c r="L200" i="11"/>
  <c r="N200" i="11"/>
  <c r="L255" i="11"/>
  <c r="N255" i="11"/>
  <c r="K255" i="11"/>
  <c r="M255" i="11"/>
  <c r="L347" i="11"/>
  <c r="N347" i="11"/>
  <c r="K347" i="11"/>
  <c r="M347" i="11"/>
  <c r="L283" i="11"/>
  <c r="N283" i="11"/>
  <c r="K283" i="11"/>
  <c r="M283" i="11"/>
  <c r="K210" i="11"/>
  <c r="M210" i="11"/>
  <c r="L210" i="11"/>
  <c r="N210" i="11"/>
  <c r="L260" i="11"/>
  <c r="N260" i="11"/>
  <c r="K260" i="11"/>
  <c r="M260" i="11"/>
  <c r="K291" i="11"/>
  <c r="M291" i="11"/>
  <c r="L291" i="11"/>
  <c r="N291" i="11"/>
  <c r="L202" i="11"/>
  <c r="N202" i="11"/>
  <c r="K202" i="11"/>
  <c r="M202" i="11"/>
  <c r="K252" i="11"/>
  <c r="M252" i="11"/>
  <c r="L252" i="11"/>
  <c r="N252" i="11"/>
  <c r="L308" i="11"/>
  <c r="N308" i="11"/>
  <c r="K308" i="11"/>
  <c r="M308" i="11"/>
  <c r="L314" i="11"/>
  <c r="N314" i="11"/>
  <c r="K314" i="11"/>
  <c r="M314" i="11"/>
  <c r="K288" i="11"/>
  <c r="M288" i="11"/>
  <c r="L288" i="11"/>
  <c r="N288" i="11"/>
  <c r="K211" i="11"/>
  <c r="M211" i="11"/>
  <c r="L211" i="11"/>
  <c r="N211" i="11"/>
  <c r="L231" i="11"/>
  <c r="N231" i="11"/>
  <c r="K231" i="11"/>
  <c r="M231" i="11"/>
  <c r="L241" i="11"/>
  <c r="N241" i="11"/>
  <c r="K241" i="11"/>
  <c r="M241" i="11"/>
  <c r="K272" i="11"/>
  <c r="M272" i="11"/>
  <c r="L272" i="11"/>
  <c r="N272" i="11"/>
  <c r="K262" i="11"/>
  <c r="M262" i="11"/>
  <c r="L262" i="11"/>
  <c r="N262" i="11"/>
  <c r="L187" i="11"/>
  <c r="N187" i="11"/>
  <c r="K187" i="11"/>
  <c r="M187" i="11"/>
  <c r="K268" i="11"/>
  <c r="M268" i="11"/>
  <c r="L268" i="11"/>
  <c r="N268" i="11"/>
  <c r="L350" i="11"/>
  <c r="N350" i="11"/>
  <c r="K350" i="11"/>
  <c r="M350" i="11"/>
  <c r="L330" i="11"/>
  <c r="N330" i="11"/>
  <c r="K330" i="11"/>
  <c r="M330" i="11"/>
  <c r="K205" i="11"/>
  <c r="M205" i="11"/>
  <c r="L205" i="11"/>
  <c r="N205" i="11"/>
  <c r="K189" i="11"/>
  <c r="M189" i="11"/>
  <c r="L189" i="11"/>
  <c r="N189" i="11"/>
  <c r="L276" i="11"/>
  <c r="N276" i="11"/>
  <c r="K276" i="11"/>
  <c r="M276" i="11"/>
  <c r="D193" i="9"/>
  <c r="D201" i="9"/>
  <c r="D209" i="9"/>
  <c r="D217" i="9"/>
  <c r="D225" i="9"/>
  <c r="D233" i="9"/>
  <c r="D241" i="9"/>
  <c r="D194" i="9"/>
  <c r="D202" i="9"/>
  <c r="D210" i="9"/>
  <c r="D218" i="9"/>
  <c r="D226" i="9"/>
  <c r="D234" i="9"/>
  <c r="D242" i="9"/>
  <c r="E189" i="9"/>
  <c r="E197" i="9"/>
  <c r="E205" i="9"/>
  <c r="E213" i="9"/>
  <c r="E221" i="9"/>
  <c r="E229" i="9"/>
  <c r="E237" i="9"/>
  <c r="E245" i="9"/>
  <c r="E253" i="9"/>
  <c r="E261" i="9"/>
  <c r="E269" i="9"/>
  <c r="E277" i="9"/>
  <c r="E285" i="9"/>
  <c r="E293" i="9"/>
  <c r="E301" i="9"/>
  <c r="E309" i="9"/>
  <c r="E317" i="9"/>
  <c r="E325" i="9"/>
  <c r="E333" i="9"/>
  <c r="E341" i="9"/>
  <c r="E349" i="9"/>
  <c r="D254" i="9"/>
  <c r="D262" i="9"/>
  <c r="D270" i="9"/>
  <c r="D278" i="9"/>
  <c r="D286" i="9"/>
  <c r="D294" i="9"/>
  <c r="D302" i="9"/>
  <c r="D310" i="9"/>
  <c r="D318" i="9"/>
  <c r="D334" i="9"/>
  <c r="D350" i="9"/>
  <c r="E328" i="9"/>
  <c r="E344" i="9"/>
  <c r="E256" i="9"/>
  <c r="E272" i="9"/>
  <c r="E288" i="9"/>
  <c r="E300" i="9"/>
  <c r="E330" i="9"/>
  <c r="E346" i="9"/>
  <c r="L305" i="11"/>
  <c r="N305" i="11"/>
  <c r="K305" i="11"/>
  <c r="M305" i="11"/>
  <c r="L327" i="11"/>
  <c r="N327" i="11"/>
  <c r="K327" i="11"/>
  <c r="M327" i="11"/>
  <c r="K263" i="11"/>
  <c r="M263" i="11"/>
  <c r="L263" i="11"/>
  <c r="N263" i="11"/>
  <c r="K188" i="11"/>
  <c r="M188" i="11"/>
  <c r="L188" i="11"/>
  <c r="N188" i="11"/>
  <c r="L257" i="11"/>
  <c r="N257" i="11"/>
  <c r="K257" i="11"/>
  <c r="M257" i="11"/>
  <c r="K301" i="11"/>
  <c r="M301" i="11"/>
  <c r="L301" i="11"/>
  <c r="N301" i="11"/>
  <c r="L208" i="11"/>
  <c r="N208" i="11"/>
  <c r="K208" i="11"/>
  <c r="M208" i="11"/>
  <c r="L299" i="11"/>
  <c r="N299" i="11"/>
  <c r="K299" i="11"/>
  <c r="M299" i="11"/>
  <c r="K307" i="11"/>
  <c r="M307" i="11"/>
  <c r="L307" i="11"/>
  <c r="N307" i="11"/>
  <c r="K316" i="11"/>
  <c r="M316" i="11"/>
  <c r="L316" i="11"/>
  <c r="N316" i="11"/>
  <c r="L334" i="11"/>
  <c r="N334" i="11"/>
  <c r="K334" i="11"/>
  <c r="M334" i="11"/>
  <c r="L270" i="11"/>
  <c r="N270" i="11"/>
  <c r="K270" i="11"/>
  <c r="M270" i="11"/>
  <c r="K338" i="11"/>
  <c r="M338" i="11"/>
  <c r="L338" i="11"/>
  <c r="N338" i="11"/>
  <c r="K290" i="11"/>
  <c r="M290" i="11"/>
  <c r="L290" i="11"/>
  <c r="N290" i="11"/>
  <c r="K336" i="11"/>
  <c r="M336" i="11"/>
  <c r="L336" i="11"/>
  <c r="N336" i="11"/>
  <c r="K294" i="11"/>
  <c r="M294" i="11"/>
  <c r="L294" i="11"/>
  <c r="N294" i="11"/>
  <c r="L245" i="11"/>
  <c r="N245" i="11"/>
  <c r="K245" i="11"/>
  <c r="M245" i="11"/>
  <c r="L197" i="11"/>
  <c r="N197" i="11"/>
  <c r="K197" i="11"/>
  <c r="M197" i="11"/>
  <c r="L207" i="11"/>
  <c r="N207" i="11"/>
  <c r="K207" i="11"/>
  <c r="M207" i="11"/>
  <c r="L280" i="11"/>
  <c r="N280" i="11"/>
  <c r="K280" i="11"/>
  <c r="M280" i="11"/>
  <c r="D192" i="9"/>
  <c r="D208" i="9"/>
  <c r="D224" i="9"/>
  <c r="D240" i="9"/>
  <c r="D316" i="9"/>
  <c r="D340" i="9"/>
  <c r="D257" i="9"/>
  <c r="D273" i="9"/>
  <c r="D289" i="9"/>
  <c r="D305" i="9"/>
  <c r="D321" i="9"/>
  <c r="D337" i="9"/>
  <c r="L321" i="11"/>
  <c r="N321" i="11"/>
  <c r="K321" i="11"/>
  <c r="M321" i="11"/>
  <c r="L289" i="11"/>
  <c r="N289" i="11"/>
  <c r="K289" i="11"/>
  <c r="M289" i="11"/>
  <c r="L343" i="11"/>
  <c r="N343" i="11"/>
  <c r="K343" i="11"/>
  <c r="M343" i="11"/>
  <c r="L311" i="11"/>
  <c r="N311" i="11"/>
  <c r="K311" i="11"/>
  <c r="M311" i="11"/>
  <c r="L279" i="11"/>
  <c r="N279" i="11"/>
  <c r="K279" i="11"/>
  <c r="M279" i="11"/>
  <c r="L236" i="11"/>
  <c r="N236" i="11"/>
  <c r="K236" i="11"/>
  <c r="M236" i="11"/>
  <c r="K204" i="11"/>
  <c r="M204" i="11"/>
  <c r="L204" i="11"/>
  <c r="N204" i="11"/>
  <c r="L230" i="11"/>
  <c r="N230" i="11"/>
  <c r="K230" i="11"/>
  <c r="M230" i="11"/>
  <c r="K198" i="11"/>
  <c r="M198" i="11"/>
  <c r="L198" i="11"/>
  <c r="N198" i="11"/>
  <c r="L249" i="11"/>
  <c r="N249" i="11"/>
  <c r="K249" i="11"/>
  <c r="M249" i="11"/>
  <c r="K251" i="11"/>
  <c r="M251" i="11"/>
  <c r="L251" i="11"/>
  <c r="N251" i="11"/>
  <c r="K349" i="11"/>
  <c r="M349" i="11"/>
  <c r="L349" i="11"/>
  <c r="N349" i="11"/>
  <c r="K317" i="11"/>
  <c r="M317" i="11"/>
  <c r="L317" i="11"/>
  <c r="N317" i="11"/>
  <c r="K285" i="11"/>
  <c r="M285" i="11"/>
  <c r="L285" i="11"/>
  <c r="N285" i="11"/>
  <c r="L256" i="11"/>
  <c r="N256" i="11"/>
  <c r="K256" i="11"/>
  <c r="M256" i="11"/>
  <c r="L224" i="11"/>
  <c r="N224" i="11"/>
  <c r="K224" i="11"/>
  <c r="M224" i="11"/>
  <c r="L192" i="11"/>
  <c r="N192" i="11"/>
  <c r="K192" i="11"/>
  <c r="M192" i="11"/>
  <c r="K258" i="11"/>
  <c r="M258" i="11"/>
  <c r="L258" i="11"/>
  <c r="N258" i="11"/>
  <c r="L331" i="11"/>
  <c r="N331" i="11"/>
  <c r="K331" i="11"/>
  <c r="M331" i="11"/>
  <c r="K267" i="11"/>
  <c r="M267" i="11"/>
  <c r="L267" i="11"/>
  <c r="N267" i="11"/>
  <c r="K194" i="11"/>
  <c r="M194" i="11"/>
  <c r="L194" i="11"/>
  <c r="N194" i="11"/>
  <c r="K339" i="11"/>
  <c r="M339" i="11"/>
  <c r="L339" i="11"/>
  <c r="N339" i="11"/>
  <c r="K275" i="11"/>
  <c r="M275" i="11"/>
  <c r="L275" i="11"/>
  <c r="N275" i="11"/>
  <c r="K332" i="11"/>
  <c r="M332" i="11"/>
  <c r="L332" i="11"/>
  <c r="N332" i="11"/>
  <c r="L264" i="11"/>
  <c r="N264" i="11"/>
  <c r="K264" i="11"/>
  <c r="M264" i="11"/>
  <c r="L302" i="11"/>
  <c r="N302" i="11"/>
  <c r="K302" i="11"/>
  <c r="M302" i="11"/>
  <c r="L201" i="11"/>
  <c r="N201" i="11"/>
  <c r="K201" i="11"/>
  <c r="M201" i="11"/>
  <c r="K322" i="11"/>
  <c r="M322" i="11"/>
  <c r="L322" i="11"/>
  <c r="N322" i="11"/>
  <c r="K306" i="11"/>
  <c r="M306" i="11"/>
  <c r="L306" i="11"/>
  <c r="N306" i="11"/>
  <c r="K274" i="11"/>
  <c r="M274" i="11"/>
  <c r="L274" i="11"/>
  <c r="N274" i="11"/>
  <c r="K195" i="11"/>
  <c r="M195" i="11"/>
  <c r="L195" i="11"/>
  <c r="N195" i="11"/>
  <c r="L235" i="11"/>
  <c r="N235" i="11"/>
  <c r="K235" i="11"/>
  <c r="M235" i="11"/>
  <c r="K209" i="11"/>
  <c r="M209" i="11"/>
  <c r="L209" i="11"/>
  <c r="N209" i="11"/>
  <c r="K320" i="11"/>
  <c r="M320" i="11"/>
  <c r="L320" i="11"/>
  <c r="N320" i="11"/>
  <c r="L191" i="11"/>
  <c r="N191" i="11"/>
  <c r="K191" i="11"/>
  <c r="M191" i="11"/>
  <c r="L318" i="11"/>
  <c r="N318" i="11"/>
  <c r="K318" i="11"/>
  <c r="M318" i="11"/>
  <c r="D188" i="9"/>
  <c r="D196" i="9"/>
  <c r="D204" i="9"/>
  <c r="D212" i="9"/>
  <c r="D220" i="9"/>
  <c r="D228" i="9"/>
  <c r="D236" i="9"/>
  <c r="D244" i="9"/>
  <c r="E247" i="9"/>
  <c r="E255" i="9"/>
  <c r="E263" i="9"/>
  <c r="E271" i="9"/>
  <c r="E279" i="9"/>
  <c r="E287" i="9"/>
  <c r="E295" i="9"/>
  <c r="E303" i="9"/>
  <c r="E311" i="9"/>
  <c r="E319" i="9"/>
  <c r="E327" i="9"/>
  <c r="E335" i="9"/>
  <c r="E343" i="9"/>
  <c r="D248" i="9"/>
  <c r="D264" i="9"/>
  <c r="D280" i="9"/>
  <c r="D296" i="9"/>
  <c r="D304" i="9"/>
  <c r="D312" i="9"/>
  <c r="D320" i="9"/>
  <c r="D336" i="9"/>
  <c r="E258" i="9"/>
  <c r="E274" i="9"/>
  <c r="E290" i="9"/>
  <c r="E334" i="9"/>
  <c r="E350" i="9"/>
  <c r="K345" i="11"/>
  <c r="M345" i="11"/>
  <c r="L345" i="11"/>
  <c r="N345" i="11"/>
  <c r="K313" i="11"/>
  <c r="M313" i="11"/>
  <c r="L313" i="11"/>
  <c r="N313" i="11"/>
  <c r="K281" i="11"/>
  <c r="M281" i="11"/>
  <c r="L281" i="11"/>
  <c r="N281" i="11"/>
  <c r="K335" i="11"/>
  <c r="M335" i="11"/>
  <c r="L335" i="11"/>
  <c r="N335" i="11"/>
  <c r="K303" i="11"/>
  <c r="M303" i="11"/>
  <c r="L303" i="11"/>
  <c r="N303" i="11"/>
  <c r="K271" i="11"/>
  <c r="M271" i="11"/>
  <c r="L271" i="11"/>
  <c r="N271" i="11"/>
  <c r="K228" i="11"/>
  <c r="M228" i="11"/>
  <c r="L228" i="11"/>
  <c r="N228" i="11"/>
  <c r="L196" i="11"/>
  <c r="N196" i="11"/>
  <c r="K196" i="11"/>
  <c r="M196" i="11"/>
  <c r="K222" i="11"/>
  <c r="M222" i="11"/>
  <c r="L222" i="11"/>
  <c r="N222" i="11"/>
  <c r="L190" i="11"/>
  <c r="N190" i="11"/>
  <c r="K190" i="11"/>
  <c r="M190" i="11"/>
  <c r="L246" i="11"/>
  <c r="N246" i="11"/>
  <c r="K246" i="11"/>
  <c r="M246" i="11"/>
  <c r="L341" i="11"/>
  <c r="N341" i="11"/>
  <c r="K341" i="11"/>
  <c r="M341" i="11"/>
  <c r="L309" i="11"/>
  <c r="N309" i="11"/>
  <c r="K309" i="11"/>
  <c r="M309" i="11"/>
  <c r="L277" i="11"/>
  <c r="N277" i="11"/>
  <c r="K277" i="11"/>
  <c r="M277" i="11"/>
  <c r="L248" i="11"/>
  <c r="N248" i="11"/>
  <c r="K248" i="11"/>
  <c r="M248" i="11"/>
  <c r="K216" i="11"/>
  <c r="M216" i="11"/>
  <c r="L216" i="11"/>
  <c r="N216" i="11"/>
  <c r="K253" i="11"/>
  <c r="M253" i="11"/>
  <c r="L253" i="11"/>
  <c r="N253" i="11"/>
  <c r="L247" i="11"/>
  <c r="N247" i="11"/>
  <c r="K247" i="11"/>
  <c r="M247" i="11"/>
  <c r="L315" i="11"/>
  <c r="N315" i="11"/>
  <c r="K315" i="11"/>
  <c r="M315" i="11"/>
  <c r="K242" i="11"/>
  <c r="M242" i="11"/>
  <c r="L242" i="11"/>
  <c r="N242" i="11"/>
  <c r="K323" i="11"/>
  <c r="M323" i="11"/>
  <c r="L323" i="11"/>
  <c r="N323" i="11"/>
  <c r="L234" i="11"/>
  <c r="N234" i="11"/>
  <c r="K234" i="11"/>
  <c r="M234" i="11"/>
  <c r="L324" i="11"/>
  <c r="N324" i="11"/>
  <c r="K324" i="11"/>
  <c r="M324" i="11"/>
  <c r="L346" i="11"/>
  <c r="N346" i="11"/>
  <c r="K346" i="11"/>
  <c r="M346" i="11"/>
  <c r="L282" i="11"/>
  <c r="N282" i="11"/>
  <c r="K282" i="11"/>
  <c r="M282" i="11"/>
  <c r="K193" i="11"/>
  <c r="M193" i="11"/>
  <c r="L193" i="11"/>
  <c r="N193" i="11"/>
  <c r="K223" i="11"/>
  <c r="M223" i="11"/>
  <c r="L223" i="11"/>
  <c r="N223" i="11"/>
  <c r="L292" i="11"/>
  <c r="N292" i="11"/>
  <c r="K292" i="11"/>
  <c r="M292" i="11"/>
  <c r="L217" i="11"/>
  <c r="N217" i="11"/>
  <c r="K217" i="11"/>
  <c r="M217" i="11"/>
  <c r="L229" i="11"/>
  <c r="N229" i="11"/>
  <c r="K229" i="11"/>
  <c r="M229" i="11"/>
  <c r="K233" i="11"/>
  <c r="M233" i="11"/>
  <c r="L233" i="11"/>
  <c r="N233" i="11"/>
  <c r="K342" i="11"/>
  <c r="M342" i="11"/>
  <c r="L342" i="11"/>
  <c r="N342" i="11"/>
  <c r="K326" i="11"/>
  <c r="M326" i="11"/>
  <c r="L326" i="11"/>
  <c r="N326" i="11"/>
  <c r="L219" i="11"/>
  <c r="N219" i="11"/>
  <c r="K219" i="11"/>
  <c r="M219" i="11"/>
  <c r="L312" i="11"/>
  <c r="N312" i="11"/>
  <c r="K312" i="11"/>
  <c r="M312" i="11"/>
  <c r="L298" i="11"/>
  <c r="N298" i="11"/>
  <c r="K298" i="11"/>
  <c r="M298" i="11"/>
  <c r="K300" i="11"/>
  <c r="M300" i="11"/>
  <c r="L300" i="11"/>
  <c r="N300" i="11"/>
  <c r="K310" i="11"/>
  <c r="M310" i="11"/>
  <c r="L310" i="11"/>
  <c r="N310" i="11"/>
  <c r="L286" i="11"/>
  <c r="N286" i="11"/>
  <c r="K286" i="11"/>
  <c r="M286" i="11"/>
  <c r="D190" i="9"/>
  <c r="D198" i="9"/>
  <c r="D206" i="9"/>
  <c r="D214" i="9"/>
  <c r="D222" i="9"/>
  <c r="D230" i="9"/>
  <c r="D238" i="9"/>
  <c r="D246" i="9"/>
  <c r="D306" i="9"/>
  <c r="D314" i="9"/>
  <c r="D338" i="9"/>
  <c r="G180" i="9"/>
  <c r="G164" i="9"/>
  <c r="G184" i="9"/>
  <c r="G168" i="9"/>
  <c r="G152" i="9"/>
  <c r="G148" i="9"/>
  <c r="D155" i="9"/>
  <c r="K155" i="11"/>
  <c r="M155" i="11"/>
  <c r="L155" i="11"/>
  <c r="N155" i="11"/>
  <c r="G634" i="5"/>
  <c r="E648" i="5"/>
  <c r="G186" i="9"/>
  <c r="G182" i="9"/>
  <c r="G178" i="9"/>
  <c r="G174" i="9"/>
  <c r="G170" i="9"/>
  <c r="G166" i="9"/>
  <c r="G162" i="9"/>
  <c r="G158" i="9"/>
  <c r="G154" i="9"/>
  <c r="L180" i="11"/>
  <c r="N180" i="11"/>
  <c r="K180" i="11"/>
  <c r="M180" i="11"/>
  <c r="K174" i="11"/>
  <c r="M174" i="11"/>
  <c r="L174" i="11"/>
  <c r="N174" i="11"/>
  <c r="L138" i="11"/>
  <c r="N138" i="11"/>
  <c r="K138" i="11"/>
  <c r="M138" i="11"/>
  <c r="L106" i="11"/>
  <c r="N106" i="11"/>
  <c r="K106" i="11"/>
  <c r="M106" i="11"/>
  <c r="L74" i="11"/>
  <c r="N74" i="11"/>
  <c r="K74" i="11"/>
  <c r="M74" i="11"/>
  <c r="K124" i="11"/>
  <c r="M124" i="11"/>
  <c r="L124" i="11"/>
  <c r="N124" i="11"/>
  <c r="K92" i="11"/>
  <c r="M92" i="11"/>
  <c r="L92" i="11"/>
  <c r="N92" i="11"/>
  <c r="L57" i="11"/>
  <c r="N57" i="11"/>
  <c r="K57" i="11"/>
  <c r="M57" i="11"/>
  <c r="L47" i="11"/>
  <c r="N47" i="11"/>
  <c r="K47" i="11"/>
  <c r="M47" i="11"/>
  <c r="L168" i="11"/>
  <c r="N168" i="11"/>
  <c r="K168" i="11"/>
  <c r="M168" i="11"/>
  <c r="K134" i="11"/>
  <c r="M134" i="11"/>
  <c r="L134" i="11"/>
  <c r="N134" i="11"/>
  <c r="K102" i="11"/>
  <c r="M102" i="11"/>
  <c r="L102" i="11"/>
  <c r="N102" i="11"/>
  <c r="K70" i="11"/>
  <c r="M70" i="11"/>
  <c r="L70" i="11"/>
  <c r="N70" i="11"/>
  <c r="L51" i="11"/>
  <c r="N51" i="11"/>
  <c r="K51" i="11"/>
  <c r="M51" i="11"/>
  <c r="L149" i="11"/>
  <c r="N149" i="11"/>
  <c r="K149" i="11"/>
  <c r="M149" i="11"/>
  <c r="L147" i="11"/>
  <c r="N147" i="11"/>
  <c r="K147" i="11"/>
  <c r="M147" i="11"/>
  <c r="L136" i="11"/>
  <c r="N136" i="11"/>
  <c r="K136" i="11"/>
  <c r="M136" i="11"/>
  <c r="L72" i="11"/>
  <c r="N72" i="11"/>
  <c r="K72" i="11"/>
  <c r="M72" i="11"/>
  <c r="K45" i="11"/>
  <c r="M45" i="11"/>
  <c r="L45" i="11"/>
  <c r="N45" i="11"/>
  <c r="K144" i="11"/>
  <c r="M144" i="11"/>
  <c r="L144" i="11"/>
  <c r="N144" i="11"/>
  <c r="L67" i="11"/>
  <c r="N67" i="11"/>
  <c r="K67" i="11"/>
  <c r="M67" i="11"/>
  <c r="K109" i="11"/>
  <c r="M109" i="11"/>
  <c r="L109" i="11"/>
  <c r="N109" i="11"/>
  <c r="K107" i="11"/>
  <c r="M107" i="11"/>
  <c r="L107" i="11"/>
  <c r="N107" i="11"/>
  <c r="K44" i="11"/>
  <c r="M44" i="11"/>
  <c r="L44" i="11"/>
  <c r="N44" i="11"/>
  <c r="K54" i="11"/>
  <c r="M54" i="11"/>
  <c r="L54" i="11"/>
  <c r="N54" i="11"/>
  <c r="K169" i="11"/>
  <c r="M169" i="11"/>
  <c r="L169" i="11"/>
  <c r="N169" i="11"/>
  <c r="K139" i="11"/>
  <c r="M139" i="11"/>
  <c r="L139" i="11"/>
  <c r="N139" i="11"/>
  <c r="L83" i="11"/>
  <c r="N83" i="11"/>
  <c r="K83" i="11"/>
  <c r="M83" i="11"/>
  <c r="L62" i="11"/>
  <c r="N62" i="11"/>
  <c r="K62" i="11"/>
  <c r="M62" i="11"/>
  <c r="L36" i="11"/>
  <c r="N36" i="11"/>
  <c r="K36" i="11"/>
  <c r="M36" i="11"/>
  <c r="L175" i="11"/>
  <c r="N175" i="11"/>
  <c r="K175" i="11"/>
  <c r="M175" i="11"/>
  <c r="L64" i="11"/>
  <c r="N64" i="11"/>
  <c r="K64" i="11"/>
  <c r="M64" i="11"/>
  <c r="L181" i="11"/>
  <c r="N181" i="11"/>
  <c r="K181" i="11"/>
  <c r="M181" i="11"/>
  <c r="K93" i="11"/>
  <c r="M93" i="11"/>
  <c r="L93" i="11"/>
  <c r="N93" i="11"/>
  <c r="L48" i="11"/>
  <c r="N48" i="11"/>
  <c r="K48" i="11"/>
  <c r="M48" i="11"/>
  <c r="L58" i="11"/>
  <c r="N58" i="11"/>
  <c r="K58" i="11"/>
  <c r="M58" i="11"/>
  <c r="L127" i="11"/>
  <c r="N127" i="11"/>
  <c r="K127" i="11"/>
  <c r="M127" i="11"/>
  <c r="K40" i="11"/>
  <c r="M40" i="11"/>
  <c r="L40" i="11"/>
  <c r="N40" i="11"/>
  <c r="K50" i="11"/>
  <c r="M50" i="11"/>
  <c r="L50" i="11"/>
  <c r="N50" i="11"/>
  <c r="E29" i="9"/>
  <c r="E37" i="9"/>
  <c r="E45" i="9"/>
  <c r="E53" i="9"/>
  <c r="E61" i="9"/>
  <c r="E69" i="9"/>
  <c r="D34" i="9"/>
  <c r="D42" i="9"/>
  <c r="D52" i="9"/>
  <c r="D60" i="9"/>
  <c r="D68" i="9"/>
  <c r="E50" i="9"/>
  <c r="E58" i="9"/>
  <c r="E66" i="9"/>
  <c r="D29" i="9"/>
  <c r="D37" i="9"/>
  <c r="D45" i="9"/>
  <c r="D53" i="9"/>
  <c r="D61" i="9"/>
  <c r="E72" i="9"/>
  <c r="E80" i="9"/>
  <c r="E88" i="9"/>
  <c r="E96" i="9"/>
  <c r="E104" i="9"/>
  <c r="E112" i="9"/>
  <c r="E120" i="9"/>
  <c r="E128" i="9"/>
  <c r="E136" i="9"/>
  <c r="E144" i="9"/>
  <c r="E152" i="9"/>
  <c r="E160" i="9"/>
  <c r="E168" i="9"/>
  <c r="E176" i="9"/>
  <c r="E184" i="9"/>
  <c r="D73" i="9"/>
  <c r="D81" i="9"/>
  <c r="D89" i="9"/>
  <c r="D97" i="9"/>
  <c r="D105" i="9"/>
  <c r="D113" i="9"/>
  <c r="D121" i="9"/>
  <c r="D129" i="9"/>
  <c r="D137" i="9"/>
  <c r="D145" i="9"/>
  <c r="D153" i="9"/>
  <c r="D163" i="9"/>
  <c r="D171" i="9"/>
  <c r="D179" i="9"/>
  <c r="E71" i="9"/>
  <c r="E79" i="9"/>
  <c r="E87" i="9"/>
  <c r="E95" i="9"/>
  <c r="E103" i="9"/>
  <c r="E111" i="9"/>
  <c r="E119" i="9"/>
  <c r="E127" i="9"/>
  <c r="E135" i="9"/>
  <c r="E143" i="9"/>
  <c r="E151" i="9"/>
  <c r="E161" i="9"/>
  <c r="E169" i="9"/>
  <c r="E177" i="9"/>
  <c r="E185" i="9"/>
  <c r="D76" i="9"/>
  <c r="D84" i="9"/>
  <c r="D92" i="9"/>
  <c r="D100" i="9"/>
  <c r="D108" i="9"/>
  <c r="D116" i="9"/>
  <c r="D124" i="9"/>
  <c r="D132" i="9"/>
  <c r="D140" i="9"/>
  <c r="D148" i="9"/>
  <c r="D156" i="9"/>
  <c r="D164" i="9"/>
  <c r="D172" i="9"/>
  <c r="D180" i="9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/>
  <c r="K172" i="11"/>
  <c r="M172" i="11"/>
  <c r="L166" i="11"/>
  <c r="N166" i="11"/>
  <c r="K166" i="11"/>
  <c r="M166" i="11"/>
  <c r="K130" i="11"/>
  <c r="M130" i="11"/>
  <c r="L130" i="11"/>
  <c r="N130" i="11"/>
  <c r="K98" i="11"/>
  <c r="M98" i="11"/>
  <c r="L98" i="11"/>
  <c r="N98" i="11"/>
  <c r="L150" i="11"/>
  <c r="N150" i="11"/>
  <c r="K150" i="11"/>
  <c r="M150" i="11"/>
  <c r="L116" i="11"/>
  <c r="N116" i="11"/>
  <c r="K116" i="11"/>
  <c r="M116" i="11"/>
  <c r="L84" i="11"/>
  <c r="N84" i="11"/>
  <c r="K84" i="11"/>
  <c r="M84" i="11"/>
  <c r="K49" i="11"/>
  <c r="M49" i="11"/>
  <c r="L49" i="11"/>
  <c r="N49" i="11"/>
  <c r="K39" i="11"/>
  <c r="M39" i="11"/>
  <c r="L39" i="11"/>
  <c r="N39" i="11"/>
  <c r="K151" i="11"/>
  <c r="M151" i="11"/>
  <c r="L151" i="11"/>
  <c r="N151" i="11"/>
  <c r="K160" i="11"/>
  <c r="M160" i="11"/>
  <c r="L160" i="11"/>
  <c r="N160" i="11"/>
  <c r="L126" i="11"/>
  <c r="N126" i="11"/>
  <c r="K126" i="11"/>
  <c r="M126" i="11"/>
  <c r="L94" i="11"/>
  <c r="N94" i="11"/>
  <c r="K94" i="11"/>
  <c r="M94" i="11"/>
  <c r="K65" i="11"/>
  <c r="M65" i="11"/>
  <c r="L65" i="11"/>
  <c r="N65" i="11"/>
  <c r="K43" i="11"/>
  <c r="M43" i="11"/>
  <c r="L43" i="11"/>
  <c r="N43" i="11"/>
  <c r="L120" i="11"/>
  <c r="N120" i="11"/>
  <c r="K120" i="11"/>
  <c r="M120" i="11"/>
  <c r="L53" i="11"/>
  <c r="N53" i="11"/>
  <c r="K53" i="11"/>
  <c r="M53" i="11"/>
  <c r="L186" i="11"/>
  <c r="N186" i="11"/>
  <c r="K186" i="11"/>
  <c r="M186" i="11"/>
  <c r="K29" i="11"/>
  <c r="M29" i="11"/>
  <c r="L29" i="11"/>
  <c r="N29" i="11"/>
  <c r="K152" i="11"/>
  <c r="M152" i="11"/>
  <c r="L152" i="11"/>
  <c r="N152" i="11"/>
  <c r="K112" i="11"/>
  <c r="M112" i="11"/>
  <c r="L112" i="11"/>
  <c r="N112" i="11"/>
  <c r="L89" i="11"/>
  <c r="N89" i="11"/>
  <c r="K89" i="11"/>
  <c r="M89" i="11"/>
  <c r="L32" i="11"/>
  <c r="N32" i="11"/>
  <c r="K32" i="11"/>
  <c r="M32" i="11"/>
  <c r="L163" i="11"/>
  <c r="N163" i="11"/>
  <c r="K163" i="11"/>
  <c r="M163" i="11"/>
  <c r="K135" i="11"/>
  <c r="M135" i="11"/>
  <c r="L135" i="11"/>
  <c r="N135" i="11"/>
  <c r="K113" i="11"/>
  <c r="M113" i="11"/>
  <c r="L113" i="11"/>
  <c r="N113" i="11"/>
  <c r="K97" i="11"/>
  <c r="M97" i="11"/>
  <c r="L97" i="11"/>
  <c r="N97" i="11"/>
  <c r="K81" i="11"/>
  <c r="M81" i="11"/>
  <c r="L81" i="11"/>
  <c r="N81" i="11"/>
  <c r="L52" i="11"/>
  <c r="N52" i="11"/>
  <c r="K52" i="11"/>
  <c r="M52" i="11"/>
  <c r="K34" i="11"/>
  <c r="M34" i="11"/>
  <c r="L34" i="11"/>
  <c r="N34" i="11"/>
  <c r="L133" i="11"/>
  <c r="N133" i="11"/>
  <c r="K133" i="11"/>
  <c r="M133" i="11"/>
  <c r="L167" i="11"/>
  <c r="N167" i="11"/>
  <c r="K167" i="11"/>
  <c r="M167" i="11"/>
  <c r="K60" i="11"/>
  <c r="M60" i="11"/>
  <c r="L60" i="11"/>
  <c r="N60" i="11"/>
  <c r="K119" i="11"/>
  <c r="M119" i="11"/>
  <c r="L119" i="11"/>
  <c r="N119" i="11"/>
  <c r="K125" i="11"/>
  <c r="M125" i="11"/>
  <c r="L125" i="11"/>
  <c r="N125" i="11"/>
  <c r="E31" i="9"/>
  <c r="E39" i="9"/>
  <c r="E47" i="9"/>
  <c r="E55" i="9"/>
  <c r="E63" i="9"/>
  <c r="D28" i="9"/>
  <c r="D36" i="9"/>
  <c r="D44" i="9"/>
  <c r="D54" i="9"/>
  <c r="D62" i="9"/>
  <c r="D31" i="9"/>
  <c r="D39" i="9"/>
  <c r="D47" i="9"/>
  <c r="D55" i="9"/>
  <c r="D63" i="9"/>
  <c r="E74" i="9"/>
  <c r="E82" i="9"/>
  <c r="E90" i="9"/>
  <c r="E98" i="9"/>
  <c r="E106" i="9"/>
  <c r="E114" i="9"/>
  <c r="E122" i="9"/>
  <c r="E130" i="9"/>
  <c r="E138" i="9"/>
  <c r="E146" i="9"/>
  <c r="E154" i="9"/>
  <c r="E162" i="9"/>
  <c r="E170" i="9"/>
  <c r="E178" i="9"/>
  <c r="E186" i="9"/>
  <c r="D75" i="9"/>
  <c r="D83" i="9"/>
  <c r="D91" i="9"/>
  <c r="D99" i="9"/>
  <c r="D107" i="9"/>
  <c r="D115" i="9"/>
  <c r="D123" i="9"/>
  <c r="D131" i="9"/>
  <c r="D139" i="9"/>
  <c r="D147" i="9"/>
  <c r="D157" i="9"/>
  <c r="D165" i="9"/>
  <c r="D173" i="9"/>
  <c r="D181" i="9"/>
  <c r="E163" i="9"/>
  <c r="E171" i="9"/>
  <c r="E179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K164" i="11"/>
  <c r="M164" i="11"/>
  <c r="L164" i="11"/>
  <c r="N164" i="11"/>
  <c r="K158" i="11"/>
  <c r="M158" i="11"/>
  <c r="L158" i="11"/>
  <c r="N158" i="11"/>
  <c r="L122" i="11"/>
  <c r="N122" i="11"/>
  <c r="K122" i="11"/>
  <c r="M122" i="11"/>
  <c r="L90" i="11"/>
  <c r="N90" i="11"/>
  <c r="K90" i="11"/>
  <c r="M90" i="11"/>
  <c r="K140" i="11"/>
  <c r="M140" i="11"/>
  <c r="L140" i="11"/>
  <c r="N140" i="11"/>
  <c r="K108" i="11"/>
  <c r="M108" i="11"/>
  <c r="L108" i="11"/>
  <c r="N108" i="11"/>
  <c r="K76" i="11"/>
  <c r="M76" i="11"/>
  <c r="L76" i="11"/>
  <c r="N76" i="11"/>
  <c r="L41" i="11"/>
  <c r="N41" i="11"/>
  <c r="K41" i="11"/>
  <c r="M41" i="11"/>
  <c r="L63" i="11"/>
  <c r="N63" i="11"/>
  <c r="K63" i="11"/>
  <c r="M63" i="11"/>
  <c r="L31" i="11"/>
  <c r="N31" i="11"/>
  <c r="K31" i="11"/>
  <c r="M31" i="11"/>
  <c r="K184" i="11"/>
  <c r="M184" i="11"/>
  <c r="L184" i="11"/>
  <c r="N184" i="11"/>
  <c r="L148" i="11"/>
  <c r="N148" i="11"/>
  <c r="K148" i="11"/>
  <c r="M148" i="11"/>
  <c r="K118" i="11"/>
  <c r="M118" i="11"/>
  <c r="L118" i="11"/>
  <c r="N118" i="11"/>
  <c r="K86" i="11"/>
  <c r="M86" i="11"/>
  <c r="L86" i="11"/>
  <c r="N86" i="11"/>
  <c r="L35" i="11"/>
  <c r="N35" i="11"/>
  <c r="K35" i="11"/>
  <c r="M35" i="11"/>
  <c r="K178" i="11"/>
  <c r="M178" i="11"/>
  <c r="L178" i="11"/>
  <c r="N178" i="11"/>
  <c r="L104" i="11"/>
  <c r="N104" i="11"/>
  <c r="K104" i="11"/>
  <c r="M104" i="11"/>
  <c r="L37" i="11"/>
  <c r="N37" i="11"/>
  <c r="K37" i="11"/>
  <c r="M37" i="11"/>
  <c r="K170" i="11"/>
  <c r="M170" i="11"/>
  <c r="L170" i="11"/>
  <c r="N170" i="11"/>
  <c r="K128" i="11"/>
  <c r="M128" i="11"/>
  <c r="L128" i="11"/>
  <c r="N128" i="11"/>
  <c r="K80" i="11"/>
  <c r="M80" i="11"/>
  <c r="L80" i="11"/>
  <c r="N80" i="11"/>
  <c r="K141" i="11"/>
  <c r="M141" i="11"/>
  <c r="L141" i="11"/>
  <c r="N141" i="11"/>
  <c r="K77" i="11"/>
  <c r="M77" i="11"/>
  <c r="L77" i="11"/>
  <c r="N77" i="11"/>
  <c r="K123" i="11"/>
  <c r="M123" i="11"/>
  <c r="L123" i="11"/>
  <c r="N123" i="11"/>
  <c r="L161" i="11"/>
  <c r="N161" i="11"/>
  <c r="K161" i="11"/>
  <c r="M161" i="11"/>
  <c r="K129" i="11"/>
  <c r="M129" i="11"/>
  <c r="L129" i="11"/>
  <c r="N129" i="11"/>
  <c r="L95" i="11"/>
  <c r="N95" i="11"/>
  <c r="K95" i="11"/>
  <c r="M95" i="11"/>
  <c r="L79" i="11"/>
  <c r="N79" i="11"/>
  <c r="K79" i="11"/>
  <c r="M79" i="11"/>
  <c r="L30" i="11"/>
  <c r="N30" i="11"/>
  <c r="K30" i="11"/>
  <c r="M30" i="11"/>
  <c r="L69" i="11"/>
  <c r="N69" i="11"/>
  <c r="K69" i="11"/>
  <c r="M69" i="11"/>
  <c r="L85" i="11"/>
  <c r="N85" i="11"/>
  <c r="K85" i="11"/>
  <c r="M85" i="11"/>
  <c r="K159" i="11"/>
  <c r="M159" i="11"/>
  <c r="L159" i="11"/>
  <c r="N159" i="11"/>
  <c r="L101" i="11"/>
  <c r="N101" i="11"/>
  <c r="K101" i="11"/>
  <c r="M101" i="11"/>
  <c r="L99" i="11"/>
  <c r="N99" i="11"/>
  <c r="K99" i="11"/>
  <c r="M99" i="11"/>
  <c r="L173" i="11"/>
  <c r="N173" i="11"/>
  <c r="K173" i="11"/>
  <c r="M173" i="11"/>
  <c r="L105" i="11"/>
  <c r="N105" i="11"/>
  <c r="K105" i="11"/>
  <c r="M105" i="11"/>
  <c r="L157" i="11"/>
  <c r="N157" i="11"/>
  <c r="K157" i="11"/>
  <c r="M157" i="11"/>
  <c r="E33" i="9"/>
  <c r="E41" i="9"/>
  <c r="E49" i="9"/>
  <c r="E57" i="9"/>
  <c r="E65" i="9"/>
  <c r="D30" i="9"/>
  <c r="D38" i="9"/>
  <c r="D46" i="9"/>
  <c r="D56" i="9"/>
  <c r="D64" i="9"/>
  <c r="D77" i="9"/>
  <c r="D85" i="9"/>
  <c r="D93" i="9"/>
  <c r="D101" i="9"/>
  <c r="D109" i="9"/>
  <c r="D117" i="9"/>
  <c r="D125" i="9"/>
  <c r="D133" i="9"/>
  <c r="D141" i="9"/>
  <c r="D149" i="9"/>
  <c r="D159" i="9"/>
  <c r="D167" i="9"/>
  <c r="D175" i="9"/>
  <c r="D183" i="9"/>
  <c r="E75" i="9"/>
  <c r="E83" i="9"/>
  <c r="E91" i="9"/>
  <c r="E99" i="9"/>
  <c r="E107" i="9"/>
  <c r="E115" i="9"/>
  <c r="E123" i="9"/>
  <c r="E131" i="9"/>
  <c r="E139" i="9"/>
  <c r="E147" i="9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/>
  <c r="K156" i="11"/>
  <c r="M156" i="11"/>
  <c r="K182" i="11"/>
  <c r="M182" i="11"/>
  <c r="L182" i="11"/>
  <c r="N182" i="11"/>
  <c r="K146" i="11"/>
  <c r="M146" i="11"/>
  <c r="L146" i="11"/>
  <c r="N146" i="11"/>
  <c r="K114" i="11"/>
  <c r="M114" i="11"/>
  <c r="L114" i="11"/>
  <c r="N114" i="11"/>
  <c r="K82" i="11"/>
  <c r="M82" i="11"/>
  <c r="L82" i="11"/>
  <c r="N82" i="11"/>
  <c r="L132" i="11"/>
  <c r="N132" i="11"/>
  <c r="K132" i="11"/>
  <c r="M132" i="11"/>
  <c r="L100" i="11"/>
  <c r="N100" i="11"/>
  <c r="K100" i="11"/>
  <c r="M100" i="11"/>
  <c r="L68" i="11"/>
  <c r="N68" i="11"/>
  <c r="K68" i="11"/>
  <c r="M68" i="11"/>
  <c r="K33" i="11"/>
  <c r="M33" i="11"/>
  <c r="L33" i="11"/>
  <c r="N33" i="11"/>
  <c r="K55" i="11"/>
  <c r="M55" i="11"/>
  <c r="L55" i="11"/>
  <c r="N55" i="11"/>
  <c r="K153" i="11"/>
  <c r="M153" i="11"/>
  <c r="L153" i="11"/>
  <c r="N153" i="11"/>
  <c r="K66" i="11"/>
  <c r="M66" i="11"/>
  <c r="L66" i="11"/>
  <c r="N66" i="11"/>
  <c r="K176" i="11"/>
  <c r="M176" i="11"/>
  <c r="L176" i="11"/>
  <c r="N176" i="11"/>
  <c r="L142" i="11"/>
  <c r="N142" i="11"/>
  <c r="K142" i="11"/>
  <c r="M142" i="11"/>
  <c r="L110" i="11"/>
  <c r="N110" i="11"/>
  <c r="K110" i="11"/>
  <c r="M110" i="11"/>
  <c r="L78" i="11"/>
  <c r="N78" i="11"/>
  <c r="K78" i="11"/>
  <c r="M78" i="11"/>
  <c r="K59" i="11"/>
  <c r="M59" i="11"/>
  <c r="L59" i="11"/>
  <c r="N59" i="11"/>
  <c r="K27" i="11"/>
  <c r="M27" i="11"/>
  <c r="L27" i="11"/>
  <c r="N27" i="11"/>
  <c r="L162" i="11"/>
  <c r="N162" i="11"/>
  <c r="K162" i="11"/>
  <c r="M162" i="11"/>
  <c r="L88" i="11"/>
  <c r="N88" i="11"/>
  <c r="K88" i="11"/>
  <c r="M88" i="11"/>
  <c r="K61" i="11"/>
  <c r="M61" i="11"/>
  <c r="L61" i="11"/>
  <c r="N61" i="11"/>
  <c r="K96" i="11"/>
  <c r="M96" i="11"/>
  <c r="L96" i="11"/>
  <c r="N96" i="11"/>
  <c r="K154" i="11"/>
  <c r="M154" i="11"/>
  <c r="L154" i="11"/>
  <c r="N154" i="11"/>
  <c r="L185" i="11"/>
  <c r="N185" i="11"/>
  <c r="K185" i="11"/>
  <c r="M185" i="11"/>
  <c r="L121" i="11"/>
  <c r="N121" i="11"/>
  <c r="K121" i="11"/>
  <c r="M121" i="11"/>
  <c r="L115" i="11"/>
  <c r="N115" i="11"/>
  <c r="K115" i="11"/>
  <c r="M115" i="11"/>
  <c r="K179" i="11"/>
  <c r="M179" i="11"/>
  <c r="L179" i="11"/>
  <c r="N179" i="11"/>
  <c r="K145" i="11"/>
  <c r="M145" i="11"/>
  <c r="L145" i="11"/>
  <c r="N145" i="11"/>
  <c r="K91" i="11"/>
  <c r="M91" i="11"/>
  <c r="L91" i="11"/>
  <c r="N91" i="11"/>
  <c r="K75" i="11"/>
  <c r="M75" i="11"/>
  <c r="L75" i="11"/>
  <c r="N75" i="11"/>
  <c r="L46" i="11"/>
  <c r="N46" i="11"/>
  <c r="K46" i="11"/>
  <c r="M46" i="11"/>
  <c r="L111" i="11"/>
  <c r="N111" i="11"/>
  <c r="K111" i="11"/>
  <c r="M111" i="11"/>
  <c r="K56" i="11"/>
  <c r="M56" i="11"/>
  <c r="L56" i="11"/>
  <c r="N56" i="11"/>
  <c r="L137" i="11"/>
  <c r="N137" i="11"/>
  <c r="K137" i="11"/>
  <c r="M137" i="11"/>
  <c r="L117" i="11"/>
  <c r="N117" i="11"/>
  <c r="K117" i="11"/>
  <c r="M117" i="11"/>
  <c r="K103" i="11"/>
  <c r="M103" i="11"/>
  <c r="L103" i="11"/>
  <c r="N103" i="11"/>
  <c r="E27" i="9"/>
  <c r="E35" i="9"/>
  <c r="E43" i="9"/>
  <c r="E51" i="9"/>
  <c r="E59" i="9"/>
  <c r="E67" i="9"/>
  <c r="D32" i="9"/>
  <c r="D40" i="9"/>
  <c r="D48" i="9"/>
  <c r="G203" i="5"/>
  <c r="G252" i="5"/>
  <c r="F340" i="5"/>
  <c r="G211" i="5"/>
  <c r="G275" i="5"/>
  <c r="G319" i="5"/>
  <c r="G357" i="5"/>
  <c r="I255" i="5"/>
  <c r="F303" i="5"/>
  <c r="E295" i="5"/>
  <c r="I332" i="5"/>
  <c r="I325" i="5"/>
  <c r="I228" i="5"/>
  <c r="I316" i="5"/>
  <c r="I348" i="5"/>
  <c r="G181" i="5"/>
  <c r="J182" i="2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/>
  <c r="P164" i="2"/>
  <c r="F244" i="5"/>
  <c r="F298" i="5"/>
  <c r="F287" i="5"/>
  <c r="F353" i="5"/>
  <c r="E267" i="5"/>
  <c r="E287" i="5"/>
  <c r="I303" i="5"/>
  <c r="F332" i="5"/>
  <c r="I365" i="5"/>
  <c r="I196" i="5"/>
  <c r="I256" i="5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I227" i="5"/>
  <c r="F252" i="5"/>
  <c r="F279" i="5"/>
  <c r="F295" i="5"/>
  <c r="F345" i="5"/>
  <c r="F365" i="5"/>
  <c r="E162" i="5"/>
  <c r="H163" i="2"/>
  <c r="E271" i="5"/>
  <c r="I279" i="5"/>
  <c r="F320" i="5"/>
  <c r="F328" i="5"/>
  <c r="F336" i="5"/>
  <c r="I345" i="5"/>
  <c r="F360" i="5"/>
  <c r="I212" i="5"/>
  <c r="I244" i="5"/>
  <c r="I336" i="5"/>
  <c r="E360" i="5"/>
  <c r="D4" i="9"/>
  <c r="J995" i="11"/>
  <c r="I993" i="11"/>
  <c r="F266" i="5"/>
  <c r="L14" i="11"/>
  <c r="N14" i="11"/>
  <c r="J994" i="11"/>
  <c r="E254" i="5"/>
  <c r="F326" i="5"/>
  <c r="I188" i="5"/>
  <c r="E310" i="5"/>
  <c r="J997" i="11"/>
  <c r="J988" i="11"/>
  <c r="J1001" i="11"/>
  <c r="I991" i="11"/>
  <c r="L20" i="11"/>
  <c r="N20" i="11"/>
  <c r="I1000" i="11"/>
  <c r="L5" i="11"/>
  <c r="N5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/>
  <c r="P60" i="2"/>
  <c r="G149" i="5"/>
  <c r="J150" i="2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/>
  <c r="F176" i="5"/>
  <c r="I177" i="2"/>
  <c r="F180" i="5"/>
  <c r="I181" i="2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/>
  <c r="N157" i="2"/>
  <c r="E318" i="5"/>
  <c r="E346" i="5"/>
  <c r="J983" i="11"/>
  <c r="J992" i="11"/>
  <c r="I984" i="11"/>
  <c r="J984" i="11"/>
  <c r="E6" i="9"/>
  <c r="D6" i="9"/>
  <c r="G6" i="9"/>
  <c r="I999" i="11"/>
  <c r="J999" i="11"/>
  <c r="N963" i="4"/>
  <c r="T963" i="4"/>
  <c r="Q72" i="4"/>
  <c r="Q80" i="4"/>
  <c r="Q88" i="4"/>
  <c r="Q156" i="4"/>
  <c r="N104" i="4"/>
  <c r="R104" i="4"/>
  <c r="Q260" i="4"/>
  <c r="Q276" i="4"/>
  <c r="Q292" i="4"/>
  <c r="Q308" i="4"/>
  <c r="Q324" i="4"/>
  <c r="E79" i="5"/>
  <c r="H80" i="2"/>
  <c r="E270" i="5"/>
  <c r="G270" i="5"/>
  <c r="E278" i="5"/>
  <c r="G278" i="5"/>
  <c r="F290" i="5"/>
  <c r="G290" i="5"/>
  <c r="I154" i="5"/>
  <c r="E155" i="2"/>
  <c r="N155" i="2"/>
  <c r="E154" i="5"/>
  <c r="H155" i="2"/>
  <c r="I170" i="5"/>
  <c r="F171" i="2"/>
  <c r="O171" i="2"/>
  <c r="E170" i="5"/>
  <c r="H171" i="2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/>
  <c r="F155" i="5"/>
  <c r="I156" i="2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/>
  <c r="I387" i="5"/>
  <c r="I403" i="5"/>
  <c r="I419" i="5"/>
  <c r="I435" i="5"/>
  <c r="G165" i="5"/>
  <c r="J166" i="2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/>
  <c r="L26" i="11"/>
  <c r="N26" i="11"/>
  <c r="E26" i="9"/>
  <c r="K25" i="11"/>
  <c r="M25" i="11"/>
  <c r="L25" i="11"/>
  <c r="N25" i="11"/>
  <c r="E25" i="9"/>
  <c r="G25" i="9"/>
  <c r="G283" i="5"/>
  <c r="F283" i="5"/>
  <c r="K24" i="11"/>
  <c r="M24" i="11"/>
  <c r="L24" i="11"/>
  <c r="N24" i="11"/>
  <c r="E24" i="9"/>
  <c r="G24" i="9"/>
  <c r="F282" i="5"/>
  <c r="G285" i="5"/>
  <c r="F286" i="5"/>
  <c r="G286" i="5"/>
  <c r="I278" i="5"/>
  <c r="F278" i="5"/>
  <c r="I286" i="5"/>
  <c r="K23" i="11"/>
  <c r="M23" i="11"/>
  <c r="L23" i="11"/>
  <c r="N23" i="11"/>
  <c r="E23" i="9"/>
  <c r="G23" i="9"/>
  <c r="K22" i="11"/>
  <c r="M22" i="11"/>
  <c r="L22" i="11"/>
  <c r="N22" i="11"/>
  <c r="E22" i="9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/>
  <c r="I183" i="5"/>
  <c r="G184" i="2"/>
  <c r="P184" i="2"/>
  <c r="F208" i="5"/>
  <c r="I231" i="5"/>
  <c r="F183" i="5"/>
  <c r="I184" i="2"/>
  <c r="E182" i="5"/>
  <c r="H183" i="2"/>
  <c r="I192" i="5"/>
  <c r="P941" i="4"/>
  <c r="Q76" i="4"/>
  <c r="Q84" i="4"/>
  <c r="Q160" i="4"/>
  <c r="T66" i="4"/>
  <c r="Q190" i="4"/>
  <c r="Q100" i="4"/>
  <c r="G208" i="5"/>
  <c r="G239" i="5"/>
  <c r="I151" i="5"/>
  <c r="G152" i="2"/>
  <c r="P152" i="2"/>
  <c r="I199" i="5"/>
  <c r="F159" i="5"/>
  <c r="I160" i="2"/>
  <c r="F215" i="5"/>
  <c r="E150" i="5"/>
  <c r="H151" i="2"/>
  <c r="I174" i="5"/>
  <c r="F175" i="2"/>
  <c r="O175" i="2"/>
  <c r="E200" i="5"/>
  <c r="I224" i="5"/>
  <c r="T532" i="4"/>
  <c r="E95" i="5"/>
  <c r="H96" i="2"/>
  <c r="G158" i="5"/>
  <c r="J159" i="2"/>
  <c r="G174" i="5"/>
  <c r="J175" i="2"/>
  <c r="G190" i="5"/>
  <c r="F158" i="5"/>
  <c r="I159" i="2"/>
  <c r="I167" i="5"/>
  <c r="E168" i="2"/>
  <c r="N168" i="2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G192" i="5"/>
  <c r="G199" i="5"/>
  <c r="G215" i="5"/>
  <c r="G231" i="5"/>
  <c r="G247" i="5"/>
  <c r="E15" i="5"/>
  <c r="H16" i="2"/>
  <c r="Q314" i="4"/>
  <c r="I12" i="5"/>
  <c r="E13" i="2"/>
  <c r="N13" i="2"/>
  <c r="I159" i="5"/>
  <c r="G160" i="2"/>
  <c r="P160" i="2"/>
  <c r="F174" i="5"/>
  <c r="I175" i="2"/>
  <c r="F192" i="5"/>
  <c r="I215" i="5"/>
  <c r="F224" i="5"/>
  <c r="I239" i="5"/>
  <c r="F151" i="5"/>
  <c r="I152" i="2"/>
  <c r="F207" i="5"/>
  <c r="F231" i="5"/>
  <c r="I158" i="5"/>
  <c r="E159" i="2"/>
  <c r="N159" i="2"/>
  <c r="E166" i="5"/>
  <c r="H167" i="2"/>
  <c r="I190" i="5"/>
  <c r="E234" i="5"/>
  <c r="I208" i="5"/>
  <c r="E216" i="5"/>
  <c r="T85" i="4"/>
  <c r="I75" i="5"/>
  <c r="E76" i="2"/>
  <c r="N76" i="2"/>
  <c r="F190" i="5"/>
  <c r="I223" i="5"/>
  <c r="F167" i="5"/>
  <c r="I168" i="2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G194" i="5"/>
  <c r="G200" i="5"/>
  <c r="G207" i="5"/>
  <c r="G216" i="5"/>
  <c r="G223" i="5"/>
  <c r="F150" i="5"/>
  <c r="I151" i="2"/>
  <c r="I175" i="5"/>
  <c r="G176" i="2"/>
  <c r="P176" i="2"/>
  <c r="F182" i="5"/>
  <c r="I183" i="2"/>
  <c r="I207" i="5"/>
  <c r="F175" i="5"/>
  <c r="I176" i="2"/>
  <c r="F239" i="5"/>
  <c r="E242" i="5"/>
  <c r="I232" i="5"/>
  <c r="I252" i="5"/>
  <c r="K21" i="11"/>
  <c r="M21" i="11"/>
  <c r="L21" i="11"/>
  <c r="N21" i="11"/>
  <c r="E21" i="9"/>
  <c r="G21" i="9"/>
  <c r="E20" i="9"/>
  <c r="G20" i="9"/>
  <c r="Q248" i="4"/>
  <c r="G238" i="5"/>
  <c r="G242" i="5"/>
  <c r="G245" i="5"/>
  <c r="G250" i="5"/>
  <c r="F238" i="5"/>
  <c r="E238" i="5"/>
  <c r="R544" i="4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G188" i="5"/>
  <c r="G201" i="5"/>
  <c r="G210" i="5"/>
  <c r="G213" i="5"/>
  <c r="G226" i="5"/>
  <c r="G229" i="5"/>
  <c r="G234" i="5"/>
  <c r="G237" i="5"/>
  <c r="F156" i="5"/>
  <c r="I157" i="2"/>
  <c r="F168" i="5"/>
  <c r="I169" i="2"/>
  <c r="F188" i="5"/>
  <c r="I191" i="5"/>
  <c r="F194" i="5"/>
  <c r="F198" i="5"/>
  <c r="F226" i="5"/>
  <c r="F230" i="5"/>
  <c r="F234" i="5"/>
  <c r="F242" i="5"/>
  <c r="F246" i="5"/>
  <c r="F250" i="5"/>
  <c r="G4" i="5"/>
  <c r="J5" i="2"/>
  <c r="F8" i="5"/>
  <c r="I9" i="2"/>
  <c r="E194" i="5"/>
  <c r="E210" i="5"/>
  <c r="E226" i="5"/>
  <c r="E250" i="5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/>
  <c r="F160" i="5"/>
  <c r="I161" i="2"/>
  <c r="F164" i="5"/>
  <c r="I165" i="2"/>
  <c r="F172" i="5"/>
  <c r="I173" i="2"/>
  <c r="F184" i="5"/>
  <c r="I185" i="2"/>
  <c r="F202" i="5"/>
  <c r="F210" i="5"/>
  <c r="F214" i="5"/>
  <c r="F222" i="5"/>
  <c r="F191" i="5"/>
  <c r="E8" i="5"/>
  <c r="H9" i="2"/>
  <c r="E198" i="5"/>
  <c r="E206" i="5"/>
  <c r="E214" i="5"/>
  <c r="E222" i="5"/>
  <c r="E230" i="5"/>
  <c r="E246" i="5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/>
  <c r="L19" i="11"/>
  <c r="N19" i="11"/>
  <c r="E19" i="9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/>
  <c r="L18" i="11"/>
  <c r="N18" i="11"/>
  <c r="E18" i="9"/>
  <c r="G18" i="9"/>
  <c r="K17" i="11"/>
  <c r="M17" i="11"/>
  <c r="L17" i="11"/>
  <c r="N17" i="11"/>
  <c r="E17" i="9"/>
  <c r="G17" i="9"/>
  <c r="K16" i="11"/>
  <c r="M16" i="11"/>
  <c r="L16" i="11"/>
  <c r="N16" i="11"/>
  <c r="E16" i="9"/>
  <c r="G16" i="9"/>
  <c r="K15" i="11"/>
  <c r="M15" i="11"/>
  <c r="L15" i="11"/>
  <c r="N15" i="11"/>
  <c r="E15" i="9"/>
  <c r="G15" i="9"/>
  <c r="E14" i="9"/>
  <c r="G14" i="9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K13" i="11"/>
  <c r="M13" i="11"/>
  <c r="L13" i="11"/>
  <c r="N13" i="11"/>
  <c r="E13" i="9"/>
  <c r="G13" i="9"/>
  <c r="K12" i="11"/>
  <c r="M12" i="11"/>
  <c r="L12" i="11"/>
  <c r="N12" i="11"/>
  <c r="E12" i="9"/>
  <c r="G12" i="9"/>
  <c r="I107" i="5"/>
  <c r="G108" i="2"/>
  <c r="P108" i="2"/>
  <c r="R524" i="4"/>
  <c r="N947" i="4"/>
  <c r="T947" i="4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/>
  <c r="E28" i="2"/>
  <c r="N28" i="2"/>
  <c r="F28" i="2"/>
  <c r="O28" i="2"/>
  <c r="G28" i="2"/>
  <c r="P28" i="2"/>
  <c r="T15" i="4"/>
  <c r="Q274" i="4"/>
  <c r="J990" i="11"/>
  <c r="Q417" i="4"/>
  <c r="Q70" i="4"/>
  <c r="J985" i="11"/>
  <c r="J987" i="11"/>
  <c r="Q24" i="4"/>
  <c r="I4" i="5"/>
  <c r="G5" i="2"/>
  <c r="P5" i="2"/>
  <c r="I2" i="11"/>
  <c r="J2" i="11"/>
  <c r="L2" i="11"/>
  <c r="N2" i="11"/>
  <c r="I3" i="8"/>
  <c r="G11" i="9"/>
  <c r="D5" i="9"/>
  <c r="D9" i="9"/>
  <c r="I988" i="11"/>
  <c r="I990" i="11"/>
  <c r="J989" i="11"/>
  <c r="I985" i="11"/>
  <c r="I986" i="11"/>
  <c r="I998" i="11"/>
  <c r="I987" i="11"/>
  <c r="J982" i="11"/>
  <c r="I982" i="11"/>
  <c r="G10" i="9"/>
  <c r="D8" i="9"/>
  <c r="D10" i="9"/>
  <c r="I996" i="11"/>
  <c r="J998" i="11"/>
  <c r="I997" i="11"/>
  <c r="G3" i="9"/>
  <c r="D3" i="9"/>
  <c r="J980" i="11"/>
  <c r="L8" i="11"/>
  <c r="N8" i="11"/>
  <c r="K8" i="11"/>
  <c r="M8" i="11"/>
  <c r="L11" i="11"/>
  <c r="N11" i="11"/>
  <c r="K11" i="11"/>
  <c r="M11" i="11"/>
  <c r="K6" i="11"/>
  <c r="M6" i="11"/>
  <c r="L6" i="11"/>
  <c r="N6" i="11"/>
  <c r="L4" i="11"/>
  <c r="N4" i="11"/>
  <c r="K4" i="11"/>
  <c r="M4" i="11"/>
  <c r="L10" i="11"/>
  <c r="N10" i="11"/>
  <c r="K10" i="11"/>
  <c r="M10" i="11"/>
  <c r="K9" i="11"/>
  <c r="M9" i="11"/>
  <c r="L9" i="11"/>
  <c r="N9" i="11"/>
  <c r="L7" i="11"/>
  <c r="N7" i="11"/>
  <c r="K7" i="11"/>
  <c r="M7" i="11"/>
  <c r="I980" i="11"/>
  <c r="G7" i="9"/>
  <c r="D7" i="9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/>
  <c r="T959" i="4"/>
  <c r="N961" i="4"/>
  <c r="R961" i="4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/>
  <c r="F7" i="5"/>
  <c r="I8" i="2"/>
  <c r="D3" i="8"/>
  <c r="L3" i="8"/>
  <c r="E3" i="8"/>
  <c r="M3" i="8"/>
  <c r="D2" i="9"/>
  <c r="F3" i="8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F454" i="5"/>
  <c r="I454" i="5"/>
  <c r="F458" i="5"/>
  <c r="E458" i="5"/>
  <c r="F462" i="5"/>
  <c r="I462" i="5"/>
  <c r="E4" i="2"/>
  <c r="N4" i="2"/>
  <c r="H3" i="3"/>
  <c r="G4" i="2"/>
  <c r="P4" i="2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E452" i="5"/>
  <c r="E456" i="5"/>
  <c r="E460" i="5"/>
  <c r="E464" i="5"/>
  <c r="F15" i="5"/>
  <c r="I16" i="2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I3" i="3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/>
  <c r="I17" i="5"/>
  <c r="I498" i="5"/>
  <c r="F498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/>
  <c r="S43" i="4"/>
  <c r="U43" i="4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/>
  <c r="S365" i="4"/>
  <c r="S369" i="4"/>
  <c r="U369" i="4"/>
  <c r="S373" i="4"/>
  <c r="S377" i="4"/>
  <c r="U377" i="4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/>
  <c r="P971" i="4"/>
  <c r="Q6" i="4"/>
  <c r="N42" i="4"/>
  <c r="R42" i="4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/>
  <c r="F10" i="5"/>
  <c r="F19" i="5"/>
  <c r="I20" i="2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N501" i="4"/>
  <c r="R501" i="4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/>
  <c r="S536" i="4"/>
  <c r="S544" i="4"/>
  <c r="S552" i="4"/>
  <c r="N98" i="4"/>
  <c r="R98" i="4"/>
  <c r="N210" i="4"/>
  <c r="R210" i="4"/>
  <c r="N218" i="4"/>
  <c r="R218" i="4"/>
  <c r="N226" i="4"/>
  <c r="R226" i="4"/>
  <c r="N208" i="4"/>
  <c r="R208" i="4"/>
  <c r="N216" i="4"/>
  <c r="R216" i="4"/>
  <c r="N224" i="4"/>
  <c r="R224" i="4"/>
  <c r="N232" i="4"/>
  <c r="R232" i="4"/>
  <c r="N342" i="4"/>
  <c r="R342" i="4"/>
  <c r="N350" i="4"/>
  <c r="R350" i="4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/>
  <c r="N102" i="4"/>
  <c r="R102" i="4"/>
  <c r="N214" i="4"/>
  <c r="R214" i="4"/>
  <c r="N222" i="4"/>
  <c r="R222" i="4"/>
  <c r="N230" i="4"/>
  <c r="R230" i="4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/>
  <c r="N220" i="4"/>
  <c r="R220" i="4"/>
  <c r="N228" i="4"/>
  <c r="R228" i="4"/>
  <c r="N338" i="4"/>
  <c r="R338" i="4"/>
  <c r="N346" i="4"/>
  <c r="R346" i="4"/>
  <c r="N354" i="4"/>
  <c r="R354" i="4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R193" i="4"/>
  <c r="R201" i="4"/>
  <c r="R209" i="4"/>
  <c r="R217" i="4"/>
  <c r="R225" i="4"/>
  <c r="R233" i="4"/>
  <c r="T237" i="4"/>
  <c r="T239" i="4"/>
  <c r="S237" i="4"/>
  <c r="U237" i="4"/>
  <c r="S241" i="4"/>
  <c r="U241" i="4"/>
  <c r="S245" i="4"/>
  <c r="V245" i="4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1" i="4"/>
  <c r="R461" i="4"/>
  <c r="P461" i="4"/>
  <c r="N465" i="4"/>
  <c r="R465" i="4"/>
  <c r="P465" i="4"/>
  <c r="N469" i="4"/>
  <c r="R469" i="4"/>
  <c r="P469" i="4"/>
  <c r="N473" i="4"/>
  <c r="R473" i="4"/>
  <c r="P473" i="4"/>
  <c r="N477" i="4"/>
  <c r="R477" i="4"/>
  <c r="P477" i="4"/>
  <c r="N481" i="4"/>
  <c r="R481" i="4"/>
  <c r="P481" i="4"/>
  <c r="N485" i="4"/>
  <c r="R485" i="4"/>
  <c r="P485" i="4"/>
  <c r="N489" i="4"/>
  <c r="R489" i="4"/>
  <c r="P489" i="4"/>
  <c r="N493" i="4"/>
  <c r="R493" i="4"/>
  <c r="P493" i="4"/>
  <c r="N497" i="4"/>
  <c r="R497" i="4"/>
  <c r="P497" i="4"/>
  <c r="N503" i="4"/>
  <c r="R503" i="4"/>
  <c r="P503" i="4"/>
  <c r="N507" i="4"/>
  <c r="R507" i="4"/>
  <c r="P507" i="4"/>
  <c r="N513" i="4"/>
  <c r="R513" i="4"/>
  <c r="P513" i="4"/>
  <c r="N383" i="4"/>
  <c r="R383" i="4"/>
  <c r="P383" i="4"/>
  <c r="N387" i="4"/>
  <c r="R387" i="4"/>
  <c r="P387" i="4"/>
  <c r="N391" i="4"/>
  <c r="R391" i="4"/>
  <c r="P391" i="4"/>
  <c r="N395" i="4"/>
  <c r="R395" i="4"/>
  <c r="P395" i="4"/>
  <c r="N399" i="4"/>
  <c r="R399" i="4"/>
  <c r="P399" i="4"/>
  <c r="N403" i="4"/>
  <c r="R403" i="4"/>
  <c r="P403" i="4"/>
  <c r="N407" i="4"/>
  <c r="R407" i="4"/>
  <c r="P407" i="4"/>
  <c r="N411" i="4"/>
  <c r="R411" i="4"/>
  <c r="P411" i="4"/>
  <c r="N415" i="4"/>
  <c r="R415" i="4"/>
  <c r="P415" i="4"/>
  <c r="N419" i="4"/>
  <c r="R419" i="4"/>
  <c r="P419" i="4"/>
  <c r="N423" i="4"/>
  <c r="R423" i="4"/>
  <c r="P423" i="4"/>
  <c r="N427" i="4"/>
  <c r="R427" i="4"/>
  <c r="P427" i="4"/>
  <c r="N431" i="4"/>
  <c r="R431" i="4"/>
  <c r="P431" i="4"/>
  <c r="N435" i="4"/>
  <c r="R435" i="4"/>
  <c r="P435" i="4"/>
  <c r="N439" i="4"/>
  <c r="R439" i="4"/>
  <c r="P439" i="4"/>
  <c r="N443" i="4"/>
  <c r="R443" i="4"/>
  <c r="P443" i="4"/>
  <c r="N447" i="4"/>
  <c r="R447" i="4"/>
  <c r="P447" i="4"/>
  <c r="N451" i="4"/>
  <c r="R451" i="4"/>
  <c r="P451" i="4"/>
  <c r="N455" i="4"/>
  <c r="R455" i="4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186" i="4"/>
  <c r="R186" i="4"/>
  <c r="N190" i="4"/>
  <c r="R190" i="4"/>
  <c r="N194" i="4"/>
  <c r="R194" i="4"/>
  <c r="N198" i="4"/>
  <c r="R198" i="4"/>
  <c r="N202" i="4"/>
  <c r="R202" i="4"/>
  <c r="N206" i="4"/>
  <c r="R206" i="4"/>
  <c r="N248" i="4"/>
  <c r="R248" i="4"/>
  <c r="N252" i="4"/>
  <c r="R252" i="4"/>
  <c r="N256" i="4"/>
  <c r="R256" i="4"/>
  <c r="N260" i="4"/>
  <c r="R260" i="4"/>
  <c r="N264" i="4"/>
  <c r="R264" i="4"/>
  <c r="N268" i="4"/>
  <c r="R268" i="4"/>
  <c r="N272" i="4"/>
  <c r="R272" i="4"/>
  <c r="N276" i="4"/>
  <c r="R276" i="4"/>
  <c r="N280" i="4"/>
  <c r="R280" i="4"/>
  <c r="N284" i="4"/>
  <c r="R284" i="4"/>
  <c r="N288" i="4"/>
  <c r="R288" i="4"/>
  <c r="N292" i="4"/>
  <c r="R292" i="4"/>
  <c r="N296" i="4"/>
  <c r="R296" i="4"/>
  <c r="N300" i="4"/>
  <c r="R300" i="4"/>
  <c r="N304" i="4"/>
  <c r="R304" i="4"/>
  <c r="N308" i="4"/>
  <c r="R308" i="4"/>
  <c r="N312" i="4"/>
  <c r="R312" i="4"/>
  <c r="N316" i="4"/>
  <c r="R316" i="4"/>
  <c r="N320" i="4"/>
  <c r="R320" i="4"/>
  <c r="N324" i="4"/>
  <c r="R324" i="4"/>
  <c r="N328" i="4"/>
  <c r="R328" i="4"/>
  <c r="N332" i="4"/>
  <c r="R332" i="4"/>
  <c r="P336" i="4"/>
  <c r="P340" i="4"/>
  <c r="P344" i="4"/>
  <c r="P348" i="4"/>
  <c r="P352" i="4"/>
  <c r="P356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N459" i="4"/>
  <c r="R459" i="4"/>
  <c r="P459" i="4"/>
  <c r="N463" i="4"/>
  <c r="R463" i="4"/>
  <c r="P463" i="4"/>
  <c r="N467" i="4"/>
  <c r="R467" i="4"/>
  <c r="P467" i="4"/>
  <c r="N471" i="4"/>
  <c r="R471" i="4"/>
  <c r="P471" i="4"/>
  <c r="N475" i="4"/>
  <c r="R475" i="4"/>
  <c r="P475" i="4"/>
  <c r="N479" i="4"/>
  <c r="R479" i="4"/>
  <c r="P479" i="4"/>
  <c r="N483" i="4"/>
  <c r="R483" i="4"/>
  <c r="P483" i="4"/>
  <c r="N487" i="4"/>
  <c r="R487" i="4"/>
  <c r="P487" i="4"/>
  <c r="N491" i="4"/>
  <c r="R491" i="4"/>
  <c r="P491" i="4"/>
  <c r="N495" i="4"/>
  <c r="R495" i="4"/>
  <c r="P495" i="4"/>
  <c r="N499" i="4"/>
  <c r="R499" i="4"/>
  <c r="P499" i="4"/>
  <c r="N505" i="4"/>
  <c r="R505" i="4"/>
  <c r="P505" i="4"/>
  <c r="N511" i="4"/>
  <c r="R511" i="4"/>
  <c r="P511" i="4"/>
  <c r="N381" i="4"/>
  <c r="R381" i="4"/>
  <c r="P381" i="4"/>
  <c r="N385" i="4"/>
  <c r="R385" i="4"/>
  <c r="P385" i="4"/>
  <c r="N389" i="4"/>
  <c r="R389" i="4"/>
  <c r="P389" i="4"/>
  <c r="N393" i="4"/>
  <c r="R393" i="4"/>
  <c r="P393" i="4"/>
  <c r="N397" i="4"/>
  <c r="R397" i="4"/>
  <c r="P397" i="4"/>
  <c r="N401" i="4"/>
  <c r="R401" i="4"/>
  <c r="P401" i="4"/>
  <c r="N405" i="4"/>
  <c r="R405" i="4"/>
  <c r="P405" i="4"/>
  <c r="N409" i="4"/>
  <c r="R409" i="4"/>
  <c r="P409" i="4"/>
  <c r="N413" i="4"/>
  <c r="R413" i="4"/>
  <c r="P413" i="4"/>
  <c r="N417" i="4"/>
  <c r="R417" i="4"/>
  <c r="P417" i="4"/>
  <c r="N421" i="4"/>
  <c r="R421" i="4"/>
  <c r="P421" i="4"/>
  <c r="N425" i="4"/>
  <c r="R425" i="4"/>
  <c r="P425" i="4"/>
  <c r="N429" i="4"/>
  <c r="R429" i="4"/>
  <c r="P429" i="4"/>
  <c r="N433" i="4"/>
  <c r="R433" i="4"/>
  <c r="P433" i="4"/>
  <c r="N437" i="4"/>
  <c r="R437" i="4"/>
  <c r="P437" i="4"/>
  <c r="N441" i="4"/>
  <c r="R441" i="4"/>
  <c r="P441" i="4"/>
  <c r="N445" i="4"/>
  <c r="R445" i="4"/>
  <c r="P445" i="4"/>
  <c r="N449" i="4"/>
  <c r="R449" i="4"/>
  <c r="P449" i="4"/>
  <c r="N453" i="4"/>
  <c r="R453" i="4"/>
  <c r="P453" i="4"/>
  <c r="N457" i="4"/>
  <c r="R457" i="4"/>
  <c r="P457" i="4"/>
  <c r="N922" i="4"/>
  <c r="R922" i="4"/>
  <c r="P922" i="4"/>
  <c r="T381" i="4"/>
  <c r="S382" i="4"/>
  <c r="S386" i="4"/>
  <c r="S390" i="4"/>
  <c r="S394" i="4"/>
  <c r="U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P210" i="4"/>
  <c r="P214" i="4"/>
  <c r="P218" i="4"/>
  <c r="P222" i="4"/>
  <c r="P226" i="4"/>
  <c r="P23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N188" i="4"/>
  <c r="R188" i="4"/>
  <c r="N192" i="4"/>
  <c r="R192" i="4"/>
  <c r="N196" i="4"/>
  <c r="R196" i="4"/>
  <c r="N200" i="4"/>
  <c r="R200" i="4"/>
  <c r="N204" i="4"/>
  <c r="R204" i="4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/>
  <c r="N254" i="4"/>
  <c r="R254" i="4"/>
  <c r="N258" i="4"/>
  <c r="R258" i="4"/>
  <c r="N262" i="4"/>
  <c r="R262" i="4"/>
  <c r="N266" i="4"/>
  <c r="R266" i="4"/>
  <c r="N270" i="4"/>
  <c r="R270" i="4"/>
  <c r="N274" i="4"/>
  <c r="R274" i="4"/>
  <c r="N278" i="4"/>
  <c r="R278" i="4"/>
  <c r="N282" i="4"/>
  <c r="R282" i="4"/>
  <c r="N286" i="4"/>
  <c r="R286" i="4"/>
  <c r="N290" i="4"/>
  <c r="R290" i="4"/>
  <c r="N294" i="4"/>
  <c r="R294" i="4"/>
  <c r="N298" i="4"/>
  <c r="R298" i="4"/>
  <c r="N302" i="4"/>
  <c r="R302" i="4"/>
  <c r="N306" i="4"/>
  <c r="R306" i="4"/>
  <c r="N310" i="4"/>
  <c r="R310" i="4"/>
  <c r="N314" i="4"/>
  <c r="R314" i="4"/>
  <c r="N318" i="4"/>
  <c r="R318" i="4"/>
  <c r="N322" i="4"/>
  <c r="R322" i="4"/>
  <c r="N326" i="4"/>
  <c r="R326" i="4"/>
  <c r="N330" i="4"/>
  <c r="R330" i="4"/>
  <c r="N334" i="4"/>
  <c r="R334" i="4"/>
  <c r="N336" i="4"/>
  <c r="R336" i="4"/>
  <c r="N340" i="4"/>
  <c r="R340" i="4"/>
  <c r="N344" i="4"/>
  <c r="R344" i="4"/>
  <c r="N348" i="4"/>
  <c r="R348" i="4"/>
  <c r="N352" i="4"/>
  <c r="R352" i="4"/>
  <c r="N356" i="4"/>
  <c r="R356" i="4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/>
  <c r="P519" i="4"/>
  <c r="Q551" i="4"/>
  <c r="N551" i="4"/>
  <c r="R551" i="4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240" i="4"/>
  <c r="N240" i="4"/>
  <c r="R240" i="4"/>
  <c r="P240" i="4"/>
  <c r="Q360" i="4"/>
  <c r="N360" i="4"/>
  <c r="R360" i="4"/>
  <c r="P360" i="4"/>
  <c r="Q368" i="4"/>
  <c r="N368" i="4"/>
  <c r="R368" i="4"/>
  <c r="P368" i="4"/>
  <c r="Q376" i="4"/>
  <c r="N376" i="4"/>
  <c r="R376" i="4"/>
  <c r="P376" i="4"/>
  <c r="Q527" i="4"/>
  <c r="N527" i="4"/>
  <c r="R527" i="4"/>
  <c r="P527" i="4"/>
  <c r="Q543" i="4"/>
  <c r="N543" i="4"/>
  <c r="R543" i="4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/>
  <c r="P517" i="4"/>
  <c r="Q533" i="4"/>
  <c r="N533" i="4"/>
  <c r="R533" i="4"/>
  <c r="P533" i="4"/>
  <c r="Q549" i="4"/>
  <c r="N549" i="4"/>
  <c r="R549" i="4"/>
  <c r="P549" i="4"/>
  <c r="Q558" i="4"/>
  <c r="N558" i="4"/>
  <c r="R558" i="4"/>
  <c r="P558" i="4"/>
  <c r="Q560" i="4"/>
  <c r="N560" i="4"/>
  <c r="R560" i="4"/>
  <c r="P560" i="4"/>
  <c r="Q562" i="4"/>
  <c r="N562" i="4"/>
  <c r="R562" i="4"/>
  <c r="P562" i="4"/>
  <c r="Q564" i="4"/>
  <c r="N564" i="4"/>
  <c r="R564" i="4"/>
  <c r="P564" i="4"/>
  <c r="Q566" i="4"/>
  <c r="N566" i="4"/>
  <c r="R566" i="4"/>
  <c r="P566" i="4"/>
  <c r="Q568" i="4"/>
  <c r="N568" i="4"/>
  <c r="R568" i="4"/>
  <c r="P568" i="4"/>
  <c r="Q570" i="4"/>
  <c r="N570" i="4"/>
  <c r="R570" i="4"/>
  <c r="P570" i="4"/>
  <c r="Q572" i="4"/>
  <c r="N572" i="4"/>
  <c r="R572" i="4"/>
  <c r="P572" i="4"/>
  <c r="Q574" i="4"/>
  <c r="N574" i="4"/>
  <c r="R574" i="4"/>
  <c r="P574" i="4"/>
  <c r="Q576" i="4"/>
  <c r="N576" i="4"/>
  <c r="R576" i="4"/>
  <c r="P576" i="4"/>
  <c r="Q578" i="4"/>
  <c r="N578" i="4"/>
  <c r="R578" i="4"/>
  <c r="P578" i="4"/>
  <c r="Q580" i="4"/>
  <c r="N580" i="4"/>
  <c r="R580" i="4"/>
  <c r="P580" i="4"/>
  <c r="Q582" i="4"/>
  <c r="N582" i="4"/>
  <c r="R582" i="4"/>
  <c r="P582" i="4"/>
  <c r="Q584" i="4"/>
  <c r="N584" i="4"/>
  <c r="R584" i="4"/>
  <c r="P584" i="4"/>
  <c r="Q586" i="4"/>
  <c r="N586" i="4"/>
  <c r="R586" i="4"/>
  <c r="P586" i="4"/>
  <c r="Q588" i="4"/>
  <c r="N588" i="4"/>
  <c r="R588" i="4"/>
  <c r="P588" i="4"/>
  <c r="Q590" i="4"/>
  <c r="N590" i="4"/>
  <c r="R590" i="4"/>
  <c r="P590" i="4"/>
  <c r="Q592" i="4"/>
  <c r="N592" i="4"/>
  <c r="R592" i="4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Q236" i="4"/>
  <c r="N236" i="4"/>
  <c r="R236" i="4"/>
  <c r="P236" i="4"/>
  <c r="Q244" i="4"/>
  <c r="N244" i="4"/>
  <c r="R244" i="4"/>
  <c r="P244" i="4"/>
  <c r="Q364" i="4"/>
  <c r="N364" i="4"/>
  <c r="R364" i="4"/>
  <c r="P364" i="4"/>
  <c r="Q372" i="4"/>
  <c r="N372" i="4"/>
  <c r="R372" i="4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/>
  <c r="P525" i="4"/>
  <c r="Q541" i="4"/>
  <c r="N541" i="4"/>
  <c r="R541" i="4"/>
  <c r="P541" i="4"/>
  <c r="T77" i="4"/>
  <c r="T159" i="4"/>
  <c r="T175" i="4"/>
  <c r="T199" i="4"/>
  <c r="T207" i="4"/>
  <c r="T231" i="4"/>
  <c r="R363" i="4"/>
  <c r="R379" i="4"/>
  <c r="R923" i="4"/>
  <c r="N559" i="4"/>
  <c r="R559" i="4"/>
  <c r="N563" i="4"/>
  <c r="R563" i="4"/>
  <c r="N567" i="4"/>
  <c r="R567" i="4"/>
  <c r="N571" i="4"/>
  <c r="R571" i="4"/>
  <c r="N575" i="4"/>
  <c r="R575" i="4"/>
  <c r="N579" i="4"/>
  <c r="R579" i="4"/>
  <c r="N583" i="4"/>
  <c r="R583" i="4"/>
  <c r="N587" i="4"/>
  <c r="R587" i="4"/>
  <c r="N591" i="4"/>
  <c r="R591" i="4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Q234" i="4"/>
  <c r="N234" i="4"/>
  <c r="R234" i="4"/>
  <c r="P234" i="4"/>
  <c r="Q238" i="4"/>
  <c r="N238" i="4"/>
  <c r="R238" i="4"/>
  <c r="P238" i="4"/>
  <c r="Q242" i="4"/>
  <c r="N242" i="4"/>
  <c r="R242" i="4"/>
  <c r="P242" i="4"/>
  <c r="Q246" i="4"/>
  <c r="N246" i="4"/>
  <c r="R246" i="4"/>
  <c r="P246" i="4"/>
  <c r="Q358" i="4"/>
  <c r="N358" i="4"/>
  <c r="R358" i="4"/>
  <c r="P358" i="4"/>
  <c r="Q362" i="4"/>
  <c r="N362" i="4"/>
  <c r="R362" i="4"/>
  <c r="P362" i="4"/>
  <c r="Q366" i="4"/>
  <c r="N366" i="4"/>
  <c r="R366" i="4"/>
  <c r="P366" i="4"/>
  <c r="Q370" i="4"/>
  <c r="N370" i="4"/>
  <c r="R370" i="4"/>
  <c r="P370" i="4"/>
  <c r="Q374" i="4"/>
  <c r="N374" i="4"/>
  <c r="R374" i="4"/>
  <c r="P374" i="4"/>
  <c r="Q378" i="4"/>
  <c r="N378" i="4"/>
  <c r="R378" i="4"/>
  <c r="P378" i="4"/>
  <c r="Q515" i="4"/>
  <c r="N515" i="4"/>
  <c r="R515" i="4"/>
  <c r="P515" i="4"/>
  <c r="Q523" i="4"/>
  <c r="N523" i="4"/>
  <c r="R523" i="4"/>
  <c r="P523" i="4"/>
  <c r="Q531" i="4"/>
  <c r="N531" i="4"/>
  <c r="R531" i="4"/>
  <c r="P531" i="4"/>
  <c r="Q539" i="4"/>
  <c r="N539" i="4"/>
  <c r="R539" i="4"/>
  <c r="P539" i="4"/>
  <c r="Q547" i="4"/>
  <c r="N547" i="4"/>
  <c r="R547" i="4"/>
  <c r="P547" i="4"/>
  <c r="Q555" i="4"/>
  <c r="N555" i="4"/>
  <c r="R555" i="4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/>
  <c r="P521" i="4"/>
  <c r="Q529" i="4"/>
  <c r="N529" i="4"/>
  <c r="R529" i="4"/>
  <c r="P529" i="4"/>
  <c r="Q537" i="4"/>
  <c r="N537" i="4"/>
  <c r="R537" i="4"/>
  <c r="P537" i="4"/>
  <c r="Q545" i="4"/>
  <c r="N545" i="4"/>
  <c r="R545" i="4"/>
  <c r="P545" i="4"/>
  <c r="Q553" i="4"/>
  <c r="N553" i="4"/>
  <c r="R553" i="4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K4" i="3"/>
  <c r="D5" i="3"/>
  <c r="K2" i="11"/>
  <c r="M2" i="11"/>
  <c r="H3" i="8"/>
  <c r="T633" i="4"/>
  <c r="T593" i="4"/>
  <c r="T493" i="4"/>
  <c r="T477" i="4"/>
  <c r="T497" i="4"/>
  <c r="T473" i="4"/>
  <c r="T489" i="4"/>
  <c r="U494" i="4"/>
  <c r="U478" i="4"/>
  <c r="U414" i="4"/>
  <c r="S997" i="4"/>
  <c r="U997" i="4"/>
  <c r="S989" i="4"/>
  <c r="U989" i="4"/>
  <c r="S981" i="4"/>
  <c r="U981" i="4"/>
  <c r="T637" i="4"/>
  <c r="S332" i="4"/>
  <c r="U332" i="4"/>
  <c r="S324" i="4"/>
  <c r="U324" i="4"/>
  <c r="S316" i="4"/>
  <c r="U316" i="4"/>
  <c r="S308" i="4"/>
  <c r="U308" i="4"/>
  <c r="S300" i="4"/>
  <c r="U300" i="4"/>
  <c r="S292" i="4"/>
  <c r="U292" i="4"/>
  <c r="S284" i="4"/>
  <c r="U284" i="4"/>
  <c r="S276" i="4"/>
  <c r="U276" i="4"/>
  <c r="S268" i="4"/>
  <c r="U268" i="4"/>
  <c r="S260" i="4"/>
  <c r="U260" i="4"/>
  <c r="S252" i="4"/>
  <c r="U252" i="4"/>
  <c r="S90" i="4"/>
  <c r="S82" i="4"/>
  <c r="U390" i="4"/>
  <c r="V552" i="4"/>
  <c r="V965" i="4"/>
  <c r="G155" i="2"/>
  <c r="P155" i="2"/>
  <c r="F180" i="2"/>
  <c r="O180" i="2"/>
  <c r="F164" i="2"/>
  <c r="O164" i="2"/>
  <c r="F173" i="2"/>
  <c r="O173" i="2"/>
  <c r="U544" i="4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232" i="4"/>
  <c r="U232" i="4"/>
  <c r="S216" i="4"/>
  <c r="U216" i="4"/>
  <c r="S226" i="4"/>
  <c r="U226" i="4"/>
  <c r="S210" i="4"/>
  <c r="U210" i="4"/>
  <c r="U474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T461" i="4"/>
  <c r="V528" i="4"/>
  <c r="W528" i="4"/>
  <c r="X528" i="4"/>
  <c r="Y528" i="4"/>
  <c r="T469" i="4"/>
  <c r="S939" i="4"/>
  <c r="T465" i="4"/>
  <c r="S967" i="4"/>
  <c r="U967" i="4"/>
  <c r="V494" i="4"/>
  <c r="W494" i="4"/>
  <c r="X494" i="4"/>
  <c r="Y494" i="4"/>
  <c r="U157" i="4"/>
  <c r="U27" i="4"/>
  <c r="T865" i="4"/>
  <c r="T785" i="4"/>
  <c r="T697" i="4"/>
  <c r="U458" i="4"/>
  <c r="T43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V349" i="4"/>
  <c r="V333" i="4"/>
  <c r="V317" i="4"/>
  <c r="V301" i="4"/>
  <c r="V285" i="4"/>
  <c r="V269" i="4"/>
  <c r="V253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V538" i="4"/>
  <c r="V454" i="4"/>
  <c r="V482" i="4"/>
  <c r="U426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V369" i="4"/>
  <c r="W369" i="4"/>
  <c r="X369" i="4"/>
  <c r="Y369" i="4"/>
  <c r="U945" i="4"/>
  <c r="V490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U538" i="4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H4" i="3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V462" i="4"/>
  <c r="U119" i="4"/>
  <c r="V422" i="4"/>
  <c r="U213" i="4"/>
  <c r="U929" i="4"/>
  <c r="V361" i="4"/>
  <c r="W361" i="4"/>
  <c r="X361" i="4"/>
  <c r="Y361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490" i="4"/>
  <c r="W490" i="4"/>
  <c r="X490" i="4"/>
  <c r="Y490" i="4"/>
  <c r="U969" i="4"/>
  <c r="U470" i="4"/>
  <c r="T429" i="4"/>
  <c r="T397" i="4"/>
  <c r="V25" i="4"/>
  <c r="T971" i="4"/>
  <c r="V365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V478" i="4"/>
  <c r="T485" i="4"/>
  <c r="V438" i="4"/>
  <c r="V398" i="4"/>
  <c r="E96" i="2"/>
  <c r="N96" i="2"/>
  <c r="F80" i="2"/>
  <c r="O80" i="2"/>
  <c r="E64" i="2"/>
  <c r="N64" i="2"/>
  <c r="F48" i="2"/>
  <c r="O48" i="2"/>
  <c r="G21" i="2"/>
  <c r="P21" i="2"/>
  <c r="G13" i="2"/>
  <c r="P13" i="2"/>
  <c r="T481" i="4"/>
  <c r="S931" i="4"/>
  <c r="R931" i="4"/>
  <c r="T625" i="4"/>
  <c r="V625" i="4"/>
  <c r="T617" i="4"/>
  <c r="T609" i="4"/>
  <c r="T577" i="4"/>
  <c r="T561" i="4"/>
  <c r="V520" i="4"/>
  <c r="V522" i="4"/>
  <c r="V544" i="4"/>
  <c r="W544" i="4"/>
  <c r="X544" i="4"/>
  <c r="Y544" i="4"/>
  <c r="V486" i="4"/>
  <c r="V470" i="4"/>
  <c r="U406" i="4"/>
  <c r="U225" i="4"/>
  <c r="U193" i="4"/>
  <c r="V502" i="4"/>
  <c r="F3" i="3"/>
  <c r="S971" i="4"/>
  <c r="U971" i="4"/>
  <c r="U46" i="4"/>
  <c r="T605" i="4"/>
  <c r="V123" i="4"/>
  <c r="W123" i="4"/>
  <c r="X123" i="4"/>
  <c r="Y123" i="4"/>
  <c r="U382" i="4"/>
  <c r="U177" i="4"/>
  <c r="U552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I4" i="3"/>
  <c r="F96" i="2"/>
  <c r="O96" i="2"/>
  <c r="E80" i="2"/>
  <c r="N80" i="2"/>
  <c r="F64" i="2"/>
  <c r="O64" i="2"/>
  <c r="E48" i="2"/>
  <c r="N48" i="2"/>
  <c r="U245" i="4"/>
  <c r="W245" i="4"/>
  <c r="X245" i="4"/>
  <c r="Y245" i="4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/>
  <c r="U486" i="4"/>
  <c r="T601" i="4"/>
  <c r="T585" i="4"/>
  <c r="V109" i="4"/>
  <c r="W109" i="4"/>
  <c r="X109" i="4"/>
  <c r="Y109" i="4"/>
  <c r="V506" i="4"/>
  <c r="V442" i="4"/>
  <c r="V390" i="4"/>
  <c r="W390" i="4"/>
  <c r="X390" i="4"/>
  <c r="Y390" i="4"/>
  <c r="S346" i="4"/>
  <c r="U346" i="4"/>
  <c r="S94" i="4"/>
  <c r="U94" i="4"/>
  <c r="V949" i="4"/>
  <c r="W949" i="4"/>
  <c r="X949" i="4"/>
  <c r="Y949" i="4"/>
  <c r="V233" i="4"/>
  <c r="V201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/>
  <c r="U35" i="4"/>
  <c r="V554" i="4"/>
  <c r="W554" i="4"/>
  <c r="X554" i="4"/>
  <c r="Y554" i="4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/>
  <c r="S921" i="4"/>
  <c r="U921" i="4"/>
  <c r="U530" i="4"/>
  <c r="V217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V237" i="4"/>
  <c r="W237" i="4"/>
  <c r="U181" i="4"/>
  <c r="V498" i="4"/>
  <c r="V466" i="4"/>
  <c r="V29" i="4"/>
  <c r="V474" i="4"/>
  <c r="V458" i="4"/>
  <c r="W458" i="4"/>
  <c r="X458" i="4"/>
  <c r="Y458" i="4"/>
  <c r="V426" i="4"/>
  <c r="V410" i="4"/>
  <c r="W410" i="4"/>
  <c r="U221" i="4"/>
  <c r="U197" i="4"/>
  <c r="U189" i="4"/>
  <c r="V39" i="4"/>
  <c r="W39" i="4"/>
  <c r="X39" i="4"/>
  <c r="Y39" i="4"/>
  <c r="V149" i="4"/>
  <c r="W149" i="4"/>
  <c r="X149" i="4"/>
  <c r="Y149" i="4"/>
  <c r="U546" i="4"/>
  <c r="V446" i="4"/>
  <c r="U161" i="4"/>
  <c r="J4" i="3"/>
  <c r="R939" i="4"/>
  <c r="U233" i="4"/>
  <c r="T621" i="4"/>
  <c r="T589" i="4"/>
  <c r="T557" i="4"/>
  <c r="U139" i="4"/>
  <c r="V510" i="4"/>
  <c r="V377" i="4"/>
  <c r="W377" i="4"/>
  <c r="X377" i="4"/>
  <c r="Y377" i="4"/>
  <c r="V241" i="4"/>
  <c r="W241" i="4"/>
  <c r="X241" i="4"/>
  <c r="Y241" i="4"/>
  <c r="V43" i="4"/>
  <c r="W43" i="4"/>
  <c r="X43" i="4"/>
  <c r="Y43" i="4"/>
  <c r="S354" i="4"/>
  <c r="U354" i="4"/>
  <c r="S338" i="4"/>
  <c r="U338" i="4"/>
  <c r="S224" i="4"/>
  <c r="U224" i="4"/>
  <c r="S208" i="4"/>
  <c r="U208" i="4"/>
  <c r="S328" i="4"/>
  <c r="U328" i="4"/>
  <c r="S320" i="4"/>
  <c r="U320" i="4"/>
  <c r="S312" i="4"/>
  <c r="U312" i="4"/>
  <c r="S304" i="4"/>
  <c r="U304" i="4"/>
  <c r="S296" i="4"/>
  <c r="U296" i="4"/>
  <c r="S288" i="4"/>
  <c r="U288" i="4"/>
  <c r="S280" i="4"/>
  <c r="U280" i="4"/>
  <c r="S272" i="4"/>
  <c r="U272" i="4"/>
  <c r="S264" i="4"/>
  <c r="U264" i="4"/>
  <c r="S256" i="4"/>
  <c r="U256" i="4"/>
  <c r="S248" i="4"/>
  <c r="U248" i="4"/>
  <c r="S218" i="4"/>
  <c r="U218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V546" i="4"/>
  <c r="T8" i="4"/>
  <c r="T224" i="4"/>
  <c r="U165" i="4"/>
  <c r="V536" i="4"/>
  <c r="U205" i="4"/>
  <c r="S514" i="4"/>
  <c r="V373" i="4"/>
  <c r="E7" i="2"/>
  <c r="N7" i="2"/>
  <c r="I10" i="2"/>
  <c r="J11" i="2"/>
  <c r="G6" i="2"/>
  <c r="P6" i="2"/>
  <c r="H6" i="2"/>
  <c r="I12" i="2"/>
  <c r="I5" i="2"/>
  <c r="U173" i="4"/>
  <c r="U209" i="4"/>
  <c r="U201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U229" i="4"/>
  <c r="I11" i="2"/>
  <c r="H11" i="2"/>
  <c r="J6" i="2"/>
  <c r="I6" i="2"/>
  <c r="H12" i="2"/>
  <c r="G8" i="2"/>
  <c r="P8" i="2"/>
  <c r="U502" i="4"/>
  <c r="U498" i="4"/>
  <c r="U482" i="4"/>
  <c r="W482" i="4"/>
  <c r="X482" i="4"/>
  <c r="Y482" i="4"/>
  <c r="AI482" i="4"/>
  <c r="U466" i="4"/>
  <c r="V450" i="4"/>
  <c r="V434" i="4"/>
  <c r="V418" i="4"/>
  <c r="U402" i="4"/>
  <c r="V386" i="4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/>
  <c r="S573" i="4"/>
  <c r="S565" i="4"/>
  <c r="U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/>
  <c r="S220" i="4"/>
  <c r="U220" i="4"/>
  <c r="S222" i="4"/>
  <c r="U222" i="4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V229" i="4"/>
  <c r="T7" i="4"/>
  <c r="V135" i="4"/>
  <c r="V119" i="4"/>
  <c r="U462" i="4"/>
  <c r="U446" i="4"/>
  <c r="U430" i="4"/>
  <c r="V414" i="4"/>
  <c r="W414" i="4"/>
  <c r="X414" i="4"/>
  <c r="Y414" i="4"/>
  <c r="U398" i="4"/>
  <c r="V382" i="4"/>
  <c r="U450" i="4"/>
  <c r="U434" i="4"/>
  <c r="U418" i="4"/>
  <c r="V402" i="4"/>
  <c r="U386" i="4"/>
  <c r="T350" i="4"/>
  <c r="T232" i="4"/>
  <c r="V177" i="4"/>
  <c r="V169" i="4"/>
  <c r="W169" i="4"/>
  <c r="X169" i="4"/>
  <c r="Y169" i="4"/>
  <c r="V161" i="4"/>
  <c r="U37" i="4"/>
  <c r="U33" i="4"/>
  <c r="U29" i="4"/>
  <c r="U25" i="4"/>
  <c r="U21" i="4"/>
  <c r="V394" i="4"/>
  <c r="W394" i="4"/>
  <c r="X394" i="4"/>
  <c r="Y394" i="4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/>
  <c r="S228" i="4"/>
  <c r="U228" i="4"/>
  <c r="S212" i="4"/>
  <c r="U212" i="4"/>
  <c r="S230" i="4"/>
  <c r="U230" i="4"/>
  <c r="S214" i="4"/>
  <c r="U214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H5" i="3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/>
  <c r="T989" i="4"/>
  <c r="V989" i="4"/>
  <c r="T981" i="4"/>
  <c r="V981" i="4"/>
  <c r="T451" i="4"/>
  <c r="T443" i="4"/>
  <c r="T435" i="4"/>
  <c r="T427" i="4"/>
  <c r="T419" i="4"/>
  <c r="T411" i="4"/>
  <c r="T403" i="4"/>
  <c r="T395" i="4"/>
  <c r="S395" i="4"/>
  <c r="U395" i="4"/>
  <c r="S391" i="4"/>
  <c r="V391" i="4"/>
  <c r="S387" i="4"/>
  <c r="V387" i="4"/>
  <c r="S383" i="4"/>
  <c r="S513" i="4"/>
  <c r="U513" i="4"/>
  <c r="S507" i="4"/>
  <c r="U507" i="4"/>
  <c r="S503" i="4"/>
  <c r="U503" i="4"/>
  <c r="S497" i="4"/>
  <c r="U497" i="4"/>
  <c r="S493" i="4"/>
  <c r="U493" i="4"/>
  <c r="S489" i="4"/>
  <c r="U489" i="4"/>
  <c r="S485" i="4"/>
  <c r="U485" i="4"/>
  <c r="S481" i="4"/>
  <c r="U481" i="4"/>
  <c r="S477" i="4"/>
  <c r="U477" i="4"/>
  <c r="S473" i="4"/>
  <c r="U473" i="4"/>
  <c r="S469" i="4"/>
  <c r="U469" i="4"/>
  <c r="S465" i="4"/>
  <c r="U465" i="4"/>
  <c r="S461" i="4"/>
  <c r="U461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T501" i="4"/>
  <c r="S11" i="4"/>
  <c r="U11" i="4"/>
  <c r="S9" i="4"/>
  <c r="S7" i="4"/>
  <c r="U7" i="4"/>
  <c r="S5" i="4"/>
  <c r="U5" i="4"/>
  <c r="S509" i="4"/>
  <c r="U509" i="4"/>
  <c r="S204" i="4"/>
  <c r="U204" i="4"/>
  <c r="S196" i="4"/>
  <c r="U196" i="4"/>
  <c r="S188" i="4"/>
  <c r="U188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T354" i="4"/>
  <c r="T338" i="4"/>
  <c r="S12" i="4"/>
  <c r="U12" i="4"/>
  <c r="T222" i="4"/>
  <c r="T5" i="4"/>
  <c r="T509" i="4"/>
  <c r="V66" i="4"/>
  <c r="U66" i="4"/>
  <c r="S236" i="4"/>
  <c r="U236" i="4"/>
  <c r="T12" i="4"/>
  <c r="T6" i="4"/>
  <c r="T342" i="4"/>
  <c r="T228" i="4"/>
  <c r="T220" i="4"/>
  <c r="T212" i="4"/>
  <c r="S17" i="4"/>
  <c r="U17" i="4"/>
  <c r="S10" i="4"/>
  <c r="T13" i="4"/>
  <c r="T226" i="4"/>
  <c r="T218" i="4"/>
  <c r="T210" i="4"/>
  <c r="T98" i="4"/>
  <c r="S501" i="4"/>
  <c r="U501" i="4"/>
  <c r="S16" i="4"/>
  <c r="S13" i="4"/>
  <c r="U13" i="4"/>
  <c r="R8" i="4"/>
  <c r="S8" i="4"/>
  <c r="T346" i="4"/>
  <c r="S6" i="4"/>
  <c r="T230" i="4"/>
  <c r="T214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/>
  <c r="T553" i="4"/>
  <c r="S545" i="4"/>
  <c r="U545" i="4"/>
  <c r="T545" i="4"/>
  <c r="S537" i="4"/>
  <c r="U537" i="4"/>
  <c r="T537" i="4"/>
  <c r="S529" i="4"/>
  <c r="U529" i="4"/>
  <c r="T529" i="4"/>
  <c r="S521" i="4"/>
  <c r="U521" i="4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/>
  <c r="T547" i="4"/>
  <c r="S539" i="4"/>
  <c r="U539" i="4"/>
  <c r="T539" i="4"/>
  <c r="S531" i="4"/>
  <c r="U531" i="4"/>
  <c r="T531" i="4"/>
  <c r="S523" i="4"/>
  <c r="U523" i="4"/>
  <c r="T523" i="4"/>
  <c r="S515" i="4"/>
  <c r="U515" i="4"/>
  <c r="T515" i="4"/>
  <c r="S378" i="4"/>
  <c r="U378" i="4"/>
  <c r="T378" i="4"/>
  <c r="S374" i="4"/>
  <c r="U374" i="4"/>
  <c r="T374" i="4"/>
  <c r="S370" i="4"/>
  <c r="U370" i="4"/>
  <c r="T370" i="4"/>
  <c r="S366" i="4"/>
  <c r="U366" i="4"/>
  <c r="T366" i="4"/>
  <c r="S362" i="4"/>
  <c r="U362" i="4"/>
  <c r="T362" i="4"/>
  <c r="S358" i="4"/>
  <c r="U358" i="4"/>
  <c r="T358" i="4"/>
  <c r="S246" i="4"/>
  <c r="U246" i="4"/>
  <c r="T246" i="4"/>
  <c r="S242" i="4"/>
  <c r="U242" i="4"/>
  <c r="T242" i="4"/>
  <c r="S238" i="4"/>
  <c r="U238" i="4"/>
  <c r="T238" i="4"/>
  <c r="S234" i="4"/>
  <c r="U234" i="4"/>
  <c r="T234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352" i="4"/>
  <c r="U352" i="4"/>
  <c r="S344" i="4"/>
  <c r="U344" i="4"/>
  <c r="S336" i="4"/>
  <c r="U336" i="4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487" i="4"/>
  <c r="T479" i="4"/>
  <c r="T471" i="4"/>
  <c r="T463" i="4"/>
  <c r="T356" i="4"/>
  <c r="T352" i="4"/>
  <c r="T348" i="4"/>
  <c r="T344" i="4"/>
  <c r="T340" i="4"/>
  <c r="T336" i="4"/>
  <c r="V336" i="4"/>
  <c r="W336" i="4"/>
  <c r="T332" i="4"/>
  <c r="T328" i="4"/>
  <c r="T324" i="4"/>
  <c r="V324" i="4"/>
  <c r="W324" i="4"/>
  <c r="T320" i="4"/>
  <c r="T316" i="4"/>
  <c r="T312" i="4"/>
  <c r="T308" i="4"/>
  <c r="V308" i="4"/>
  <c r="W308" i="4"/>
  <c r="T304" i="4"/>
  <c r="T300" i="4"/>
  <c r="T296" i="4"/>
  <c r="T292" i="4"/>
  <c r="V292" i="4"/>
  <c r="W292" i="4"/>
  <c r="T288" i="4"/>
  <c r="T284" i="4"/>
  <c r="T280" i="4"/>
  <c r="T276" i="4"/>
  <c r="V276" i="4"/>
  <c r="W276" i="4"/>
  <c r="T272" i="4"/>
  <c r="T268" i="4"/>
  <c r="T264" i="4"/>
  <c r="T260" i="4"/>
  <c r="V260" i="4"/>
  <c r="W260" i="4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/>
  <c r="S192" i="4"/>
  <c r="U192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U457" i="4"/>
  <c r="S453" i="4"/>
  <c r="U453" i="4"/>
  <c r="S449" i="4"/>
  <c r="U449" i="4"/>
  <c r="S445" i="4"/>
  <c r="U445" i="4"/>
  <c r="S441" i="4"/>
  <c r="U441" i="4"/>
  <c r="S437" i="4"/>
  <c r="U437" i="4"/>
  <c r="S433" i="4"/>
  <c r="U433" i="4"/>
  <c r="S429" i="4"/>
  <c r="U429" i="4"/>
  <c r="S425" i="4"/>
  <c r="U425" i="4"/>
  <c r="S421" i="4"/>
  <c r="U421" i="4"/>
  <c r="S417" i="4"/>
  <c r="U417" i="4"/>
  <c r="S413" i="4"/>
  <c r="U413" i="4"/>
  <c r="S409" i="4"/>
  <c r="U409" i="4"/>
  <c r="S405" i="4"/>
  <c r="U405" i="4"/>
  <c r="S401" i="4"/>
  <c r="U401" i="4"/>
  <c r="S397" i="4"/>
  <c r="U397" i="4"/>
  <c r="S393" i="4"/>
  <c r="U393" i="4"/>
  <c r="S389" i="4"/>
  <c r="U389" i="4"/>
  <c r="S385" i="4"/>
  <c r="U385" i="4"/>
  <c r="S381" i="4"/>
  <c r="U381" i="4"/>
  <c r="S511" i="4"/>
  <c r="S505" i="4"/>
  <c r="U505" i="4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56" i="4"/>
  <c r="U356" i="4"/>
  <c r="S348" i="4"/>
  <c r="U348" i="4"/>
  <c r="S340" i="4"/>
  <c r="U340" i="4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/>
  <c r="X104" i="4"/>
  <c r="Y104" i="4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16" i="4"/>
  <c r="W216" i="4"/>
  <c r="V352" i="4"/>
  <c r="W352" i="4"/>
  <c r="W454" i="4"/>
  <c r="X454" i="4"/>
  <c r="Y454" i="4"/>
  <c r="V577" i="4"/>
  <c r="V785" i="4"/>
  <c r="V633" i="4"/>
  <c r="V947" i="4"/>
  <c r="W947" i="4"/>
  <c r="X947" i="4"/>
  <c r="W478" i="4"/>
  <c r="X478" i="4"/>
  <c r="Y478" i="4"/>
  <c r="V881" i="4"/>
  <c r="W881" i="4"/>
  <c r="X881" i="4"/>
  <c r="Y881" i="4"/>
  <c r="V252" i="4"/>
  <c r="W252" i="4"/>
  <c r="X252" i="4"/>
  <c r="Y252" i="4"/>
  <c r="V268" i="4"/>
  <c r="W268" i="4"/>
  <c r="X268" i="4"/>
  <c r="Y268" i="4"/>
  <c r="V284" i="4"/>
  <c r="W284" i="4"/>
  <c r="X284" i="4"/>
  <c r="Y284" i="4"/>
  <c r="V300" i="4"/>
  <c r="W300" i="4"/>
  <c r="X300" i="4"/>
  <c r="Y300" i="4"/>
  <c r="V316" i="4"/>
  <c r="W316" i="4"/>
  <c r="X316" i="4"/>
  <c r="Y316" i="4"/>
  <c r="V332" i="4"/>
  <c r="W332" i="4"/>
  <c r="X332" i="4"/>
  <c r="Y332" i="4"/>
  <c r="W552" i="4"/>
  <c r="X552" i="4"/>
  <c r="Y552" i="4"/>
  <c r="V90" i="4"/>
  <c r="W90" i="4"/>
  <c r="X90" i="4"/>
  <c r="V637" i="4"/>
  <c r="V773" i="4"/>
  <c r="W773" i="4"/>
  <c r="X773" i="4"/>
  <c r="W462" i="4"/>
  <c r="X462" i="4"/>
  <c r="Y462" i="4"/>
  <c r="AI462" i="4"/>
  <c r="V561" i="4"/>
  <c r="W561" i="4"/>
  <c r="X561" i="4"/>
  <c r="V657" i="4"/>
  <c r="W657" i="4"/>
  <c r="U913" i="4"/>
  <c r="W913" i="4"/>
  <c r="X913" i="4"/>
  <c r="Y913" i="4"/>
  <c r="V963" i="4"/>
  <c r="W963" i="4"/>
  <c r="X963" i="4"/>
  <c r="Y963" i="4"/>
  <c r="V226" i="4"/>
  <c r="W226" i="4"/>
  <c r="X226" i="4"/>
  <c r="V232" i="4"/>
  <c r="W232" i="4"/>
  <c r="X232" i="4"/>
  <c r="W229" i="4"/>
  <c r="X229" i="4"/>
  <c r="Y229" i="4"/>
  <c r="W474" i="4"/>
  <c r="X474" i="4"/>
  <c r="Y474" i="4"/>
  <c r="W486" i="4"/>
  <c r="X486" i="4"/>
  <c r="Y486" i="4"/>
  <c r="AG486" i="4"/>
  <c r="V955" i="4"/>
  <c r="W955" i="4"/>
  <c r="X955" i="4"/>
  <c r="Y955" i="4"/>
  <c r="V849" i="4"/>
  <c r="W849" i="4"/>
  <c r="X849" i="4"/>
  <c r="Y849" i="4"/>
  <c r="U939" i="4"/>
  <c r="W538" i="4"/>
  <c r="X538" i="4"/>
  <c r="Y538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V210" i="4"/>
  <c r="W210" i="4"/>
  <c r="X210" i="4"/>
  <c r="W365" i="4"/>
  <c r="X365" i="4"/>
  <c r="Y365" i="4"/>
  <c r="W213" i="4"/>
  <c r="X213" i="4"/>
  <c r="Y213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W257" i="4"/>
  <c r="X257" i="4"/>
  <c r="Y257" i="4"/>
  <c r="W273" i="4"/>
  <c r="X273" i="4"/>
  <c r="Y273" i="4"/>
  <c r="W289" i="4"/>
  <c r="X289" i="4"/>
  <c r="Y289" i="4"/>
  <c r="W305" i="4"/>
  <c r="X305" i="4"/>
  <c r="Y305" i="4"/>
  <c r="W321" i="4"/>
  <c r="X321" i="4"/>
  <c r="Y321" i="4"/>
  <c r="W337" i="4"/>
  <c r="X337" i="4"/>
  <c r="Y337" i="4"/>
  <c r="W353" i="4"/>
  <c r="X353" i="4"/>
  <c r="Y353" i="4"/>
  <c r="V565" i="4"/>
  <c r="W565" i="4"/>
  <c r="X565" i="4"/>
  <c r="Y565" i="4"/>
  <c r="V645" i="4"/>
  <c r="W645" i="4"/>
  <c r="X645" i="4"/>
  <c r="W426" i="4"/>
  <c r="X426" i="4"/>
  <c r="Y426" i="4"/>
  <c r="W422" i="4"/>
  <c r="X422" i="4"/>
  <c r="W937" i="4"/>
  <c r="X937" i="4"/>
  <c r="Y937" i="4"/>
  <c r="W135" i="4"/>
  <c r="X135" i="4"/>
  <c r="Y135" i="4"/>
  <c r="AG135" i="4"/>
  <c r="W520" i="4"/>
  <c r="X520" i="4"/>
  <c r="Y520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192" i="4"/>
  <c r="W192" i="4"/>
  <c r="X192" i="4"/>
  <c r="Y192" i="4"/>
  <c r="V350" i="4"/>
  <c r="W350" i="4"/>
  <c r="X350" i="4"/>
  <c r="V609" i="4"/>
  <c r="W609" i="4"/>
  <c r="X609" i="4"/>
  <c r="V705" i="4"/>
  <c r="V833" i="4"/>
  <c r="W833" i="4"/>
  <c r="X833" i="4"/>
  <c r="Y833" i="4"/>
  <c r="W249" i="4"/>
  <c r="X249" i="4"/>
  <c r="Y249" i="4"/>
  <c r="W265" i="4"/>
  <c r="X265" i="4"/>
  <c r="Y265" i="4"/>
  <c r="W281" i="4"/>
  <c r="X281" i="4"/>
  <c r="Y281" i="4"/>
  <c r="W297" i="4"/>
  <c r="X297" i="4"/>
  <c r="Y297" i="4"/>
  <c r="W313" i="4"/>
  <c r="X313" i="4"/>
  <c r="Y313" i="4"/>
  <c r="W329" i="4"/>
  <c r="X329" i="4"/>
  <c r="Y329" i="4"/>
  <c r="W345" i="4"/>
  <c r="X345" i="4"/>
  <c r="Y345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208" i="4"/>
  <c r="W208" i="4"/>
  <c r="X208" i="4"/>
  <c r="Y208" i="4"/>
  <c r="V272" i="4"/>
  <c r="W272" i="4"/>
  <c r="X272" i="4"/>
  <c r="V304" i="4"/>
  <c r="W304" i="4"/>
  <c r="X304" i="4"/>
  <c r="V218" i="4"/>
  <c r="W218" i="4"/>
  <c r="X218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188" i="4"/>
  <c r="W188" i="4"/>
  <c r="X188" i="4"/>
  <c r="Y188" i="4"/>
  <c r="V204" i="4"/>
  <c r="W204" i="4"/>
  <c r="X204" i="4"/>
  <c r="Y204" i="4"/>
  <c r="W189" i="4"/>
  <c r="X189" i="4"/>
  <c r="Y189" i="4"/>
  <c r="W221" i="4"/>
  <c r="X221" i="4"/>
  <c r="Y221" i="4"/>
  <c r="W398" i="4"/>
  <c r="X398" i="4"/>
  <c r="Y398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V346" i="4"/>
  <c r="W346" i="4"/>
  <c r="X346" i="4"/>
  <c r="W197" i="4"/>
  <c r="X197" i="4"/>
  <c r="Y197" i="4"/>
  <c r="W33" i="4"/>
  <c r="X33" i="4"/>
  <c r="Y33" i="4"/>
  <c r="W177" i="4"/>
  <c r="X177" i="4"/>
  <c r="Y177" i="4"/>
  <c r="W131" i="4"/>
  <c r="X131" i="4"/>
  <c r="Y131" i="4"/>
  <c r="W193" i="4"/>
  <c r="X193" i="4"/>
  <c r="Y193" i="4"/>
  <c r="W402" i="4"/>
  <c r="X402" i="4"/>
  <c r="Y402" i="4"/>
  <c r="W434" i="4"/>
  <c r="X434" i="4"/>
  <c r="Y434" i="4"/>
  <c r="W502" i="4"/>
  <c r="X502" i="4"/>
  <c r="Y502" i="4"/>
  <c r="F4" i="3"/>
  <c r="W536" i="4"/>
  <c r="X536" i="4"/>
  <c r="Y536" i="4"/>
  <c r="V617" i="4"/>
  <c r="W617" i="4"/>
  <c r="X617" i="4"/>
  <c r="W438" i="4"/>
  <c r="X438" i="4"/>
  <c r="Y438" i="4"/>
  <c r="V793" i="4"/>
  <c r="W793" i="4"/>
  <c r="X793" i="4"/>
  <c r="Y793" i="4"/>
  <c r="V977" i="4"/>
  <c r="W977" i="4"/>
  <c r="X977" i="4"/>
  <c r="W31" i="4"/>
  <c r="X31" i="4"/>
  <c r="Y31" i="4"/>
  <c r="V986" i="4"/>
  <c r="W986" i="4"/>
  <c r="V224" i="4"/>
  <c r="W224" i="4"/>
  <c r="X224" i="4"/>
  <c r="Y224" i="4"/>
  <c r="V354" i="4"/>
  <c r="W354" i="4"/>
  <c r="X354" i="4"/>
  <c r="W147" i="4"/>
  <c r="X147" i="4"/>
  <c r="Y147" i="4"/>
  <c r="W217" i="4"/>
  <c r="X217" i="4"/>
  <c r="Y21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386" i="4"/>
  <c r="X386" i="4"/>
  <c r="W470" i="4"/>
  <c r="X470" i="4"/>
  <c r="Y470" i="4"/>
  <c r="W54" i="4"/>
  <c r="X54" i="4"/>
  <c r="Y54" i="4"/>
  <c r="V236" i="4"/>
  <c r="W236" i="4"/>
  <c r="X236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200" i="4"/>
  <c r="W200" i="4"/>
  <c r="X200" i="4"/>
  <c r="Y200" i="4"/>
  <c r="U387" i="4"/>
  <c r="W387" i="4"/>
  <c r="X387" i="4"/>
  <c r="V78" i="4"/>
  <c r="W78" i="4"/>
  <c r="X78" i="4"/>
  <c r="V228" i="4"/>
  <c r="W228" i="4"/>
  <c r="X228" i="4"/>
  <c r="V280" i="4"/>
  <c r="W280" i="4"/>
  <c r="X280" i="4"/>
  <c r="V296" i="4"/>
  <c r="W296" i="4"/>
  <c r="X296" i="4"/>
  <c r="V312" i="4"/>
  <c r="W312" i="4"/>
  <c r="X312" i="4"/>
  <c r="V328" i="4"/>
  <c r="W328" i="4"/>
  <c r="X328" i="4"/>
  <c r="V94" i="4"/>
  <c r="W94" i="4"/>
  <c r="X94" i="4"/>
  <c r="V230" i="4"/>
  <c r="W230" i="4"/>
  <c r="X230" i="4"/>
  <c r="V98" i="4"/>
  <c r="W98" i="4"/>
  <c r="V220" i="4"/>
  <c r="W220" i="4"/>
  <c r="X220" i="4"/>
  <c r="Y220" i="4"/>
  <c r="W382" i="4"/>
  <c r="X382" i="4"/>
  <c r="W446" i="4"/>
  <c r="X446" i="4"/>
  <c r="Y446" i="4"/>
  <c r="AI446" i="4"/>
  <c r="W62" i="4"/>
  <c r="X62" i="4"/>
  <c r="Y62" i="4"/>
  <c r="W181" i="4"/>
  <c r="X181" i="4"/>
  <c r="Y181" i="4"/>
  <c r="AG181" i="4"/>
  <c r="W225" i="4"/>
  <c r="X225" i="4"/>
  <c r="Y225" i="4"/>
  <c r="AG225" i="4"/>
  <c r="V557" i="4"/>
  <c r="V605" i="4"/>
  <c r="V621" i="4"/>
  <c r="W466" i="4"/>
  <c r="X466" i="4"/>
  <c r="Y466" i="4"/>
  <c r="W185" i="4"/>
  <c r="X185" i="4"/>
  <c r="Y185" i="4"/>
  <c r="AK185" i="4"/>
  <c r="W165" i="4"/>
  <c r="X165" i="4"/>
  <c r="Y165" i="4"/>
  <c r="W139" i="4"/>
  <c r="X139" i="4"/>
  <c r="Y139" i="4"/>
  <c r="W233" i="4"/>
  <c r="X233" i="4"/>
  <c r="Y233" i="4"/>
  <c r="AG233" i="4"/>
  <c r="V569" i="4"/>
  <c r="W569" i="4"/>
  <c r="X569" i="4"/>
  <c r="W522" i="4"/>
  <c r="X522" i="4"/>
  <c r="Y522" i="4"/>
  <c r="V585" i="4"/>
  <c r="W442" i="4"/>
  <c r="X442" i="4"/>
  <c r="Y442" i="4"/>
  <c r="W209" i="4"/>
  <c r="X209" i="4"/>
  <c r="Y209" i="4"/>
  <c r="W205" i="4"/>
  <c r="X205" i="4"/>
  <c r="Y205" i="4"/>
  <c r="W21" i="4"/>
  <c r="X21" i="4"/>
  <c r="Y21" i="4"/>
  <c r="V649" i="4"/>
  <c r="V713" i="4"/>
  <c r="W143" i="4"/>
  <c r="X143" i="4"/>
  <c r="Y143" i="4"/>
  <c r="W406" i="4"/>
  <c r="X406" i="4"/>
  <c r="Y406" i="4"/>
  <c r="W498" i="4"/>
  <c r="X498" i="4"/>
  <c r="Y498" i="4"/>
  <c r="W530" i="4"/>
  <c r="X530" i="4"/>
  <c r="Y530" i="4"/>
  <c r="V264" i="4"/>
  <c r="W264" i="4"/>
  <c r="X264" i="4"/>
  <c r="V970" i="4"/>
  <c r="W970" i="4"/>
  <c r="V994" i="4"/>
  <c r="W994" i="4"/>
  <c r="V383" i="4"/>
  <c r="V539" i="4"/>
  <c r="W539" i="4"/>
  <c r="V545" i="4"/>
  <c r="W545" i="4"/>
  <c r="V342" i="4"/>
  <c r="W342" i="4"/>
  <c r="X342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/>
  <c r="X509" i="4"/>
  <c r="V993" i="4"/>
  <c r="W993" i="4"/>
  <c r="X993" i="4"/>
  <c r="U573" i="4"/>
  <c r="W573" i="4"/>
  <c r="X573" i="4"/>
  <c r="V556" i="4"/>
  <c r="W556" i="4"/>
  <c r="V366" i="4"/>
  <c r="W366" i="4"/>
  <c r="V942" i="4"/>
  <c r="W942" i="4"/>
  <c r="V338" i="4"/>
  <c r="W338" i="4"/>
  <c r="X338" i="4"/>
  <c r="U605" i="4"/>
  <c r="U713" i="4"/>
  <c r="V515" i="4"/>
  <c r="W515" i="4"/>
  <c r="V589" i="4"/>
  <c r="U637" i="4"/>
  <c r="W46" i="4"/>
  <c r="X46" i="4"/>
  <c r="Y46" i="4"/>
  <c r="U585" i="4"/>
  <c r="V72" i="4"/>
  <c r="W72" i="4"/>
  <c r="X72" i="4"/>
  <c r="Y72" i="4"/>
  <c r="V256" i="4"/>
  <c r="W256" i="4"/>
  <c r="X256" i="4"/>
  <c r="V288" i="4"/>
  <c r="W288" i="4"/>
  <c r="X288" i="4"/>
  <c r="V320" i="4"/>
  <c r="W320" i="4"/>
  <c r="X320" i="4"/>
  <c r="W418" i="4"/>
  <c r="X418" i="4"/>
  <c r="Y418" i="4"/>
  <c r="W450" i="4"/>
  <c r="X450" i="4"/>
  <c r="W373" i="4"/>
  <c r="X373" i="4"/>
  <c r="Y373" i="4"/>
  <c r="W546" i="4"/>
  <c r="X546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W506" i="4"/>
  <c r="X506" i="4"/>
  <c r="W430" i="4"/>
  <c r="X430" i="4"/>
  <c r="Y430" i="4"/>
  <c r="U557" i="4"/>
  <c r="U589" i="4"/>
  <c r="U621" i="4"/>
  <c r="W35" i="4"/>
  <c r="X35" i="4"/>
  <c r="Y35" i="4"/>
  <c r="V374" i="4"/>
  <c r="W374" i="4"/>
  <c r="V523" i="4"/>
  <c r="W523" i="4"/>
  <c r="V547" i="4"/>
  <c r="W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W507" i="4"/>
  <c r="X507" i="4"/>
  <c r="V74" i="4"/>
  <c r="W74" i="4"/>
  <c r="X74" i="4"/>
  <c r="V961" i="4"/>
  <c r="W961" i="4"/>
  <c r="X961" i="4"/>
  <c r="W510" i="4"/>
  <c r="X510" i="4"/>
  <c r="V248" i="4"/>
  <c r="W248" i="4"/>
  <c r="X248" i="4"/>
  <c r="W201" i="4"/>
  <c r="X201" i="4"/>
  <c r="Y201" i="4"/>
  <c r="AG201" i="4"/>
  <c r="V146" i="4"/>
  <c r="W146" i="4"/>
  <c r="X146" i="4"/>
  <c r="W127" i="4"/>
  <c r="X127" i="4"/>
  <c r="V613" i="4"/>
  <c r="W613" i="4"/>
  <c r="X613" i="4"/>
  <c r="Y613" i="4"/>
  <c r="V581" i="4"/>
  <c r="W581" i="4"/>
  <c r="X581" i="4"/>
  <c r="Y581" i="4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J5" i="3"/>
  <c r="Y510" i="4"/>
  <c r="V973" i="4"/>
  <c r="W973" i="4"/>
  <c r="W985" i="4"/>
  <c r="X985" i="4"/>
  <c r="V531" i="4"/>
  <c r="W531" i="4"/>
  <c r="X531" i="4"/>
  <c r="V555" i="4"/>
  <c r="W555" i="4"/>
  <c r="X555" i="4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/>
  <c r="X521" i="4"/>
  <c r="V537" i="4"/>
  <c r="W537" i="4"/>
  <c r="X537" i="4"/>
  <c r="V553" i="4"/>
  <c r="W553" i="4"/>
  <c r="X553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222" i="4"/>
  <c r="W222" i="4"/>
  <c r="X222" i="4"/>
  <c r="V102" i="4"/>
  <c r="W102" i="4"/>
  <c r="X102" i="4"/>
  <c r="V7" i="4"/>
  <c r="W7" i="4"/>
  <c r="V395" i="4"/>
  <c r="W395" i="4"/>
  <c r="X395" i="4"/>
  <c r="V503" i="4"/>
  <c r="W503" i="4"/>
  <c r="F5" i="3"/>
  <c r="I5" i="3"/>
  <c r="U391" i="4"/>
  <c r="W391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234" i="4"/>
  <c r="W234" i="4"/>
  <c r="X234" i="4"/>
  <c r="V238" i="4"/>
  <c r="W238" i="4"/>
  <c r="X238" i="4"/>
  <c r="V242" i="4"/>
  <c r="W242" i="4"/>
  <c r="X242" i="4"/>
  <c r="V246" i="4"/>
  <c r="W246" i="4"/>
  <c r="X246" i="4"/>
  <c r="V358" i="4"/>
  <c r="W358" i="4"/>
  <c r="X358" i="4"/>
  <c r="V362" i="4"/>
  <c r="W362" i="4"/>
  <c r="X362" i="4"/>
  <c r="V370" i="4"/>
  <c r="W370" i="4"/>
  <c r="X370" i="4"/>
  <c r="V378" i="4"/>
  <c r="W378" i="4"/>
  <c r="X378" i="4"/>
  <c r="U383" i="4"/>
  <c r="V70" i="4"/>
  <c r="W70" i="4"/>
  <c r="X70" i="4"/>
  <c r="V86" i="4"/>
  <c r="W86" i="4"/>
  <c r="X86" i="4"/>
  <c r="V214" i="4"/>
  <c r="W214" i="4"/>
  <c r="X214" i="4"/>
  <c r="V212" i="4"/>
  <c r="W212" i="4"/>
  <c r="X212" i="4"/>
  <c r="V18" i="4"/>
  <c r="W18" i="4"/>
  <c r="X18" i="4"/>
  <c r="Y18" i="4"/>
  <c r="W577" i="4"/>
  <c r="X577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196" i="4"/>
  <c r="W196" i="4"/>
  <c r="X196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514" i="4"/>
  <c r="U514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W516" i="4"/>
  <c r="X516" i="4"/>
  <c r="Y516" i="4"/>
  <c r="W532" i="4"/>
  <c r="X532" i="4"/>
  <c r="Y532" i="4"/>
  <c r="W548" i="4"/>
  <c r="X548" i="4"/>
  <c r="Y548" i="4"/>
  <c r="V501" i="4"/>
  <c r="W501" i="4"/>
  <c r="X501" i="4"/>
  <c r="Y501" i="4"/>
  <c r="V5" i="4"/>
  <c r="W5" i="4"/>
  <c r="X5" i="4"/>
  <c r="Y5" i="4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/>
  <c r="V461" i="4"/>
  <c r="W461" i="4"/>
  <c r="V477" i="4"/>
  <c r="W477" i="4"/>
  <c r="X477" i="4"/>
  <c r="Y477" i="4"/>
  <c r="AG477" i="4"/>
  <c r="V493" i="4"/>
  <c r="W493" i="4"/>
  <c r="V469" i="4"/>
  <c r="W469" i="4"/>
  <c r="X469" i="4"/>
  <c r="Y469" i="4"/>
  <c r="AG469" i="4"/>
  <c r="V485" i="4"/>
  <c r="W485" i="4"/>
  <c r="V513" i="4"/>
  <c r="W513" i="4"/>
  <c r="X513" i="4"/>
  <c r="Y513" i="4"/>
  <c r="AG513" i="4"/>
  <c r="AG394" i="4"/>
  <c r="W989" i="4"/>
  <c r="X989" i="4"/>
  <c r="V17" i="4"/>
  <c r="W17" i="4"/>
  <c r="X17" i="4"/>
  <c r="V465" i="4"/>
  <c r="W465" i="4"/>
  <c r="V473" i="4"/>
  <c r="W473" i="4"/>
  <c r="V481" i="4"/>
  <c r="W481" i="4"/>
  <c r="V489" i="4"/>
  <c r="W489" i="4"/>
  <c r="V497" i="4"/>
  <c r="W497" i="4"/>
  <c r="V12" i="4"/>
  <c r="W12" i="4"/>
  <c r="X12" i="4"/>
  <c r="Y12" i="4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AI494" i="4"/>
  <c r="W15" i="4"/>
  <c r="X15" i="4"/>
  <c r="V122" i="4"/>
  <c r="W122" i="4"/>
  <c r="V138" i="4"/>
  <c r="W138" i="4"/>
  <c r="V344" i="4"/>
  <c r="W344" i="4"/>
  <c r="X344" i="4"/>
  <c r="V13" i="4"/>
  <c r="W13" i="4"/>
  <c r="W66" i="4"/>
  <c r="U8" i="4"/>
  <c r="V8" i="4"/>
  <c r="U10" i="4"/>
  <c r="V10" i="4"/>
  <c r="AG169" i="4"/>
  <c r="AI454" i="4"/>
  <c r="AG414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526" i="4"/>
  <c r="W542" i="4"/>
  <c r="W927" i="4"/>
  <c r="W959" i="4"/>
  <c r="X959" i="4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/>
  <c r="X276" i="4"/>
  <c r="Y276" i="4"/>
  <c r="X292" i="4"/>
  <c r="Y292" i="4"/>
  <c r="X308" i="4"/>
  <c r="Y308" i="4"/>
  <c r="X324" i="4"/>
  <c r="Y324" i="4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340" i="4"/>
  <c r="W340" i="4"/>
  <c r="V348" i="4"/>
  <c r="W348" i="4"/>
  <c r="V356" i="4"/>
  <c r="W356" i="4"/>
  <c r="V381" i="4"/>
  <c r="W381" i="4"/>
  <c r="V389" i="4"/>
  <c r="W389" i="4"/>
  <c r="V397" i="4"/>
  <c r="W397" i="4"/>
  <c r="V405" i="4"/>
  <c r="W405" i="4"/>
  <c r="V413" i="4"/>
  <c r="W413" i="4"/>
  <c r="V421" i="4"/>
  <c r="W421" i="4"/>
  <c r="V429" i="4"/>
  <c r="W429" i="4"/>
  <c r="V437" i="4"/>
  <c r="W437" i="4"/>
  <c r="V445" i="4"/>
  <c r="W445" i="4"/>
  <c r="V453" i="4"/>
  <c r="W453" i="4"/>
  <c r="V505" i="4"/>
  <c r="W505" i="4"/>
  <c r="W14" i="4"/>
  <c r="X216" i="4"/>
  <c r="Y216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W235" i="4"/>
  <c r="X235" i="4"/>
  <c r="Y235" i="4"/>
  <c r="W239" i="4"/>
  <c r="X239" i="4"/>
  <c r="Y239" i="4"/>
  <c r="W243" i="4"/>
  <c r="X243" i="4"/>
  <c r="Y243" i="4"/>
  <c r="W359" i="4"/>
  <c r="X359" i="4"/>
  <c r="Y359" i="4"/>
  <c r="W363" i="4"/>
  <c r="X363" i="4"/>
  <c r="Y363" i="4"/>
  <c r="W367" i="4"/>
  <c r="X367" i="4"/>
  <c r="Y367" i="4"/>
  <c r="W371" i="4"/>
  <c r="X371" i="4"/>
  <c r="Y371" i="4"/>
  <c r="W375" i="4"/>
  <c r="X375" i="4"/>
  <c r="Y375" i="4"/>
  <c r="W379" i="4"/>
  <c r="X379" i="4"/>
  <c r="Y379" i="4"/>
  <c r="W518" i="4"/>
  <c r="X518" i="4"/>
  <c r="W534" i="4"/>
  <c r="W550" i="4"/>
  <c r="X550" i="4"/>
  <c r="Y550" i="4"/>
  <c r="W524" i="4"/>
  <c r="W540" i="4"/>
  <c r="V32" i="4"/>
  <c r="W32" i="4"/>
  <c r="V40" i="4"/>
  <c r="W40" i="4"/>
  <c r="V68" i="4"/>
  <c r="W68" i="4"/>
  <c r="V385" i="4"/>
  <c r="W385" i="4"/>
  <c r="V393" i="4"/>
  <c r="W393" i="4"/>
  <c r="V401" i="4"/>
  <c r="W401" i="4"/>
  <c r="V409" i="4"/>
  <c r="W409" i="4"/>
  <c r="V417" i="4"/>
  <c r="W417" i="4"/>
  <c r="V425" i="4"/>
  <c r="W425" i="4"/>
  <c r="V433" i="4"/>
  <c r="W433" i="4"/>
  <c r="V441" i="4"/>
  <c r="W441" i="4"/>
  <c r="V449" i="4"/>
  <c r="W449" i="4"/>
  <c r="V457" i="4"/>
  <c r="W457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/>
  <c r="X953" i="4"/>
  <c r="Y953" i="4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/>
  <c r="AU482" i="4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/>
  <c r="AW185" i="4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/>
  <c r="AR486" i="4"/>
  <c r="AA486" i="4"/>
  <c r="AM486" i="4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/>
  <c r="AU552" i="4"/>
  <c r="AA552" i="4"/>
  <c r="AB552" i="4"/>
  <c r="AN552" i="4"/>
  <c r="AT552" i="4"/>
  <c r="AF552" i="4"/>
  <c r="AL552" i="4"/>
  <c r="AR552" i="4"/>
  <c r="G552" i="4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/>
  <c r="AT538" i="4"/>
  <c r="AD229" i="4"/>
  <c r="Z229" i="4"/>
  <c r="AC229" i="4"/>
  <c r="AO229" i="4"/>
  <c r="AU229" i="4"/>
  <c r="AE221" i="4"/>
  <c r="AB486" i="4"/>
  <c r="AS486" i="4"/>
  <c r="AC486" i="4"/>
  <c r="AD135" i="4"/>
  <c r="AC135" i="4"/>
  <c r="AO135" i="4"/>
  <c r="AU135" i="4"/>
  <c r="AE438" i="4"/>
  <c r="AA181" i="4"/>
  <c r="AM181" i="4"/>
  <c r="AS181" i="4"/>
  <c r="AH486" i="4"/>
  <c r="AD536" i="4"/>
  <c r="AK538" i="4"/>
  <c r="AJ538" i="4"/>
  <c r="AH229" i="4"/>
  <c r="W939" i="4"/>
  <c r="X939" i="4"/>
  <c r="AG462" i="4"/>
  <c r="AG520" i="4"/>
  <c r="AI937" i="4"/>
  <c r="AI474" i="4"/>
  <c r="AD161" i="4"/>
  <c r="Z462" i="4"/>
  <c r="AA462" i="4"/>
  <c r="AM462" i="4"/>
  <c r="AS462" i="4"/>
  <c r="AB213" i="4"/>
  <c r="AJ462" i="4"/>
  <c r="AE426" i="4"/>
  <c r="AI161" i="4"/>
  <c r="W637" i="4"/>
  <c r="X637" i="4"/>
  <c r="AK462" i="4"/>
  <c r="AQ462" i="4"/>
  <c r="AW462" i="4"/>
  <c r="AJ213" i="4"/>
  <c r="AF474" i="4"/>
  <c r="AD937" i="4"/>
  <c r="Z161" i="4"/>
  <c r="AE205" i="4"/>
  <c r="AB462" i="4"/>
  <c r="AN462" i="4"/>
  <c r="AT462" i="4"/>
  <c r="AC462" i="4"/>
  <c r="AO462" i="4"/>
  <c r="AU462" i="4"/>
  <c r="AE213" i="4"/>
  <c r="AF37" i="4"/>
  <c r="AF462" i="4"/>
  <c r="AK213" i="4"/>
  <c r="AA520" i="4"/>
  <c r="AD474" i="4"/>
  <c r="AP474" i="4"/>
  <c r="AV474" i="4"/>
  <c r="AC474" i="4"/>
  <c r="AO474" i="4"/>
  <c r="AU474" i="4"/>
  <c r="AK474" i="4"/>
  <c r="AH426" i="4"/>
  <c r="AB474" i="4"/>
  <c r="AN474" i="4"/>
  <c r="AT474" i="4"/>
  <c r="AE474" i="4"/>
  <c r="AA474" i="4"/>
  <c r="AG213" i="4"/>
  <c r="AM213" i="4"/>
  <c r="AS213" i="4"/>
  <c r="AJ937" i="4"/>
  <c r="AG474" i="4"/>
  <c r="AF213" i="4"/>
  <c r="AH520" i="4"/>
  <c r="AJ426" i="4"/>
  <c r="AF161" i="4"/>
  <c r="AA937" i="4"/>
  <c r="Z937" i="4"/>
  <c r="AB161" i="4"/>
  <c r="AE161" i="4"/>
  <c r="AQ161" i="4"/>
  <c r="AW161" i="4"/>
  <c r="AA161" i="4"/>
  <c r="AM161" i="4"/>
  <c r="AS161" i="4"/>
  <c r="AD213" i="4"/>
  <c r="AP213" i="4"/>
  <c r="AV213" i="4"/>
  <c r="Z213" i="4"/>
  <c r="AL213" i="4"/>
  <c r="AR213" i="4"/>
  <c r="AC213" i="4"/>
  <c r="AO213" i="4"/>
  <c r="AU213" i="4"/>
  <c r="AB189" i="4"/>
  <c r="AH213" i="4"/>
  <c r="AN213" i="4"/>
  <c r="AT213" i="4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Z406" i="4"/>
  <c r="AA217" i="4"/>
  <c r="AB131" i="4"/>
  <c r="AE209" i="4"/>
  <c r="AB402" i="4"/>
  <c r="AB135" i="4"/>
  <c r="AN135" i="4"/>
  <c r="AT135" i="4"/>
  <c r="AE135" i="4"/>
  <c r="AA135" i="4"/>
  <c r="AM135" i="4"/>
  <c r="AS135" i="4"/>
  <c r="AE470" i="4"/>
  <c r="AC446" i="4"/>
  <c r="AO446" i="4"/>
  <c r="AH402" i="4"/>
  <c r="AK135" i="4"/>
  <c r="AF438" i="4"/>
  <c r="AI209" i="4"/>
  <c r="AI406" i="4"/>
  <c r="AK502" i="4"/>
  <c r="AK536" i="4"/>
  <c r="AK217" i="4"/>
  <c r="AG131" i="4"/>
  <c r="AM131" i="4"/>
  <c r="AS131" i="4"/>
  <c r="AH139" i="4"/>
  <c r="AG221" i="4"/>
  <c r="AG209" i="4"/>
  <c r="AI520" i="4"/>
  <c r="AG937" i="4"/>
  <c r="AF426" i="4"/>
  <c r="AA197" i="4"/>
  <c r="AE937" i="4"/>
  <c r="AQ937" i="4"/>
  <c r="AW937" i="4"/>
  <c r="AC937" i="4"/>
  <c r="AO937" i="4"/>
  <c r="AU937" i="4"/>
  <c r="AB937" i="4"/>
  <c r="AE520" i="4"/>
  <c r="AD520" i="4"/>
  <c r="Z520" i="4"/>
  <c r="AL520" i="4"/>
  <c r="AR520" i="4"/>
  <c r="G520" i="4"/>
  <c r="AD426" i="4"/>
  <c r="Z426" i="4"/>
  <c r="AC426" i="4"/>
  <c r="AO426" i="4"/>
  <c r="AU426" i="4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/>
  <c r="AU143" i="4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/>
  <c r="AA233" i="4"/>
  <c r="AM233" i="4"/>
  <c r="AS233" i="4"/>
  <c r="AD143" i="4"/>
  <c r="AA225" i="4"/>
  <c r="AM225" i="4"/>
  <c r="AS225" i="4"/>
  <c r="AE189" i="4"/>
  <c r="AH205" i="4"/>
  <c r="AK189" i="4"/>
  <c r="AA466" i="4"/>
  <c r="AC434" i="4"/>
  <c r="Z398" i="4"/>
  <c r="AJ62" i="4"/>
  <c r="AP62" i="4"/>
  <c r="AV62" i="4"/>
  <c r="AG398" i="4"/>
  <c r="AG37" i="4"/>
  <c r="AG470" i="4"/>
  <c r="AH446" i="4"/>
  <c r="AF181" i="4"/>
  <c r="AF502" i="4"/>
  <c r="AJ217" i="4"/>
  <c r="AI530" i="4"/>
  <c r="AF139" i="4"/>
  <c r="AJ221" i="4"/>
  <c r="Y609" i="4"/>
  <c r="AI609" i="4"/>
  <c r="AB502" i="4"/>
  <c r="AA502" i="4"/>
  <c r="AA406" i="4"/>
  <c r="AE217" i="4"/>
  <c r="AA139" i="4"/>
  <c r="AE131" i="4"/>
  <c r="AB221" i="4"/>
  <c r="AA221" i="4"/>
  <c r="AM221" i="4"/>
  <c r="AS221" i="4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/>
  <c r="AR502" i="4"/>
  <c r="AC502" i="4"/>
  <c r="AD406" i="4"/>
  <c r="AE406" i="4"/>
  <c r="AD217" i="4"/>
  <c r="Z217" i="4"/>
  <c r="AL217" i="4"/>
  <c r="AR217" i="4"/>
  <c r="AC217" i="4"/>
  <c r="AO217" i="4"/>
  <c r="AU217" i="4"/>
  <c r="AE139" i="4"/>
  <c r="AD131" i="4"/>
  <c r="Z131" i="4"/>
  <c r="AC131" i="4"/>
  <c r="AQ369" i="4"/>
  <c r="AW369" i="4"/>
  <c r="AD221" i="4"/>
  <c r="AP221" i="4"/>
  <c r="AV221" i="4"/>
  <c r="Z221" i="4"/>
  <c r="AL221" i="4"/>
  <c r="AR221" i="4"/>
  <c r="AC221" i="4"/>
  <c r="AB209" i="4"/>
  <c r="AA209" i="4"/>
  <c r="AM209" i="4"/>
  <c r="AS209" i="4"/>
  <c r="AB185" i="4"/>
  <c r="AA185" i="4"/>
  <c r="AD402" i="4"/>
  <c r="AP402" i="4"/>
  <c r="AV402" i="4"/>
  <c r="Z402" i="4"/>
  <c r="AL402" i="4"/>
  <c r="AR402" i="4"/>
  <c r="AC402" i="4"/>
  <c r="AD470" i="4"/>
  <c r="Z470" i="4"/>
  <c r="AC470" i="4"/>
  <c r="AU446" i="4"/>
  <c r="AD438" i="4"/>
  <c r="Z438" i="4"/>
  <c r="AL438" i="4"/>
  <c r="AR438" i="4"/>
  <c r="AC438" i="4"/>
  <c r="AE181" i="4"/>
  <c r="AK402" i="4"/>
  <c r="AF470" i="4"/>
  <c r="AJ446" i="4"/>
  <c r="AJ438" i="4"/>
  <c r="AK181" i="4"/>
  <c r="AC536" i="4"/>
  <c r="AA536" i="4"/>
  <c r="AB536" i="4"/>
  <c r="AC530" i="4"/>
  <c r="AO530" i="4"/>
  <c r="AU530" i="4"/>
  <c r="AB530" i="4"/>
  <c r="AD418" i="4"/>
  <c r="AD37" i="4"/>
  <c r="Y1001" i="4"/>
  <c r="AJ1001" i="4"/>
  <c r="AI221" i="4"/>
  <c r="AI185" i="4"/>
  <c r="AI470" i="4"/>
  <c r="AI438" i="4"/>
  <c r="AI502" i="4"/>
  <c r="AH502" i="4"/>
  <c r="AJ536" i="4"/>
  <c r="AP536" i="4"/>
  <c r="AV536" i="4"/>
  <c r="AF536" i="4"/>
  <c r="AK406" i="4"/>
  <c r="AK530" i="4"/>
  <c r="AG402" i="4"/>
  <c r="AM402" i="4"/>
  <c r="AS402" i="4"/>
  <c r="AH217" i="4"/>
  <c r="AH131" i="4"/>
  <c r="AN131" i="4"/>
  <c r="AT131" i="4"/>
  <c r="AH221" i="4"/>
  <c r="W621" i="4"/>
  <c r="X621" i="4"/>
  <c r="W557" i="4"/>
  <c r="X557" i="4"/>
  <c r="W649" i="4"/>
  <c r="X649" i="4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/>
  <c r="AS193" i="4"/>
  <c r="AM43" i="4"/>
  <c r="AS43" i="4"/>
  <c r="Z498" i="4"/>
  <c r="AE233" i="4"/>
  <c r="AQ233" i="4"/>
  <c r="AW233" i="4"/>
  <c r="AB205" i="4"/>
  <c r="AN205" i="4"/>
  <c r="AT205" i="4"/>
  <c r="AA205" i="4"/>
  <c r="Z143" i="4"/>
  <c r="AE225" i="4"/>
  <c r="AD189" i="4"/>
  <c r="Z189" i="4"/>
  <c r="AL189" i="4"/>
  <c r="AR189" i="4"/>
  <c r="AC189" i="4"/>
  <c r="AK498" i="4"/>
  <c r="AJ233" i="4"/>
  <c r="AH143" i="4"/>
  <c r="AK225" i="4"/>
  <c r="AH189" i="4"/>
  <c r="AN189" i="4"/>
  <c r="AT189" i="4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/>
  <c r="AU19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241" i="4"/>
  <c r="AR241" i="4"/>
  <c r="E241" i="4"/>
  <c r="I241" i="4"/>
  <c r="AD193" i="4"/>
  <c r="AP193" i="4"/>
  <c r="AV193" i="4"/>
  <c r="Z193" i="4"/>
  <c r="AC193" i="4"/>
  <c r="AL105" i="4"/>
  <c r="AR105" i="4"/>
  <c r="D105" i="4"/>
  <c r="H105" i="4"/>
  <c r="K106" i="2"/>
  <c r="AL43" i="4"/>
  <c r="AR43" i="4"/>
  <c r="D43" i="4"/>
  <c r="H43" i="4"/>
  <c r="K44" i="2"/>
  <c r="AB498" i="4"/>
  <c r="AE498" i="4"/>
  <c r="AA498" i="4"/>
  <c r="AD233" i="4"/>
  <c r="AP233" i="4"/>
  <c r="AV233" i="4"/>
  <c r="Z233" i="4"/>
  <c r="AC233" i="4"/>
  <c r="AO233" i="4"/>
  <c r="AU233" i="4"/>
  <c r="AD205" i="4"/>
  <c r="AP205" i="4"/>
  <c r="AV205" i="4"/>
  <c r="Z205" i="4"/>
  <c r="AC205" i="4"/>
  <c r="AG63" i="4"/>
  <c r="AB143" i="4"/>
  <c r="AN143" i="4"/>
  <c r="AT143" i="4"/>
  <c r="AE143" i="4"/>
  <c r="AA143" i="4"/>
  <c r="AD225" i="4"/>
  <c r="AP225" i="4"/>
  <c r="AV225" i="4"/>
  <c r="Z225" i="4"/>
  <c r="AC225" i="4"/>
  <c r="AE201" i="4"/>
  <c r="AH498" i="4"/>
  <c r="AF233" i="4"/>
  <c r="AK205" i="4"/>
  <c r="AQ205" i="4"/>
  <c r="AW205" i="4"/>
  <c r="AK143" i="4"/>
  <c r="AH225" i="4"/>
  <c r="AC62" i="4"/>
  <c r="AO62" i="4"/>
  <c r="AU62" i="4"/>
  <c r="AA62" i="4"/>
  <c r="AB62" i="4"/>
  <c r="AN62" i="4"/>
  <c r="AT62" i="4"/>
  <c r="AQ965" i="4"/>
  <c r="AW965" i="4"/>
  <c r="AP109" i="4"/>
  <c r="AV109" i="4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/>
  <c r="AF62" i="4"/>
  <c r="AH147" i="4"/>
  <c r="AK442" i="4"/>
  <c r="AK197" i="4"/>
  <c r="AG197" i="4"/>
  <c r="AK466" i="4"/>
  <c r="AK434" i="4"/>
  <c r="AG434" i="4"/>
  <c r="AH193" i="4"/>
  <c r="Y673" i="4"/>
  <c r="Z673" i="4"/>
  <c r="AQ494" i="4"/>
  <c r="AW494" i="4"/>
  <c r="AQ969" i="4"/>
  <c r="AW969" i="4"/>
  <c r="AQ377" i="4"/>
  <c r="AW377" i="4"/>
  <c r="AP153" i="4"/>
  <c r="AV153" i="4"/>
  <c r="AQ149" i="4"/>
  <c r="AW149" i="4"/>
  <c r="AD466" i="4"/>
  <c r="Z466" i="4"/>
  <c r="AC466" i="4"/>
  <c r="AO466" i="4"/>
  <c r="AU466" i="4"/>
  <c r="AD442" i="4"/>
  <c r="AP442" i="4"/>
  <c r="AV442" i="4"/>
  <c r="Z442" i="4"/>
  <c r="AC442" i="4"/>
  <c r="AH114" i="4"/>
  <c r="AG498" i="4"/>
  <c r="AG205" i="4"/>
  <c r="AG62" i="4"/>
  <c r="AM62" i="4"/>
  <c r="AS62" i="4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/>
  <c r="AD209" i="4"/>
  <c r="AP209" i="4"/>
  <c r="AV209" i="4"/>
  <c r="Z209" i="4"/>
  <c r="AC209" i="4"/>
  <c r="AD185" i="4"/>
  <c r="Z185" i="4"/>
  <c r="AC185" i="4"/>
  <c r="AB173" i="4"/>
  <c r="AP105" i="4"/>
  <c r="AV105" i="4"/>
  <c r="AD446" i="4"/>
  <c r="Z446" i="4"/>
  <c r="AE446" i="4"/>
  <c r="AA446" i="4"/>
  <c r="AD181" i="4"/>
  <c r="Z181" i="4"/>
  <c r="AC181" i="4"/>
  <c r="AF446" i="4"/>
  <c r="AH201" i="4"/>
  <c r="AH181" i="4"/>
  <c r="AL925" i="4"/>
  <c r="AR925" i="4"/>
  <c r="E925" i="4"/>
  <c r="I925" i="4"/>
  <c r="AE530" i="4"/>
  <c r="AD530" i="4"/>
  <c r="Z530" i="4"/>
  <c r="AE418" i="4"/>
  <c r="AE37" i="4"/>
  <c r="AQ37" i="4"/>
  <c r="AW37" i="4"/>
  <c r="AB37" i="4"/>
  <c r="AI139" i="4"/>
  <c r="AG406" i="4"/>
  <c r="AJ530" i="4"/>
  <c r="AK139" i="4"/>
  <c r="AG139" i="4"/>
  <c r="AH418" i="4"/>
  <c r="AK209" i="4"/>
  <c r="AG185" i="4"/>
  <c r="AH209" i="4"/>
  <c r="W585" i="4"/>
  <c r="X585" i="4"/>
  <c r="Y585" i="4"/>
  <c r="W713" i="4"/>
  <c r="Y705" i="4"/>
  <c r="AA705" i="4"/>
  <c r="Y689" i="4"/>
  <c r="AA689" i="4"/>
  <c r="Y665" i="4"/>
  <c r="AB665" i="4"/>
  <c r="Y641" i="4"/>
  <c r="AG641" i="4"/>
  <c r="AP482" i="4"/>
  <c r="AV482" i="4"/>
  <c r="AP554" i="4"/>
  <c r="AV554" i="4"/>
  <c r="AL554" i="4"/>
  <c r="AR554" i="4"/>
  <c r="F554" i="4"/>
  <c r="J554" i="4"/>
  <c r="X542" i="4"/>
  <c r="Y542" i="4"/>
  <c r="AF530" i="4"/>
  <c r="Y617" i="4"/>
  <c r="AA617" i="4"/>
  <c r="Y577" i="4"/>
  <c r="AA577" i="4"/>
  <c r="W589" i="4"/>
  <c r="X589" i="4"/>
  <c r="AM390" i="4"/>
  <c r="AS390" i="4"/>
  <c r="X745" i="4"/>
  <c r="Y745" i="4"/>
  <c r="AQ123" i="4"/>
  <c r="AW123" i="4"/>
  <c r="AP241" i="4"/>
  <c r="AV241" i="4"/>
  <c r="AL957" i="4"/>
  <c r="AR957" i="4"/>
  <c r="F957" i="4"/>
  <c r="J957" i="4"/>
  <c r="AF114" i="4"/>
  <c r="AE114" i="4"/>
  <c r="Y518" i="4"/>
  <c r="AA518" i="4"/>
  <c r="AB114" i="4"/>
  <c r="X540" i="4"/>
  <c r="Y540" i="4"/>
  <c r="AQ390" i="4"/>
  <c r="AW390" i="4"/>
  <c r="AK114" i="4"/>
  <c r="AC114" i="4"/>
  <c r="Z114" i="4"/>
  <c r="X625" i="4"/>
  <c r="Y625" i="4"/>
  <c r="AP949" i="4"/>
  <c r="AV949" i="4"/>
  <c r="Y697" i="4"/>
  <c r="AH697" i="4"/>
  <c r="AQ544" i="4"/>
  <c r="AW544" i="4"/>
  <c r="AQ109" i="4"/>
  <c r="AW109" i="4"/>
  <c r="AI114" i="4"/>
  <c r="AG114" i="4"/>
  <c r="AA114" i="4"/>
  <c r="W383" i="4"/>
  <c r="X383" i="4"/>
  <c r="Y383" i="4"/>
  <c r="X713" i="4"/>
  <c r="Y713" i="4"/>
  <c r="AP43" i="4"/>
  <c r="AV43" i="4"/>
  <c r="AA201" i="4"/>
  <c r="AM201" i="4"/>
  <c r="AS201" i="4"/>
  <c r="AQ949" i="4"/>
  <c r="AW949" i="4"/>
  <c r="AN458" i="4"/>
  <c r="AT458" i="4"/>
  <c r="AJ201" i="4"/>
  <c r="AI418" i="4"/>
  <c r="X729" i="4"/>
  <c r="Y729" i="4"/>
  <c r="Y569" i="4"/>
  <c r="AI569" i="4"/>
  <c r="AN43" i="4"/>
  <c r="AT43" i="4"/>
  <c r="AC63" i="4"/>
  <c r="AJ37" i="4"/>
  <c r="AL528" i="4"/>
  <c r="AR528" i="4"/>
  <c r="E528" i="4"/>
  <c r="I528" i="4"/>
  <c r="AL949" i="4"/>
  <c r="AR949" i="4"/>
  <c r="G949" i="4"/>
  <c r="AM39" i="4"/>
  <c r="AS39" i="4"/>
  <c r="AM490" i="4"/>
  <c r="AS490" i="4"/>
  <c r="AB418" i="4"/>
  <c r="AC418" i="4"/>
  <c r="AC37" i="4"/>
  <c r="Z37" i="4"/>
  <c r="Y985" i="4"/>
  <c r="AG418" i="4"/>
  <c r="Y506" i="4"/>
  <c r="AK506" i="4"/>
  <c r="AI201" i="4"/>
  <c r="AN123" i="4"/>
  <c r="AT123" i="4"/>
  <c r="AH37" i="4"/>
  <c r="AF418" i="4"/>
  <c r="Y633" i="4"/>
  <c r="AK633" i="4"/>
  <c r="X601" i="4"/>
  <c r="Y601" i="4"/>
  <c r="X534" i="4"/>
  <c r="Y534" i="4"/>
  <c r="AQ105" i="4"/>
  <c r="AW105" i="4"/>
  <c r="AB201" i="4"/>
  <c r="AI37" i="4"/>
  <c r="AP965" i="4"/>
  <c r="AV965" i="4"/>
  <c r="Z418" i="4"/>
  <c r="AA418" i="4"/>
  <c r="AA37" i="4"/>
  <c r="X524" i="4"/>
  <c r="Y524" i="4"/>
  <c r="X526" i="4"/>
  <c r="Y526" i="4"/>
  <c r="X721" i="4"/>
  <c r="Y721" i="4"/>
  <c r="X681" i="4"/>
  <c r="Y681" i="4"/>
  <c r="Y546" i="4"/>
  <c r="AK546" i="4"/>
  <c r="Y450" i="4"/>
  <c r="AG450" i="4"/>
  <c r="X753" i="4"/>
  <c r="Y753" i="4"/>
  <c r="Y737" i="4"/>
  <c r="AA737" i="4"/>
  <c r="Y561" i="4"/>
  <c r="AH561" i="4"/>
  <c r="AM414" i="4"/>
  <c r="AS414" i="4"/>
  <c r="AM394" i="4"/>
  <c r="AS394" i="4"/>
  <c r="AP528" i="4"/>
  <c r="AV528" i="4"/>
  <c r="X657" i="4"/>
  <c r="Y657" i="4"/>
  <c r="X593" i="4"/>
  <c r="Y593" i="4"/>
  <c r="Y115" i="4"/>
  <c r="AH115" i="4"/>
  <c r="Y146" i="4"/>
  <c r="Y961" i="4"/>
  <c r="AK961" i="4"/>
  <c r="AQ945" i="4"/>
  <c r="AW945" i="4"/>
  <c r="AL377" i="4"/>
  <c r="AR377" i="4"/>
  <c r="F377" i="4"/>
  <c r="J377" i="4"/>
  <c r="AP369" i="4"/>
  <c r="AV369" i="4"/>
  <c r="AL369" i="4"/>
  <c r="AR369" i="4"/>
  <c r="D369" i="4"/>
  <c r="H369" i="4"/>
  <c r="AO454" i="4"/>
  <c r="AU454" i="4"/>
  <c r="AA510" i="4"/>
  <c r="Z510" i="4"/>
  <c r="AH510" i="4"/>
  <c r="X973" i="4"/>
  <c r="Y973" i="4"/>
  <c r="AF201" i="4"/>
  <c r="AJ173" i="4"/>
  <c r="AN494" i="4"/>
  <c r="AT494" i="4"/>
  <c r="AO494" i="4"/>
  <c r="AU494" i="4"/>
  <c r="AQ478" i="4"/>
  <c r="AW478" i="4"/>
  <c r="AM478" i="4"/>
  <c r="AS478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N377" i="4"/>
  <c r="AT377" i="4"/>
  <c r="AQ241" i="4"/>
  <c r="AW241" i="4"/>
  <c r="AN241" i="4"/>
  <c r="AT241" i="4"/>
  <c r="AA173" i="4"/>
  <c r="AD63" i="4"/>
  <c r="AD201" i="4"/>
  <c r="Z201" i="4"/>
  <c r="AC201" i="4"/>
  <c r="AK201" i="4"/>
  <c r="AQ153" i="4"/>
  <c r="AW153" i="4"/>
  <c r="AQ933" i="4"/>
  <c r="AW933" i="4"/>
  <c r="AQ925" i="4"/>
  <c r="AW925" i="4"/>
  <c r="AP925" i="4"/>
  <c r="AV925" i="4"/>
  <c r="AP245" i="4"/>
  <c r="AV24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J510" i="4"/>
  <c r="AQ929" i="4"/>
  <c r="AW929" i="4"/>
  <c r="AN105" i="4"/>
  <c r="AT105" i="4"/>
  <c r="AH63" i="4"/>
  <c r="Z63" i="4"/>
  <c r="AA63" i="4"/>
  <c r="AG510" i="4"/>
  <c r="AP945" i="4"/>
  <c r="AV945" i="4"/>
  <c r="AJ63" i="4"/>
  <c r="AF63" i="4"/>
  <c r="AB63" i="4"/>
  <c r="AD510" i="4"/>
  <c r="AE510" i="4"/>
  <c r="AF510" i="4"/>
  <c r="AL965" i="4"/>
  <c r="AR965" i="4"/>
  <c r="G965" i="4"/>
  <c r="AL245" i="4"/>
  <c r="AR245" i="4"/>
  <c r="AL109" i="4"/>
  <c r="AR109" i="4"/>
  <c r="G109" i="4"/>
  <c r="AN390" i="4"/>
  <c r="AT390" i="4"/>
  <c r="AK510" i="4"/>
  <c r="AM494" i="4"/>
  <c r="AS494" i="4"/>
  <c r="AP377" i="4"/>
  <c r="AV377" i="4"/>
  <c r="AK63" i="4"/>
  <c r="AI63" i="4"/>
  <c r="AE63" i="4"/>
  <c r="AQ63" i="4"/>
  <c r="AW63" i="4"/>
  <c r="AB510" i="4"/>
  <c r="AN510" i="4"/>
  <c r="AT510" i="4"/>
  <c r="AC510" i="4"/>
  <c r="AI510" i="4"/>
  <c r="I6" i="3"/>
  <c r="J6" i="3"/>
  <c r="H6" i="3"/>
  <c r="F6" i="3"/>
  <c r="AL482" i="4"/>
  <c r="AR482" i="4"/>
  <c r="AP544" i="4"/>
  <c r="AV544" i="4"/>
  <c r="AL544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AN490" i="4"/>
  <c r="AT490" i="4"/>
  <c r="AQ490" i="4"/>
  <c r="AW490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514" i="4"/>
  <c r="X514" i="4"/>
  <c r="W941" i="4"/>
  <c r="X941" i="4"/>
  <c r="AF151" i="4"/>
  <c r="AF83" i="4"/>
  <c r="AG200" i="4"/>
  <c r="AI184" i="4"/>
  <c r="AF168" i="4"/>
  <c r="AJ128" i="4"/>
  <c r="AK112" i="4"/>
  <c r="AG176" i="4"/>
  <c r="AI160" i="4"/>
  <c r="AH136" i="4"/>
  <c r="X485" i="4"/>
  <c r="Y485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Q414" i="4"/>
  <c r="AW414" i="4"/>
  <c r="AQ394" i="4"/>
  <c r="AW394" i="4"/>
  <c r="AN169" i="4"/>
  <c r="AT169" i="4"/>
  <c r="AM169" i="4"/>
  <c r="AS169" i="4"/>
  <c r="W551" i="4"/>
  <c r="X551" i="4"/>
  <c r="Y551" i="4"/>
  <c r="AQ528" i="4"/>
  <c r="AW528" i="4"/>
  <c r="AQ554" i="4"/>
  <c r="AW554" i="4"/>
  <c r="AQ245" i="4"/>
  <c r="AW245" i="4"/>
  <c r="AP149" i="4"/>
  <c r="AV149" i="4"/>
  <c r="AL149" i="4"/>
  <c r="AR149" i="4"/>
  <c r="F149" i="4"/>
  <c r="J149" i="4"/>
  <c r="M150" i="2"/>
  <c r="AL39" i="4"/>
  <c r="AR39" i="4"/>
  <c r="F39" i="4"/>
  <c r="J39" i="4"/>
  <c r="M40" i="2"/>
  <c r="AQ458" i="4"/>
  <c r="AW458" i="4"/>
  <c r="AM458" i="4"/>
  <c r="AS458" i="4"/>
  <c r="AF72" i="4"/>
  <c r="AH72" i="4"/>
  <c r="AG184" i="4"/>
  <c r="AJ144" i="4"/>
  <c r="AJ112" i="4"/>
  <c r="X493" i="4"/>
  <c r="X461" i="4"/>
  <c r="Y461" i="4"/>
  <c r="AI461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/>
  <c r="Y541" i="4"/>
  <c r="W525" i="4"/>
  <c r="X525" i="4"/>
  <c r="Y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/>
  <c r="Y535" i="4"/>
  <c r="AH151" i="4"/>
  <c r="AH99" i="4"/>
  <c r="AH83" i="4"/>
  <c r="AH65" i="4"/>
  <c r="AF192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/>
  <c r="Y967" i="4"/>
  <c r="Z967" i="4"/>
  <c r="Y959" i="4"/>
  <c r="AA959" i="4"/>
  <c r="Y947" i="4"/>
  <c r="AD947" i="4"/>
  <c r="Y931" i="4"/>
  <c r="AE931" i="4"/>
  <c r="AH501" i="4"/>
  <c r="Z513" i="4"/>
  <c r="AD513" i="4"/>
  <c r="AC513" i="4"/>
  <c r="AB513" i="4"/>
  <c r="AA513" i="4"/>
  <c r="AM513" i="4"/>
  <c r="AS513" i="4"/>
  <c r="AE513" i="4"/>
  <c r="Z477" i="4"/>
  <c r="AD477" i="4"/>
  <c r="AC477" i="4"/>
  <c r="AB477" i="4"/>
  <c r="AA477" i="4"/>
  <c r="AM477" i="4"/>
  <c r="AS477" i="4"/>
  <c r="AE477" i="4"/>
  <c r="AB469" i="4"/>
  <c r="AA469" i="4"/>
  <c r="AM469" i="4"/>
  <c r="AS469" i="4"/>
  <c r="AE469" i="4"/>
  <c r="Z469" i="4"/>
  <c r="AD469" i="4"/>
  <c r="AC469" i="4"/>
  <c r="X497" i="4"/>
  <c r="Y497" i="4"/>
  <c r="X481" i="4"/>
  <c r="Y481" i="4"/>
  <c r="X465" i="4"/>
  <c r="Y465" i="4"/>
  <c r="AG192" i="4"/>
  <c r="AG160" i="4"/>
  <c r="AJ120" i="4"/>
  <c r="W499" i="4"/>
  <c r="X499" i="4"/>
  <c r="Y499" i="4"/>
  <c r="W491" i="4"/>
  <c r="X491" i="4"/>
  <c r="Y491" i="4"/>
  <c r="W483" i="4"/>
  <c r="X483" i="4"/>
  <c r="Y483" i="4"/>
  <c r="W475" i="4"/>
  <c r="X475" i="4"/>
  <c r="Y475" i="4"/>
  <c r="W467" i="4"/>
  <c r="X467" i="4"/>
  <c r="Y467" i="4"/>
  <c r="W459" i="4"/>
  <c r="X459" i="4"/>
  <c r="Y459" i="4"/>
  <c r="W53" i="4"/>
  <c r="X53" i="4"/>
  <c r="Y53" i="4"/>
  <c r="W45" i="4"/>
  <c r="X45" i="4"/>
  <c r="Y45" i="4"/>
  <c r="AF501" i="4"/>
  <c r="AJ513" i="4"/>
  <c r="AK513" i="4"/>
  <c r="AH513" i="4"/>
  <c r="AJ477" i="4"/>
  <c r="AK477" i="4"/>
  <c r="AH477" i="4"/>
  <c r="AJ469" i="4"/>
  <c r="AK469" i="4"/>
  <c r="AH469" i="4"/>
  <c r="X489" i="4"/>
  <c r="Y489" i="4"/>
  <c r="X473" i="4"/>
  <c r="Y473" i="4"/>
  <c r="W372" i="4"/>
  <c r="X372" i="4"/>
  <c r="W364" i="4"/>
  <c r="X364" i="4"/>
  <c r="W244" i="4"/>
  <c r="X244" i="4"/>
  <c r="AI151" i="4"/>
  <c r="AG151" i="4"/>
  <c r="AK99" i="4"/>
  <c r="AG99" i="4"/>
  <c r="AK83" i="4"/>
  <c r="AG83" i="4"/>
  <c r="AK65" i="4"/>
  <c r="AG65" i="4"/>
  <c r="AN394" i="4"/>
  <c r="AT394" i="4"/>
  <c r="AL454" i="4"/>
  <c r="AR454" i="4"/>
  <c r="G454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/>
  <c r="W590" i="4"/>
  <c r="X590" i="4"/>
  <c r="W588" i="4"/>
  <c r="X588" i="4"/>
  <c r="W586" i="4"/>
  <c r="X586" i="4"/>
  <c r="W584" i="4"/>
  <c r="X584" i="4"/>
  <c r="W582" i="4"/>
  <c r="X582" i="4"/>
  <c r="W580" i="4"/>
  <c r="X580" i="4"/>
  <c r="W578" i="4"/>
  <c r="X578" i="4"/>
  <c r="W576" i="4"/>
  <c r="X576" i="4"/>
  <c r="W574" i="4"/>
  <c r="X574" i="4"/>
  <c r="W572" i="4"/>
  <c r="X572" i="4"/>
  <c r="W570" i="4"/>
  <c r="X570" i="4"/>
  <c r="W568" i="4"/>
  <c r="X568" i="4"/>
  <c r="W566" i="4"/>
  <c r="X566" i="4"/>
  <c r="W564" i="4"/>
  <c r="X564" i="4"/>
  <c r="W562" i="4"/>
  <c r="X562" i="4"/>
  <c r="W560" i="4"/>
  <c r="X560" i="4"/>
  <c r="W558" i="4"/>
  <c r="X558" i="4"/>
  <c r="W549" i="4"/>
  <c r="X549" i="4"/>
  <c r="W533" i="4"/>
  <c r="X533" i="4"/>
  <c r="W517" i="4"/>
  <c r="X517" i="4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/>
  <c r="W527" i="4"/>
  <c r="X527" i="4"/>
  <c r="W376" i="4"/>
  <c r="X376" i="4"/>
  <c r="W368" i="4"/>
  <c r="X368" i="4"/>
  <c r="W360" i="4"/>
  <c r="X360" i="4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334" i="4"/>
  <c r="X334" i="4"/>
  <c r="Y334" i="4"/>
  <c r="AH334" i="4"/>
  <c r="W318" i="4"/>
  <c r="X318" i="4"/>
  <c r="Y318" i="4"/>
  <c r="W302" i="4"/>
  <c r="X302" i="4"/>
  <c r="Y302" i="4"/>
  <c r="AH302" i="4"/>
  <c r="W286" i="4"/>
  <c r="X286" i="4"/>
  <c r="Y286" i="4"/>
  <c r="W270" i="4"/>
  <c r="X270" i="4"/>
  <c r="Y270" i="4"/>
  <c r="AH270" i="4"/>
  <c r="W254" i="4"/>
  <c r="X254" i="4"/>
  <c r="Y254" i="4"/>
  <c r="W206" i="4"/>
  <c r="X206" i="4"/>
  <c r="Y206" i="4"/>
  <c r="AH206" i="4"/>
  <c r="W190" i="4"/>
  <c r="X190" i="4"/>
  <c r="Y190" i="4"/>
  <c r="W174" i="4"/>
  <c r="X174" i="4"/>
  <c r="Y174" i="4"/>
  <c r="AH174" i="4"/>
  <c r="W158" i="4"/>
  <c r="X158" i="4"/>
  <c r="Y158" i="4"/>
  <c r="W451" i="4"/>
  <c r="X451" i="4"/>
  <c r="Y451" i="4"/>
  <c r="AH451" i="4"/>
  <c r="W443" i="4"/>
  <c r="X443" i="4"/>
  <c r="Y443" i="4"/>
  <c r="W435" i="4"/>
  <c r="X435" i="4"/>
  <c r="Y435" i="4"/>
  <c r="AH435" i="4"/>
  <c r="W427" i="4"/>
  <c r="X427" i="4"/>
  <c r="Y427" i="4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/>
  <c r="Y326" i="4"/>
  <c r="W10" i="4"/>
  <c r="X10" i="4"/>
  <c r="Y10" i="4"/>
  <c r="AK501" i="4"/>
  <c r="AJ501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382" i="4"/>
  <c r="AC382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53" i="4"/>
  <c r="AB553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378" i="4"/>
  <c r="AA378" i="4"/>
  <c r="Y370" i="4"/>
  <c r="AC370" i="4"/>
  <c r="Y362" i="4"/>
  <c r="AC362" i="4"/>
  <c r="Y358" i="4"/>
  <c r="AC358" i="4"/>
  <c r="Y246" i="4"/>
  <c r="AA246" i="4"/>
  <c r="Y242" i="4"/>
  <c r="AA242" i="4"/>
  <c r="Y238" i="4"/>
  <c r="AA238" i="4"/>
  <c r="Y234" i="4"/>
  <c r="AA234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422" i="4"/>
  <c r="AA422" i="4"/>
  <c r="Y386" i="4"/>
  <c r="AC386" i="4"/>
  <c r="Y236" i="4"/>
  <c r="AA236" i="4"/>
  <c r="Y354" i="4"/>
  <c r="Y346" i="4"/>
  <c r="Y338" i="4"/>
  <c r="Y226" i="4"/>
  <c r="AA226" i="4"/>
  <c r="Y218" i="4"/>
  <c r="Y210" i="4"/>
  <c r="Y352" i="4"/>
  <c r="AK352" i="4"/>
  <c r="Y344" i="4"/>
  <c r="AE344" i="4"/>
  <c r="Y336" i="4"/>
  <c r="AE336" i="4"/>
  <c r="Y328" i="4"/>
  <c r="AF328" i="4"/>
  <c r="Y320" i="4"/>
  <c r="Y312" i="4"/>
  <c r="AF312" i="4"/>
  <c r="Y304" i="4"/>
  <c r="AJ304" i="4"/>
  <c r="Y296" i="4"/>
  <c r="Y288" i="4"/>
  <c r="AF288" i="4"/>
  <c r="Y280" i="4"/>
  <c r="AI280" i="4"/>
  <c r="Y272" i="4"/>
  <c r="AI272" i="4"/>
  <c r="Y264" i="4"/>
  <c r="Y256" i="4"/>
  <c r="AA256" i="4"/>
  <c r="Y248" i="4"/>
  <c r="AI248" i="4"/>
  <c r="Y228" i="4"/>
  <c r="AJ228" i="4"/>
  <c r="Y212" i="4"/>
  <c r="Y196" i="4"/>
  <c r="Y180" i="4"/>
  <c r="AH180" i="4"/>
  <c r="Y164" i="4"/>
  <c r="AF164" i="4"/>
  <c r="Y140" i="4"/>
  <c r="AB140" i="4"/>
  <c r="Y124" i="4"/>
  <c r="AE124" i="4"/>
  <c r="Y350" i="4"/>
  <c r="AB350" i="4"/>
  <c r="Y342" i="4"/>
  <c r="Z342" i="4"/>
  <c r="Y230" i="4"/>
  <c r="Y222" i="4"/>
  <c r="Y214" i="4"/>
  <c r="AD21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395" i="4"/>
  <c r="AF395" i="4"/>
  <c r="Y387" i="4"/>
  <c r="AD387" i="4"/>
  <c r="Y507" i="4"/>
  <c r="Z507" i="4"/>
  <c r="Y55" i="4"/>
  <c r="Y47" i="4"/>
  <c r="AF47" i="4"/>
  <c r="Y232" i="4"/>
  <c r="AD232" i="4"/>
  <c r="AB501" i="4"/>
  <c r="AA501" i="4"/>
  <c r="AE501" i="4"/>
  <c r="AQ501" i="4"/>
  <c r="Z501" i="4"/>
  <c r="AD501" i="4"/>
  <c r="AC501" i="4"/>
  <c r="AW501" i="4"/>
  <c r="X66" i="4"/>
  <c r="Y66" i="4"/>
  <c r="X138" i="4"/>
  <c r="Y138" i="4"/>
  <c r="W519" i="4"/>
  <c r="X519" i="4"/>
  <c r="Y519" i="4"/>
  <c r="W380" i="4"/>
  <c r="X380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/>
  <c r="W575" i="4"/>
  <c r="X575" i="4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/>
  <c r="Y330" i="4"/>
  <c r="W314" i="4"/>
  <c r="X314" i="4"/>
  <c r="W298" i="4"/>
  <c r="W282" i="4"/>
  <c r="X282" i="4"/>
  <c r="W266" i="4"/>
  <c r="X266" i="4"/>
  <c r="Y266" i="4"/>
  <c r="W250" i="4"/>
  <c r="X250" i="4"/>
  <c r="W194" i="4"/>
  <c r="X194" i="4"/>
  <c r="Y194" i="4"/>
  <c r="W178" i="4"/>
  <c r="X178" i="4"/>
  <c r="W162" i="4"/>
  <c r="X162" i="4"/>
  <c r="Y162" i="4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/>
  <c r="W447" i="4"/>
  <c r="X447" i="4"/>
  <c r="W439" i="4"/>
  <c r="X439" i="4"/>
  <c r="W431" i="4"/>
  <c r="X431" i="4"/>
  <c r="Y431" i="4"/>
  <c r="W423" i="4"/>
  <c r="X423" i="4"/>
  <c r="W415" i="4"/>
  <c r="X415" i="4"/>
  <c r="W407" i="4"/>
  <c r="X407" i="4"/>
  <c r="W399" i="4"/>
  <c r="X399" i="4"/>
  <c r="Y399" i="4"/>
  <c r="AG501" i="4"/>
  <c r="AI501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457" i="4"/>
  <c r="Y457" i="4"/>
  <c r="X441" i="4"/>
  <c r="Y441" i="4"/>
  <c r="X425" i="4"/>
  <c r="Y425" i="4"/>
  <c r="X409" i="4"/>
  <c r="Y409" i="4"/>
  <c r="X393" i="4"/>
  <c r="Y393" i="4"/>
  <c r="X68" i="4"/>
  <c r="Y68" i="4"/>
  <c r="X32" i="4"/>
  <c r="Y32" i="4"/>
  <c r="AD140" i="4"/>
  <c r="AF216" i="4"/>
  <c r="AJ216" i="4"/>
  <c r="AI216" i="4"/>
  <c r="AH216" i="4"/>
  <c r="AG216" i="4"/>
  <c r="AK216" i="4"/>
  <c r="Z216" i="4"/>
  <c r="AD216" i="4"/>
  <c r="AC216" i="4"/>
  <c r="AE216" i="4"/>
  <c r="AQ216" i="4"/>
  <c r="AW216" i="4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445" i="4"/>
  <c r="Y445" i="4"/>
  <c r="X429" i="4"/>
  <c r="Y429" i="4"/>
  <c r="X413" i="4"/>
  <c r="Y413" i="4"/>
  <c r="X397" i="4"/>
  <c r="Y397" i="4"/>
  <c r="X381" i="4"/>
  <c r="Y381" i="4"/>
  <c r="X348" i="4"/>
  <c r="Y348" i="4"/>
  <c r="X142" i="4"/>
  <c r="Y142" i="4"/>
  <c r="X126" i="4"/>
  <c r="Y126" i="4"/>
  <c r="X61" i="4"/>
  <c r="Y61" i="4"/>
  <c r="X391" i="4"/>
  <c r="Y391" i="4"/>
  <c r="X503" i="4"/>
  <c r="Y503" i="4"/>
  <c r="X922" i="4"/>
  <c r="Y922" i="4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/>
  <c r="AW324" i="4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/>
  <c r="AW308" i="4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/>
  <c r="AW292" i="4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/>
  <c r="AW276" i="4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/>
  <c r="AW260" i="4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/>
  <c r="AV220" i="4"/>
  <c r="AC220" i="4"/>
  <c r="AO220" i="4"/>
  <c r="AU220" i="4"/>
  <c r="Z220" i="4"/>
  <c r="AF204" i="4"/>
  <c r="AJ204" i="4"/>
  <c r="AI204" i="4"/>
  <c r="AH204" i="4"/>
  <c r="AG204" i="4"/>
  <c r="AK204" i="4"/>
  <c r="AB204" i="4"/>
  <c r="AA204" i="4"/>
  <c r="AE204" i="4"/>
  <c r="AD204" i="4"/>
  <c r="AP204" i="4"/>
  <c r="AV204" i="4"/>
  <c r="AC204" i="4"/>
  <c r="AO204" i="4"/>
  <c r="AU204" i="4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/>
  <c r="X433" i="4"/>
  <c r="Y433" i="4"/>
  <c r="X417" i="4"/>
  <c r="Y417" i="4"/>
  <c r="X401" i="4"/>
  <c r="Y401" i="4"/>
  <c r="X385" i="4"/>
  <c r="Y385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453" i="4"/>
  <c r="Y453" i="4"/>
  <c r="X437" i="4"/>
  <c r="Y437" i="4"/>
  <c r="X421" i="4"/>
  <c r="Y421" i="4"/>
  <c r="X405" i="4"/>
  <c r="Y405" i="4"/>
  <c r="X389" i="4"/>
  <c r="Y389" i="4"/>
  <c r="X356" i="4"/>
  <c r="Y356" i="4"/>
  <c r="X340" i="4"/>
  <c r="Y340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/>
  <c r="AR224" i="4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/>
  <c r="AR208" i="4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/>
  <c r="AP454" i="4"/>
  <c r="AV454" i="4"/>
  <c r="W635" i="4"/>
  <c r="X635" i="4"/>
  <c r="W619" i="4"/>
  <c r="X619" i="4"/>
  <c r="W603" i="4"/>
  <c r="X603" i="4"/>
  <c r="W587" i="4"/>
  <c r="X587" i="4"/>
  <c r="W595" i="4"/>
  <c r="X595" i="4"/>
  <c r="Y595" i="4"/>
  <c r="W579" i="4"/>
  <c r="X579" i="4"/>
  <c r="W563" i="4"/>
  <c r="X563" i="4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/>
  <c r="X253" i="4"/>
  <c r="Y253" i="4"/>
  <c r="X508" i="4"/>
  <c r="Y508" i="4"/>
  <c r="X444" i="4"/>
  <c r="Y444" i="4"/>
  <c r="X347" i="4"/>
  <c r="Y347" i="4"/>
  <c r="X283" i="4"/>
  <c r="Y283" i="4"/>
  <c r="X215" i="4"/>
  <c r="Y215" i="4"/>
  <c r="X56" i="4"/>
  <c r="Y56" i="4"/>
  <c r="X333" i="4"/>
  <c r="Y333" i="4"/>
  <c r="X301" i="4"/>
  <c r="Y301" i="4"/>
  <c r="X269" i="4"/>
  <c r="Y269" i="4"/>
  <c r="X50" i="4"/>
  <c r="Y50" i="4"/>
  <c r="X492" i="4"/>
  <c r="Y492" i="4"/>
  <c r="X460" i="4"/>
  <c r="Y460" i="4"/>
  <c r="X428" i="4"/>
  <c r="Y428" i="4"/>
  <c r="X396" i="4"/>
  <c r="Y396" i="4"/>
  <c r="X331" i="4"/>
  <c r="Y331" i="4"/>
  <c r="X299" i="4"/>
  <c r="Y299" i="4"/>
  <c r="X267" i="4"/>
  <c r="Y267" i="4"/>
  <c r="X231" i="4"/>
  <c r="Y231" i="4"/>
  <c r="X199" i="4"/>
  <c r="Y199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377" i="4"/>
  <c r="AU377" i="4"/>
  <c r="AM369" i="4"/>
  <c r="AS369" i="4"/>
  <c r="AO241" i="4"/>
  <c r="AU241" i="4"/>
  <c r="AO105" i="4"/>
  <c r="AU105" i="4"/>
  <c r="AQ43" i="4"/>
  <c r="AW43" i="4"/>
  <c r="AP414" i="4"/>
  <c r="AV414" i="4"/>
  <c r="AL414" i="4"/>
  <c r="AR414" i="4"/>
  <c r="AP394" i="4"/>
  <c r="AV394" i="4"/>
  <c r="AL394" i="4"/>
  <c r="AR394" i="4"/>
  <c r="AQ482" i="4"/>
  <c r="AW482" i="4"/>
  <c r="AM482" i="4"/>
  <c r="AS482" i="4"/>
  <c r="AN454" i="4"/>
  <c r="AT454" i="4"/>
  <c r="AO169" i="4"/>
  <c r="AU169" i="4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/>
  <c r="AN544" i="4"/>
  <c r="AT544" i="4"/>
  <c r="AO528" i="4"/>
  <c r="AU528" i="4"/>
  <c r="AM554" i="4"/>
  <c r="AS554" i="4"/>
  <c r="AN554" i="4"/>
  <c r="AT554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M245" i="4"/>
  <c r="AS245" i="4"/>
  <c r="AO149" i="4"/>
  <c r="AU149" i="4"/>
  <c r="AN149" i="4"/>
  <c r="AT149" i="4"/>
  <c r="AM109" i="4"/>
  <c r="AS109" i="4"/>
  <c r="AN39" i="4"/>
  <c r="AT39" i="4"/>
  <c r="AP490" i="4"/>
  <c r="AV490" i="4"/>
  <c r="AL490" i="4"/>
  <c r="AR490" i="4"/>
  <c r="AO458" i="4"/>
  <c r="AU458" i="4"/>
  <c r="AP390" i="4"/>
  <c r="AV390" i="4"/>
  <c r="AL390" i="4"/>
  <c r="AR390" i="4"/>
  <c r="AQ361" i="4"/>
  <c r="AW361" i="4"/>
  <c r="AO361" i="4"/>
  <c r="AU361" i="4"/>
  <c r="AN361" i="4"/>
  <c r="AT361" i="4"/>
  <c r="AO69" i="4"/>
  <c r="AU69" i="4"/>
  <c r="AP69" i="4"/>
  <c r="AV69" i="4"/>
  <c r="AL69" i="4"/>
  <c r="AR69" i="4"/>
  <c r="AO130" i="4"/>
  <c r="AU130" i="4"/>
  <c r="AL130" i="4"/>
  <c r="AR130" i="4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/>
  <c r="X325" i="4"/>
  <c r="Y325" i="4"/>
  <c r="X293" i="4"/>
  <c r="Y293" i="4"/>
  <c r="X261" i="4"/>
  <c r="Y261" i="4"/>
  <c r="X500" i="4"/>
  <c r="Y500" i="4"/>
  <c r="X468" i="4"/>
  <c r="Y468" i="4"/>
  <c r="X436" i="4"/>
  <c r="Y436" i="4"/>
  <c r="X404" i="4"/>
  <c r="Y404" i="4"/>
  <c r="X355" i="4"/>
  <c r="Y355" i="4"/>
  <c r="X323" i="4"/>
  <c r="Y323" i="4"/>
  <c r="X291" i="4"/>
  <c r="Y291" i="4"/>
  <c r="X259" i="4"/>
  <c r="Y259" i="4"/>
  <c r="X207" i="4"/>
  <c r="Y207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374" i="4"/>
  <c r="Y374" i="4"/>
  <c r="X512" i="4"/>
  <c r="Y512" i="4"/>
  <c r="X496" i="4"/>
  <c r="Y496" i="4"/>
  <c r="X480" i="4"/>
  <c r="Y480" i="4"/>
  <c r="X464" i="4"/>
  <c r="Y464" i="4"/>
  <c r="X448" i="4"/>
  <c r="Y448" i="4"/>
  <c r="X432" i="4"/>
  <c r="Y432" i="4"/>
  <c r="X416" i="4"/>
  <c r="Y416" i="4"/>
  <c r="X400" i="4"/>
  <c r="Y400" i="4"/>
  <c r="X384" i="4"/>
  <c r="Y384" i="4"/>
  <c r="X343" i="4"/>
  <c r="Y343" i="4"/>
  <c r="X327" i="4"/>
  <c r="Y327" i="4"/>
  <c r="X311" i="4"/>
  <c r="Y311" i="4"/>
  <c r="X295" i="4"/>
  <c r="Y295" i="4"/>
  <c r="X279" i="4"/>
  <c r="Y279" i="4"/>
  <c r="X263" i="4"/>
  <c r="Y263" i="4"/>
  <c r="X247" i="4"/>
  <c r="Y247" i="4"/>
  <c r="X219" i="4"/>
  <c r="Y219" i="4"/>
  <c r="X203" i="4"/>
  <c r="Y203" i="4"/>
  <c r="X187" i="4"/>
  <c r="Y187" i="4"/>
  <c r="X171" i="4"/>
  <c r="Y171" i="4"/>
  <c r="X145" i="4"/>
  <c r="Y145" i="4"/>
  <c r="X129" i="4"/>
  <c r="Y129" i="4"/>
  <c r="X113" i="4"/>
  <c r="Y113" i="4"/>
  <c r="X52" i="4"/>
  <c r="Y52" i="4"/>
  <c r="AP494" i="4"/>
  <c r="AV494" i="4"/>
  <c r="AL494" i="4"/>
  <c r="AR494" i="4"/>
  <c r="AP406" i="4"/>
  <c r="AV406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377" i="4"/>
  <c r="AS377" i="4"/>
  <c r="AO369" i="4"/>
  <c r="AU369" i="4"/>
  <c r="AM241" i="4"/>
  <c r="AS241" i="4"/>
  <c r="AM105" i="4"/>
  <c r="AS105" i="4"/>
  <c r="AO43" i="4"/>
  <c r="AU43" i="4"/>
  <c r="AO414" i="4"/>
  <c r="AU414" i="4"/>
  <c r="AO394" i="4"/>
  <c r="AU394" i="4"/>
  <c r="AN482" i="4"/>
  <c r="AT482" i="4"/>
  <c r="AQ454" i="4"/>
  <c r="AW454" i="4"/>
  <c r="AM454" i="4"/>
  <c r="AS454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/>
  <c r="AM528" i="4"/>
  <c r="AS528" i="4"/>
  <c r="AN528" i="4"/>
  <c r="AT528" i="4"/>
  <c r="AO554" i="4"/>
  <c r="AU554" i="4"/>
  <c r="AO153" i="4"/>
  <c r="AU153" i="4"/>
  <c r="AN153" i="4"/>
  <c r="AT153" i="4"/>
  <c r="AM552" i="4"/>
  <c r="AS552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O245" i="4"/>
  <c r="AU245" i="4"/>
  <c r="AN245" i="4"/>
  <c r="AT245" i="4"/>
  <c r="AM149" i="4"/>
  <c r="AS149" i="4"/>
  <c r="AO109" i="4"/>
  <c r="AU109" i="4"/>
  <c r="AN109" i="4"/>
  <c r="AT109" i="4"/>
  <c r="AO39" i="4"/>
  <c r="AU39" i="4"/>
  <c r="AQ39" i="4"/>
  <c r="AW39" i="4"/>
  <c r="AO490" i="4"/>
  <c r="AU490" i="4"/>
  <c r="AP458" i="4"/>
  <c r="AV458" i="4"/>
  <c r="AL458" i="4"/>
  <c r="AR458" i="4"/>
  <c r="AO390" i="4"/>
  <c r="AU390" i="4"/>
  <c r="AM361" i="4"/>
  <c r="AS361" i="4"/>
  <c r="AP361" i="4"/>
  <c r="AV361" i="4"/>
  <c r="AL361" i="4"/>
  <c r="AR361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J7" i="3"/>
  <c r="K7" i="3"/>
  <c r="D8" i="3"/>
  <c r="AM520" i="4"/>
  <c r="AS520" i="4"/>
  <c r="AM442" i="4"/>
  <c r="AS442" i="4"/>
  <c r="AO498" i="4"/>
  <c r="AU498" i="4"/>
  <c r="AN520" i="4"/>
  <c r="AT520" i="4"/>
  <c r="AL462" i="4"/>
  <c r="AR462" i="4"/>
  <c r="AL478" i="4"/>
  <c r="AR478" i="4"/>
  <c r="AP478" i="4"/>
  <c r="AV478" i="4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/>
  <c r="AH765" i="4"/>
  <c r="AH885" i="4"/>
  <c r="AB386" i="4"/>
  <c r="AE106" i="4"/>
  <c r="Z531" i="4"/>
  <c r="AJ661" i="4"/>
  <c r="AM530" i="4"/>
  <c r="AS530" i="4"/>
  <c r="AL406" i="4"/>
  <c r="AR406" i="4"/>
  <c r="AP498" i="4"/>
  <c r="AV498" i="4"/>
  <c r="AN217" i="4"/>
  <c r="AT217" i="4"/>
  <c r="AM42" i="4"/>
  <c r="AS42" i="4"/>
  <c r="AN161" i="4"/>
  <c r="AT161" i="4"/>
  <c r="AL474" i="4"/>
  <c r="AR474" i="4"/>
  <c r="D474" i="4"/>
  <c r="H474" i="4"/>
  <c r="AP135" i="4"/>
  <c r="AV135" i="4"/>
  <c r="AO478" i="4"/>
  <c r="AU478" i="4"/>
  <c r="AO538" i="4"/>
  <c r="AU538" i="4"/>
  <c r="AN478" i="4"/>
  <c r="AT478" i="4"/>
  <c r="AP398" i="4"/>
  <c r="AV398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N233" i="4"/>
  <c r="AT233" i="4"/>
  <c r="AI717" i="4"/>
  <c r="AE521" i="4"/>
  <c r="AG673" i="4"/>
  <c r="D554" i="4"/>
  <c r="H554" i="4"/>
  <c r="AN114" i="4"/>
  <c r="AT114" i="4"/>
  <c r="AM470" i="4"/>
  <c r="AS470" i="4"/>
  <c r="AN446" i="4"/>
  <c r="AT446" i="4"/>
  <c r="AO536" i="4"/>
  <c r="AU536" i="4"/>
  <c r="AP426" i="4"/>
  <c r="AV426" i="4"/>
  <c r="AP229" i="4"/>
  <c r="AV229" i="4"/>
  <c r="AP42" i="4"/>
  <c r="AV42" i="4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/>
  <c r="AE829" i="4"/>
  <c r="AP418" i="4"/>
  <c r="AV418" i="4"/>
  <c r="AM937" i="4"/>
  <c r="AS937" i="4"/>
  <c r="AP552" i="4"/>
  <c r="AV552" i="4"/>
  <c r="AK673" i="4"/>
  <c r="AC246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O418" i="4"/>
  <c r="AU418" i="4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/>
  <c r="AV509" i="4"/>
  <c r="AO161" i="4"/>
  <c r="AU161" i="4"/>
  <c r="AP462" i="4"/>
  <c r="AV462" i="4"/>
  <c r="AP538" i="4"/>
  <c r="AV538" i="4"/>
  <c r="AQ229" i="4"/>
  <c r="AW229" i="4"/>
  <c r="AL538" i="4"/>
  <c r="AR538" i="4"/>
  <c r="D538" i="4"/>
  <c r="H538" i="4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O209" i="4"/>
  <c r="AU209" i="4"/>
  <c r="AP189" i="4"/>
  <c r="AV189" i="4"/>
  <c r="AO486" i="4"/>
  <c r="AU486" i="4"/>
  <c r="AM538" i="4"/>
  <c r="AS538" i="4"/>
  <c r="AP161" i="4"/>
  <c r="AV161" i="4"/>
  <c r="AQ538" i="4"/>
  <c r="AW538" i="4"/>
  <c r="AL229" i="4"/>
  <c r="AR229" i="4"/>
  <c r="G229" i="4"/>
  <c r="AO181" i="4"/>
  <c r="AU181" i="4"/>
  <c r="AP446" i="4"/>
  <c r="AV446" i="4"/>
  <c r="AO520" i="4"/>
  <c r="AU520" i="4"/>
  <c r="AQ426" i="4"/>
  <c r="AW426" i="4"/>
  <c r="AN42" i="4"/>
  <c r="AT42" i="4"/>
  <c r="AP486" i="4"/>
  <c r="AV486" i="4"/>
  <c r="AI845" i="4"/>
  <c r="AK422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M446" i="4"/>
  <c r="AS446" i="4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N229" i="4"/>
  <c r="AT229" i="4"/>
  <c r="AN486" i="4"/>
  <c r="AT486" i="4"/>
  <c r="AM229" i="4"/>
  <c r="AS229" i="4"/>
  <c r="AM37" i="4"/>
  <c r="AS37" i="4"/>
  <c r="AL418" i="4"/>
  <c r="AR418" i="4"/>
  <c r="G418" i="4"/>
  <c r="AO37" i="4"/>
  <c r="AU37" i="4"/>
  <c r="AN470" i="4"/>
  <c r="AT470" i="4"/>
  <c r="AQ474" i="4"/>
  <c r="AW474" i="4"/>
  <c r="AP530" i="4"/>
  <c r="AV530" i="4"/>
  <c r="AL139" i="4"/>
  <c r="AR139" i="4"/>
  <c r="F139" i="4"/>
  <c r="J139" i="4"/>
  <c r="M140" i="2"/>
  <c r="AO147" i="4"/>
  <c r="AU147" i="4"/>
  <c r="AQ520" i="4"/>
  <c r="AW520" i="4"/>
  <c r="AM217" i="4"/>
  <c r="AS217" i="4"/>
  <c r="AN937" i="4"/>
  <c r="AT937" i="4"/>
  <c r="AQ502" i="4"/>
  <c r="AW502" i="4"/>
  <c r="AO42" i="4"/>
  <c r="AU42" i="4"/>
  <c r="AH1001" i="4"/>
  <c r="AP201" i="4"/>
  <c r="AV201" i="4"/>
  <c r="AM114" i="4"/>
  <c r="AS114" i="4"/>
  <c r="AQ209" i="4"/>
  <c r="AW209" i="4"/>
  <c r="AM139" i="4"/>
  <c r="AS139" i="4"/>
  <c r="AP185" i="4"/>
  <c r="AV185" i="4"/>
  <c r="AQ165" i="4"/>
  <c r="AW165" i="4"/>
  <c r="AO442" i="4"/>
  <c r="AU442" i="4"/>
  <c r="AL466" i="4"/>
  <c r="AR466" i="4"/>
  <c r="D466" i="4"/>
  <c r="H466" i="4"/>
  <c r="AM197" i="4"/>
  <c r="AS197" i="4"/>
  <c r="AO225" i="4"/>
  <c r="AU225" i="4"/>
  <c r="AQ143" i="4"/>
  <c r="AW143" i="4"/>
  <c r="AL197" i="4"/>
  <c r="AR197" i="4"/>
  <c r="G197" i="4"/>
  <c r="AL193" i="4"/>
  <c r="AR193" i="4"/>
  <c r="AP466" i="4"/>
  <c r="AV466" i="4"/>
  <c r="AP147" i="4"/>
  <c r="AV147" i="4"/>
  <c r="AO205" i="4"/>
  <c r="AU205" i="4"/>
  <c r="AQ62" i="4"/>
  <c r="AW62" i="4"/>
  <c r="AO189" i="4"/>
  <c r="AU189" i="4"/>
  <c r="AO434" i="4"/>
  <c r="AU434" i="4"/>
  <c r="AN536" i="4"/>
  <c r="AT536" i="4"/>
  <c r="AM536" i="4"/>
  <c r="AS536" i="4"/>
  <c r="AN438" i="4"/>
  <c r="AT438" i="4"/>
  <c r="AQ221" i="4"/>
  <c r="AW221" i="4"/>
  <c r="AM438" i="4"/>
  <c r="AS438" i="4"/>
  <c r="AQ217" i="4"/>
  <c r="AW217" i="4"/>
  <c r="AL398" i="4"/>
  <c r="AR398" i="4"/>
  <c r="F398" i="4"/>
  <c r="J398" i="4"/>
  <c r="AP434" i="4"/>
  <c r="AV434" i="4"/>
  <c r="AP197" i="4"/>
  <c r="AV197" i="4"/>
  <c r="AL442" i="4"/>
  <c r="AR442" i="4"/>
  <c r="G442" i="4"/>
  <c r="AL426" i="4"/>
  <c r="AR426" i="4"/>
  <c r="E426" i="4"/>
  <c r="I426" i="4"/>
  <c r="AQ470" i="4"/>
  <c r="AW470" i="4"/>
  <c r="AQ135" i="4"/>
  <c r="AW135" i="4"/>
  <c r="AQ438" i="4"/>
  <c r="AW438" i="4"/>
  <c r="AL161" i="4"/>
  <c r="AR161" i="4"/>
  <c r="E161" i="4"/>
  <c r="I161" i="4"/>
  <c r="L162" i="2"/>
  <c r="AM474" i="4"/>
  <c r="AS474" i="4"/>
  <c r="AN426" i="4"/>
  <c r="AT426" i="4"/>
  <c r="AQ213" i="4"/>
  <c r="AW213" i="4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N530" i="4"/>
  <c r="AT530" i="4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/>
  <c r="AR157" i="4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/>
  <c r="AS386" i="4"/>
  <c r="AE386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/>
  <c r="AS518" i="4"/>
  <c r="AI577" i="4"/>
  <c r="AH641" i="4"/>
  <c r="AI689" i="4"/>
  <c r="F945" i="4"/>
  <c r="J945" i="4"/>
  <c r="AN466" i="4"/>
  <c r="AT466" i="4"/>
  <c r="AN442" i="4"/>
  <c r="AT442" i="4"/>
  <c r="AL434" i="4"/>
  <c r="AR434" i="4"/>
  <c r="AO131" i="4"/>
  <c r="AU131" i="4"/>
  <c r="AM502" i="4"/>
  <c r="AS502" i="4"/>
  <c r="AM466" i="4"/>
  <c r="AS466" i="4"/>
  <c r="AO398" i="4"/>
  <c r="AU398" i="4"/>
  <c r="AM189" i="4"/>
  <c r="AS189" i="4"/>
  <c r="AP520" i="4"/>
  <c r="AV520" i="4"/>
  <c r="AQ536" i="4"/>
  <c r="AW536" i="4"/>
  <c r="AN402" i="4"/>
  <c r="AT402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L446" i="4"/>
  <c r="AR446" i="4"/>
  <c r="D446" i="4"/>
  <c r="H446" i="4"/>
  <c r="AO502" i="4"/>
  <c r="AU502" i="4"/>
  <c r="AB609" i="4"/>
  <c r="Z609" i="4"/>
  <c r="AL609" i="4"/>
  <c r="AR609" i="4"/>
  <c r="AE609" i="4"/>
  <c r="AG609" i="4"/>
  <c r="AH609" i="4"/>
  <c r="AB573" i="4"/>
  <c r="AC573" i="4"/>
  <c r="AA773" i="4"/>
  <c r="Z773" i="4"/>
  <c r="E482" i="4"/>
  <c r="I482" i="4"/>
  <c r="D482" i="4"/>
  <c r="H482" i="4"/>
  <c r="AQ510" i="4"/>
  <c r="AW510" i="4"/>
  <c r="AB561" i="4"/>
  <c r="AN561" i="4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Q418" i="4"/>
  <c r="AW418" i="4"/>
  <c r="AQ442" i="4"/>
  <c r="AW442" i="4"/>
  <c r="AL62" i="4"/>
  <c r="AR62" i="4"/>
  <c r="F62" i="4"/>
  <c r="J62" i="4"/>
  <c r="M63" i="2"/>
  <c r="AP181" i="4"/>
  <c r="AV181" i="4"/>
  <c r="AQ446" i="4"/>
  <c r="AW446" i="4"/>
  <c r="AO406" i="4"/>
  <c r="AU406" i="4"/>
  <c r="AM147" i="4"/>
  <c r="AS147" i="4"/>
  <c r="AN165" i="4"/>
  <c r="AT165" i="4"/>
  <c r="AN147" i="4"/>
  <c r="AT147" i="4"/>
  <c r="AM165" i="4"/>
  <c r="AS165" i="4"/>
  <c r="AM426" i="4"/>
  <c r="AS426" i="4"/>
  <c r="Y621" i="4"/>
  <c r="AN418" i="4"/>
  <c r="AT418" i="4"/>
  <c r="AN209" i="4"/>
  <c r="AT209" i="4"/>
  <c r="AO139" i="4"/>
  <c r="AU139" i="4"/>
  <c r="AN406" i="4"/>
  <c r="AT406" i="4"/>
  <c r="AL225" i="4"/>
  <c r="AR225" i="4"/>
  <c r="AL165" i="4"/>
  <c r="AR165" i="4"/>
  <c r="AN197" i="4"/>
  <c r="AT197" i="4"/>
  <c r="AM398" i="4"/>
  <c r="AS398" i="4"/>
  <c r="AL498" i="4"/>
  <c r="AR498" i="4"/>
  <c r="E498" i="4"/>
  <c r="I498" i="4"/>
  <c r="AL205" i="4"/>
  <c r="AR205" i="4"/>
  <c r="AO185" i="4"/>
  <c r="AU185" i="4"/>
  <c r="AP438" i="4"/>
  <c r="AV438" i="4"/>
  <c r="AO470" i="4"/>
  <c r="AU470" i="4"/>
  <c r="AP470" i="4"/>
  <c r="AV470" i="4"/>
  <c r="AO221" i="4"/>
  <c r="AU221" i="4"/>
  <c r="AP131" i="4"/>
  <c r="AV131" i="4"/>
  <c r="AP217" i="4"/>
  <c r="AV217" i="4"/>
  <c r="AL209" i="4"/>
  <c r="AR209" i="4"/>
  <c r="G209" i="4"/>
  <c r="AL131" i="4"/>
  <c r="AR131" i="4"/>
  <c r="AP502" i="4"/>
  <c r="AV502" i="4"/>
  <c r="AO402" i="4"/>
  <c r="AU402" i="4"/>
  <c r="AN181" i="4"/>
  <c r="AT181" i="4"/>
  <c r="AM406" i="4"/>
  <c r="AS406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M498" i="4"/>
  <c r="AS498" i="4"/>
  <c r="AQ402" i="4"/>
  <c r="AW402" i="4"/>
  <c r="AN502" i="4"/>
  <c r="AT502" i="4"/>
  <c r="AQ193" i="4"/>
  <c r="AW193" i="4"/>
  <c r="AN225" i="4"/>
  <c r="AT225" i="4"/>
  <c r="AB236" i="4"/>
  <c r="AC236" i="4"/>
  <c r="AI422" i="4"/>
  <c r="AD422" i="4"/>
  <c r="AC422" i="4"/>
  <c r="AG157" i="4"/>
  <c r="AM157" i="4"/>
  <c r="AS157" i="4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Y380" i="4"/>
  <c r="AK380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L201" i="4"/>
  <c r="AR201" i="4"/>
  <c r="AM510" i="4"/>
  <c r="AS510" i="4"/>
  <c r="AN434" i="4"/>
  <c r="AT434" i="4"/>
  <c r="AJ107" i="4"/>
  <c r="AP107" i="4"/>
  <c r="AV107" i="4"/>
  <c r="Z107" i="4"/>
  <c r="AA107" i="4"/>
  <c r="F937" i="4"/>
  <c r="J937" i="4"/>
  <c r="AB641" i="4"/>
  <c r="AC641" i="4"/>
  <c r="AO641" i="4"/>
  <c r="AU641" i="4"/>
  <c r="AQ434" i="4"/>
  <c r="AW434" i="4"/>
  <c r="F105" i="4"/>
  <c r="J105" i="4"/>
  <c r="M106" i="2"/>
  <c r="E105" i="4"/>
  <c r="I105" i="4"/>
  <c r="L106" i="2"/>
  <c r="D241" i="4"/>
  <c r="H241" i="4"/>
  <c r="F241" i="4"/>
  <c r="J241" i="4"/>
  <c r="AF1001" i="4"/>
  <c r="AG1001" i="4"/>
  <c r="AB1001" i="4"/>
  <c r="AN1001" i="4"/>
  <c r="AA1001" i="4"/>
  <c r="AM1001" i="4"/>
  <c r="AC1001" i="4"/>
  <c r="AO438" i="4"/>
  <c r="AU438" i="4"/>
  <c r="AN221" i="4"/>
  <c r="AT221" i="4"/>
  <c r="AQ189" i="4"/>
  <c r="AW189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/>
  <c r="AI1001" i="4"/>
  <c r="AK1001" i="4"/>
  <c r="Z737" i="4"/>
  <c r="AB737" i="4"/>
  <c r="AN737" i="4"/>
  <c r="AT737" i="4"/>
  <c r="AC737" i="4"/>
  <c r="AO65" i="4"/>
  <c r="AU65" i="4"/>
  <c r="AQ201" i="4"/>
  <c r="AW201" i="4"/>
  <c r="AO193" i="4"/>
  <c r="AU193" i="4"/>
  <c r="AQ225" i="4"/>
  <c r="AW225" i="4"/>
  <c r="AQ181" i="4"/>
  <c r="AW181" i="4"/>
  <c r="AL470" i="4"/>
  <c r="AR470" i="4"/>
  <c r="D470" i="4"/>
  <c r="H470" i="4"/>
  <c r="AN185" i="4"/>
  <c r="AT185" i="4"/>
  <c r="AQ139" i="4"/>
  <c r="AW139" i="4"/>
  <c r="AQ406" i="4"/>
  <c r="AW406" i="4"/>
  <c r="AL536" i="4"/>
  <c r="AR536" i="4"/>
  <c r="E536" i="4"/>
  <c r="I536" i="4"/>
  <c r="AQ131" i="4"/>
  <c r="AW131" i="4"/>
  <c r="AC569" i="4"/>
  <c r="AC609" i="4"/>
  <c r="AA609" i="4"/>
  <c r="AA633" i="4"/>
  <c r="AA673" i="4"/>
  <c r="AA853" i="4"/>
  <c r="AG387" i="4"/>
  <c r="AJ90" i="4"/>
  <c r="AP90" i="4"/>
  <c r="AV90" i="4"/>
  <c r="AG342" i="4"/>
  <c r="AD82" i="4"/>
  <c r="AD288" i="4"/>
  <c r="AE509" i="4"/>
  <c r="AG509" i="4"/>
  <c r="AF509" i="4"/>
  <c r="E454" i="4"/>
  <c r="I454" i="4"/>
  <c r="E945" i="4"/>
  <c r="I945" i="4"/>
  <c r="E43" i="4"/>
  <c r="I43" i="4"/>
  <c r="L44" i="2"/>
  <c r="AN173" i="4"/>
  <c r="AT173" i="4"/>
  <c r="Y649" i="4"/>
  <c r="AC649" i="4"/>
  <c r="AN398" i="4"/>
  <c r="AT398" i="4"/>
  <c r="AM185" i="4"/>
  <c r="AS185" i="4"/>
  <c r="AQ530" i="4"/>
  <c r="AW530" i="4"/>
  <c r="AM205" i="4"/>
  <c r="AS205" i="4"/>
  <c r="AQ466" i="4"/>
  <c r="AW466" i="4"/>
  <c r="AQ197" i="4"/>
  <c r="AW197" i="4"/>
  <c r="AQ498" i="4"/>
  <c r="AW498" i="4"/>
  <c r="AP114" i="4"/>
  <c r="AV114" i="4"/>
  <c r="AQ398" i="4"/>
  <c r="AW398" i="4"/>
  <c r="AN193" i="4"/>
  <c r="AT193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K350" i="4"/>
  <c r="AP72" i="4"/>
  <c r="AV72" i="4"/>
  <c r="AN72" i="4"/>
  <c r="AT72" i="4"/>
  <c r="Y282" i="4"/>
  <c r="AG28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/>
  <c r="AT157" i="4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K214" i="4"/>
  <c r="AK226" i="4"/>
  <c r="AO136" i="4"/>
  <c r="AU136" i="4"/>
  <c r="AQ136" i="4"/>
  <c r="AW136" i="4"/>
  <c r="Y178" i="4"/>
  <c r="AF178" i="4"/>
  <c r="AE350" i="4"/>
  <c r="AQ350" i="4"/>
  <c r="AW350" i="4"/>
  <c r="G149" i="4"/>
  <c r="D965" i="4"/>
  <c r="H965" i="4"/>
  <c r="D377" i="4"/>
  <c r="H377" i="4"/>
  <c r="AL233" i="4"/>
  <c r="AR233" i="4"/>
  <c r="AM434" i="4"/>
  <c r="AS434" i="4"/>
  <c r="AN201" i="4"/>
  <c r="AT201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/>
  <c r="AV561" i="4"/>
  <c r="AE561" i="4"/>
  <c r="AQ561" i="4"/>
  <c r="AW561" i="4"/>
  <c r="E462" i="4"/>
  <c r="I462" i="4"/>
  <c r="D462" i="4"/>
  <c r="H462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18" i="4"/>
  <c r="AB518" i="4"/>
  <c r="AC518" i="4"/>
  <c r="Z577" i="4"/>
  <c r="AB577" i="4"/>
  <c r="AC577" i="4"/>
  <c r="AO577" i="4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F462" i="4"/>
  <c r="J462" i="4"/>
  <c r="AH947" i="4"/>
  <c r="AB947" i="4"/>
  <c r="AC947" i="4"/>
  <c r="AE947" i="4"/>
  <c r="AH573" i="4"/>
  <c r="Z573" i="4"/>
  <c r="AD573" i="4"/>
  <c r="AE573" i="4"/>
  <c r="AQ88" i="4"/>
  <c r="AW88" i="4"/>
  <c r="AO59" i="4"/>
  <c r="AU59" i="4"/>
  <c r="AM176" i="4"/>
  <c r="AS176" i="4"/>
  <c r="AO184" i="4"/>
  <c r="AU184" i="4"/>
  <c r="AO200" i="4"/>
  <c r="AU200" i="4"/>
  <c r="AL200" i="4"/>
  <c r="AR200" i="4"/>
  <c r="E200" i="4"/>
  <c r="I200" i="4"/>
  <c r="AA387" i="4"/>
  <c r="AA222" i="4"/>
  <c r="AD124" i="4"/>
  <c r="AD164" i="4"/>
  <c r="AH228" i="4"/>
  <c r="AA304" i="4"/>
  <c r="AE218" i="4"/>
  <c r="AE506" i="4"/>
  <c r="AQ506" i="4"/>
  <c r="AW506" i="4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/>
  <c r="AS506" i="4"/>
  <c r="AB506" i="4"/>
  <c r="AH506" i="4"/>
  <c r="AC115" i="4"/>
  <c r="AB450" i="4"/>
  <c r="AD506" i="4"/>
  <c r="AP506" i="4"/>
  <c r="AV506" i="4"/>
  <c r="AF450" i="4"/>
  <c r="Z506" i="4"/>
  <c r="AL506" i="4"/>
  <c r="AR506" i="4"/>
  <c r="AI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/>
  <c r="AG15" i="4"/>
  <c r="AF82" i="4"/>
  <c r="AG222" i="4"/>
  <c r="AG218" i="4"/>
  <c r="AH232" i="4"/>
  <c r="AD55" i="4"/>
  <c r="AA15" i="4"/>
  <c r="AM15" i="4"/>
  <c r="AS15" i="4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/>
  <c r="E554" i="4"/>
  <c r="I554" i="4"/>
  <c r="D949" i="4"/>
  <c r="H949" i="4"/>
  <c r="E377" i="4"/>
  <c r="I377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G377" i="4"/>
  <c r="Y589" i="4"/>
  <c r="AK589" i="4"/>
  <c r="AO63" i="4"/>
  <c r="AU63" i="4"/>
  <c r="AL510" i="4"/>
  <c r="AR510" i="4"/>
  <c r="F510" i="4"/>
  <c r="J510" i="4"/>
  <c r="AP173" i="4"/>
  <c r="AV173" i="4"/>
  <c r="AO201" i="4"/>
  <c r="AU201" i="4"/>
  <c r="AN37" i="4"/>
  <c r="AT37" i="4"/>
  <c r="AL530" i="4"/>
  <c r="AR530" i="4"/>
  <c r="D530" i="4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18" i="4"/>
  <c r="AD518" i="4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O192" i="4"/>
  <c r="AU192" i="4"/>
  <c r="AJ387" i="4"/>
  <c r="AG74" i="4"/>
  <c r="AG82" i="4"/>
  <c r="AH90" i="4"/>
  <c r="AN90" i="4"/>
  <c r="AT90" i="4"/>
  <c r="AF222" i="4"/>
  <c r="AF342" i="4"/>
  <c r="AL342" i="4"/>
  <c r="AR342" i="4"/>
  <c r="AF218" i="4"/>
  <c r="AI338" i="4"/>
  <c r="AQ128" i="4"/>
  <c r="AW128" i="4"/>
  <c r="AP128" i="4"/>
  <c r="AV128" i="4"/>
  <c r="AP144" i="4"/>
  <c r="AV144" i="4"/>
  <c r="AA232" i="4"/>
  <c r="Z387" i="4"/>
  <c r="AL387" i="4"/>
  <c r="AR387" i="4"/>
  <c r="AB15" i="4"/>
  <c r="AB82" i="4"/>
  <c r="AB102" i="4"/>
  <c r="AB342" i="4"/>
  <c r="AN342" i="4"/>
  <c r="AT342" i="4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/>
  <c r="AV218" i="4"/>
  <c r="Z17" i="4"/>
  <c r="AA17" i="4"/>
  <c r="AI17" i="4"/>
  <c r="F544" i="4"/>
  <c r="J544" i="4"/>
  <c r="G969" i="4"/>
  <c r="E949" i="4"/>
  <c r="I949" i="4"/>
  <c r="E965" i="4"/>
  <c r="I965" i="4"/>
  <c r="G482" i="4"/>
  <c r="AP510" i="4"/>
  <c r="AV510" i="4"/>
  <c r="Z115" i="4"/>
  <c r="AI115" i="4"/>
  <c r="AK450" i="4"/>
  <c r="AE450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/>
  <c r="AS542" i="4"/>
  <c r="AC542" i="4"/>
  <c r="AJ542" i="4"/>
  <c r="AF542" i="4"/>
  <c r="AK542" i="4"/>
  <c r="AH542" i="4"/>
  <c r="AI542" i="4"/>
  <c r="Z542" i="4"/>
  <c r="AL542" i="4"/>
  <c r="AR542" i="4"/>
  <c r="AD542" i="4"/>
  <c r="AP542" i="4"/>
  <c r="AV542" i="4"/>
  <c r="AE542" i="4"/>
  <c r="AG485" i="4"/>
  <c r="Y493" i="4"/>
  <c r="AB493" i="4"/>
  <c r="AJ386" i="4"/>
  <c r="AI386" i="4"/>
  <c r="AO386" i="4"/>
  <c r="AU386" i="4"/>
  <c r="AK386" i="4"/>
  <c r="AQ386" i="4"/>
  <c r="AW386" i="4"/>
  <c r="AD386" i="4"/>
  <c r="Z386" i="4"/>
  <c r="AL386" i="4"/>
  <c r="AR386" i="4"/>
  <c r="AB358" i="4"/>
  <c r="Z358" i="4"/>
  <c r="AB370" i="4"/>
  <c r="Z370" i="4"/>
  <c r="AI387" i="4"/>
  <c r="AK387" i="4"/>
  <c r="G462" i="4"/>
  <c r="AC450" i="4"/>
  <c r="Z450" i="4"/>
  <c r="AA450" i="4"/>
  <c r="AM450" i="4"/>
  <c r="AS450" i="4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/>
  <c r="AT526" i="4"/>
  <c r="AA526" i="4"/>
  <c r="AM526" i="4"/>
  <c r="AS526" i="4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/>
  <c r="AW78" i="4"/>
  <c r="AG78" i="4"/>
  <c r="AE94" i="4"/>
  <c r="AQ94" i="4"/>
  <c r="AW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/>
  <c r="AU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/>
  <c r="AW534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F369" i="4"/>
  <c r="J369" i="4"/>
  <c r="E369" i="4"/>
  <c r="I369" i="4"/>
  <c r="G369" i="4"/>
  <c r="AM192" i="4"/>
  <c r="AS192" i="4"/>
  <c r="AI546" i="4"/>
  <c r="AM173" i="4"/>
  <c r="AS173" i="4"/>
  <c r="AA546" i="4"/>
  <c r="AO83" i="4"/>
  <c r="AU83" i="4"/>
  <c r="AN176" i="4"/>
  <c r="AT176" i="4"/>
  <c r="AJ526" i="4"/>
  <c r="AM418" i="4"/>
  <c r="AS418" i="4"/>
  <c r="AG639" i="4"/>
  <c r="AI707" i="4"/>
  <c r="AG899" i="4"/>
  <c r="AC146" i="4"/>
  <c r="AD450" i="4"/>
  <c r="AD546" i="4"/>
  <c r="AL252" i="4"/>
  <c r="AR252" i="4"/>
  <c r="AL260" i="4"/>
  <c r="AR260" i="4"/>
  <c r="AL268" i="4"/>
  <c r="AR268" i="4"/>
  <c r="AL276" i="4"/>
  <c r="AR276" i="4"/>
  <c r="AL284" i="4"/>
  <c r="AR284" i="4"/>
  <c r="AL292" i="4"/>
  <c r="AR292" i="4"/>
  <c r="G292" i="4"/>
  <c r="AL300" i="4"/>
  <c r="AR300" i="4"/>
  <c r="G300" i="4"/>
  <c r="AL308" i="4"/>
  <c r="AR308" i="4"/>
  <c r="AL316" i="4"/>
  <c r="AR316" i="4"/>
  <c r="AL324" i="4"/>
  <c r="AR324" i="4"/>
  <c r="AL332" i="4"/>
  <c r="AR332" i="4"/>
  <c r="AH91" i="4"/>
  <c r="AJ146" i="4"/>
  <c r="AD146" i="4"/>
  <c r="AB546" i="4"/>
  <c r="Z546" i="4"/>
  <c r="AI573" i="4"/>
  <c r="AK146" i="4"/>
  <c r="AF546" i="4"/>
  <c r="AE546" i="4"/>
  <c r="AQ546" i="4"/>
  <c r="AW546" i="4"/>
  <c r="AC546" i="4"/>
  <c r="AC506" i="4"/>
  <c r="AB234" i="4"/>
  <c r="AC234" i="4"/>
  <c r="Z242" i="4"/>
  <c r="AO173" i="4"/>
  <c r="AU173" i="4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D438" i="4"/>
  <c r="H438" i="4"/>
  <c r="F438" i="4"/>
  <c r="J438" i="4"/>
  <c r="G933" i="4"/>
  <c r="E933" i="4"/>
  <c r="I933" i="4"/>
  <c r="F153" i="4"/>
  <c r="J153" i="4"/>
  <c r="M154" i="2"/>
  <c r="E153" i="4"/>
  <c r="I153" i="4"/>
  <c r="L154" i="2"/>
  <c r="G245" i="4"/>
  <c r="F245" i="4"/>
  <c r="J245" i="4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X298" i="4"/>
  <c r="Y298" i="4"/>
  <c r="AF232" i="4"/>
  <c r="AJ232" i="4"/>
  <c r="AP232" i="4"/>
  <c r="AV232" i="4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/>
  <c r="AS256" i="4"/>
  <c r="AB256" i="4"/>
  <c r="AE256" i="4"/>
  <c r="AD256" i="4"/>
  <c r="AP256" i="4"/>
  <c r="AV256" i="4"/>
  <c r="AJ272" i="4"/>
  <c r="AH272" i="4"/>
  <c r="AK272" i="4"/>
  <c r="AA272" i="4"/>
  <c r="Z272" i="4"/>
  <c r="AC272" i="4"/>
  <c r="AO272" i="4"/>
  <c r="AU272" i="4"/>
  <c r="AJ288" i="4"/>
  <c r="AH288" i="4"/>
  <c r="AK288" i="4"/>
  <c r="AA288" i="4"/>
  <c r="Z288" i="4"/>
  <c r="AL288" i="4"/>
  <c r="AR288" i="4"/>
  <c r="AC288" i="4"/>
  <c r="AF304" i="4"/>
  <c r="AI304" i="4"/>
  <c r="AG304" i="4"/>
  <c r="AB304" i="4"/>
  <c r="AE304" i="4"/>
  <c r="AD304" i="4"/>
  <c r="AP304" i="4"/>
  <c r="AV304" i="4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/>
  <c r="AW352" i="4"/>
  <c r="Z352" i="4"/>
  <c r="AC352" i="4"/>
  <c r="AO352" i="4"/>
  <c r="AU352" i="4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/>
  <c r="E245" i="4"/>
  <c r="I245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N501" i="4"/>
  <c r="AT501" i="4"/>
  <c r="AO510" i="4"/>
  <c r="AU510" i="4"/>
  <c r="AP63" i="4"/>
  <c r="AV63" i="4"/>
  <c r="AD234" i="4"/>
  <c r="AE234" i="4"/>
  <c r="AD242" i="4"/>
  <c r="AE242" i="4"/>
  <c r="AB232" i="4"/>
  <c r="AC232" i="4"/>
  <c r="Z232" i="4"/>
  <c r="AG232" i="4"/>
  <c r="AI232" i="4"/>
  <c r="D245" i="4"/>
  <c r="H245" i="4"/>
  <c r="AL216" i="4"/>
  <c r="AR216" i="4"/>
  <c r="D216" i="4"/>
  <c r="H216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Y250" i="4"/>
  <c r="AF250" i="4"/>
  <c r="Y314" i="4"/>
  <c r="AD314" i="4"/>
  <c r="AF70" i="4"/>
  <c r="AF86" i="4"/>
  <c r="AG214" i="4"/>
  <c r="AG350" i="4"/>
  <c r="AF226" i="4"/>
  <c r="AC507" i="4"/>
  <c r="E109" i="4"/>
  <c r="I109" i="4"/>
  <c r="L110" i="2"/>
  <c r="AF485" i="4"/>
  <c r="AH507" i="4"/>
  <c r="AO144" i="4"/>
  <c r="AU144" i="4"/>
  <c r="AA507" i="4"/>
  <c r="AB312" i="4"/>
  <c r="D109" i="4"/>
  <c r="H109" i="4"/>
  <c r="K110" i="2"/>
  <c r="AQ160" i="4"/>
  <c r="AW160" i="4"/>
  <c r="AF344" i="4"/>
  <c r="AG248" i="4"/>
  <c r="E520" i="4"/>
  <c r="I520" i="4"/>
  <c r="AJ485" i="4"/>
  <c r="AC485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208" i="4"/>
  <c r="AV208" i="4"/>
  <c r="AP224" i="4"/>
  <c r="AV224" i="4"/>
  <c r="AP38" i="4"/>
  <c r="AV38" i="4"/>
  <c r="AP30" i="4"/>
  <c r="AV30" i="4"/>
  <c r="AP252" i="4"/>
  <c r="AV252" i="4"/>
  <c r="AP260" i="4"/>
  <c r="AV260" i="4"/>
  <c r="AP268" i="4"/>
  <c r="AV268" i="4"/>
  <c r="AP276" i="4"/>
  <c r="AV276" i="4"/>
  <c r="AP284" i="4"/>
  <c r="AV284" i="4"/>
  <c r="AP292" i="4"/>
  <c r="AV292" i="4"/>
  <c r="AP300" i="4"/>
  <c r="AV300" i="4"/>
  <c r="AP308" i="4"/>
  <c r="AV308" i="4"/>
  <c r="AP316" i="4"/>
  <c r="AV316" i="4"/>
  <c r="AP324" i="4"/>
  <c r="AV324" i="4"/>
  <c r="AP332" i="4"/>
  <c r="AV332" i="4"/>
  <c r="AP216" i="4"/>
  <c r="AV216" i="4"/>
  <c r="AP5" i="4"/>
  <c r="AV5" i="4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G395" i="4"/>
  <c r="AK70" i="4"/>
  <c r="AJ78" i="4"/>
  <c r="AK86" i="4"/>
  <c r="AJ94" i="4"/>
  <c r="AJ214" i="4"/>
  <c r="AP214" i="4"/>
  <c r="AV214" i="4"/>
  <c r="AK230" i="4"/>
  <c r="AJ350" i="4"/>
  <c r="AH344" i="4"/>
  <c r="AK210" i="4"/>
  <c r="AJ226" i="4"/>
  <c r="AK346" i="4"/>
  <c r="AO120" i="4"/>
  <c r="AU120" i="4"/>
  <c r="AM120" i="4"/>
  <c r="AS120" i="4"/>
  <c r="AQ192" i="4"/>
  <c r="AW192" i="4"/>
  <c r="AP192" i="4"/>
  <c r="AV192" i="4"/>
  <c r="AG70" i="4"/>
  <c r="AF78" i="4"/>
  <c r="AG86" i="4"/>
  <c r="AF94" i="4"/>
  <c r="AF214" i="4"/>
  <c r="AG230" i="4"/>
  <c r="AF350" i="4"/>
  <c r="AG344" i="4"/>
  <c r="AF210" i="4"/>
  <c r="AG226" i="4"/>
  <c r="AM226" i="4"/>
  <c r="AS226" i="4"/>
  <c r="AF346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M200" i="4"/>
  <c r="AS200" i="4"/>
  <c r="AQ200" i="4"/>
  <c r="AW200" i="4"/>
  <c r="AP200" i="4"/>
  <c r="AV200" i="4"/>
  <c r="AB47" i="4"/>
  <c r="Z395" i="4"/>
  <c r="AL395" i="4"/>
  <c r="AR395" i="4"/>
  <c r="AC86" i="4"/>
  <c r="AA214" i="4"/>
  <c r="AH140" i="4"/>
  <c r="AN140" i="4"/>
  <c r="AT140" i="4"/>
  <c r="AK180" i="4"/>
  <c r="AJ212" i="4"/>
  <c r="AE264" i="4"/>
  <c r="AG280" i="4"/>
  <c r="AH296" i="4"/>
  <c r="AC328" i="4"/>
  <c r="AB344" i="4"/>
  <c r="AN344" i="4"/>
  <c r="AT344" i="4"/>
  <c r="Z226" i="4"/>
  <c r="AL501" i="4"/>
  <c r="AR501" i="4"/>
  <c r="E501" i="4"/>
  <c r="I501" i="4"/>
  <c r="D544" i="4"/>
  <c r="H544" i="4"/>
  <c r="F482" i="4"/>
  <c r="J482" i="4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N200" i="4"/>
  <c r="AT200" i="4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/>
  <c r="D39" i="4"/>
  <c r="H39" i="4"/>
  <c r="K40" i="2"/>
  <c r="AK19" i="4"/>
  <c r="AG91" i="4"/>
  <c r="AC354" i="4"/>
  <c r="Z354" i="4"/>
  <c r="AK336" i="4"/>
  <c r="AQ336" i="4"/>
  <c r="AW336" i="4"/>
  <c r="AI19" i="4"/>
  <c r="AK91" i="4"/>
  <c r="AH19" i="4"/>
  <c r="AF19" i="4"/>
  <c r="AL19" i="4"/>
  <c r="AR19" i="4"/>
  <c r="AF91" i="4"/>
  <c r="AJ91" i="4"/>
  <c r="AP91" i="4"/>
  <c r="AV91" i="4"/>
  <c r="AL220" i="4"/>
  <c r="AR220" i="4"/>
  <c r="D220" i="4"/>
  <c r="H220" i="4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/>
  <c r="AU248" i="4"/>
  <c r="AB248" i="4"/>
  <c r="AC264" i="4"/>
  <c r="AB264" i="4"/>
  <c r="AC280" i="4"/>
  <c r="AO280" i="4"/>
  <c r="AU280" i="4"/>
  <c r="AB280" i="4"/>
  <c r="AD296" i="4"/>
  <c r="AK296" i="4"/>
  <c r="AE312" i="4"/>
  <c r="AG312" i="4"/>
  <c r="AE328" i="4"/>
  <c r="AG328" i="4"/>
  <c r="AC226" i="4"/>
  <c r="AN12" i="4"/>
  <c r="AT12" i="4"/>
  <c r="AK75" i="4"/>
  <c r="AI107" i="4"/>
  <c r="AK80" i="4"/>
  <c r="AH75" i="4"/>
  <c r="AH107" i="4"/>
  <c r="AF75" i="4"/>
  <c r="AK107" i="4"/>
  <c r="AG19" i="4"/>
  <c r="Y415" i="4"/>
  <c r="AE415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/>
  <c r="AT350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/>
  <c r="AV248" i="4"/>
  <c r="Z248" i="4"/>
  <c r="AJ264" i="4"/>
  <c r="AH264" i="4"/>
  <c r="AK264" i="4"/>
  <c r="AA264" i="4"/>
  <c r="AD264" i="4"/>
  <c r="AP264" i="4"/>
  <c r="AV264" i="4"/>
  <c r="Z264" i="4"/>
  <c r="AJ280" i="4"/>
  <c r="AH280" i="4"/>
  <c r="AK280" i="4"/>
  <c r="AA280" i="4"/>
  <c r="AD280" i="4"/>
  <c r="AP280" i="4"/>
  <c r="AV280" i="4"/>
  <c r="Z280" i="4"/>
  <c r="AF296" i="4"/>
  <c r="AI296" i="4"/>
  <c r="AG296" i="4"/>
  <c r="AB296" i="4"/>
  <c r="AE296" i="4"/>
  <c r="AC296" i="4"/>
  <c r="AO296" i="4"/>
  <c r="AU296" i="4"/>
  <c r="AJ312" i="4"/>
  <c r="AH312" i="4"/>
  <c r="AK312" i="4"/>
  <c r="AA312" i="4"/>
  <c r="AD312" i="4"/>
  <c r="AP312" i="4"/>
  <c r="AV312" i="4"/>
  <c r="Z312" i="4"/>
  <c r="AL312" i="4"/>
  <c r="AR312" i="4"/>
  <c r="AJ328" i="4"/>
  <c r="AH328" i="4"/>
  <c r="AK328" i="4"/>
  <c r="AA328" i="4"/>
  <c r="AD328" i="4"/>
  <c r="AP328" i="4"/>
  <c r="AV328" i="4"/>
  <c r="Z328" i="4"/>
  <c r="AL328" i="4"/>
  <c r="AR328" i="4"/>
  <c r="G328" i="4"/>
  <c r="AA344" i="4"/>
  <c r="AD344" i="4"/>
  <c r="Z344" i="4"/>
  <c r="AI344" i="4"/>
  <c r="AK344" i="4"/>
  <c r="AQ344" i="4"/>
  <c r="AW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AG461" i="4"/>
  <c r="Z461" i="4"/>
  <c r="AA461" i="4"/>
  <c r="AJ461" i="4"/>
  <c r="AH461" i="4"/>
  <c r="AF461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D454" i="4"/>
  <c r="H454" i="4"/>
  <c r="F454" i="4"/>
  <c r="J454" i="4"/>
  <c r="AI959" i="4"/>
  <c r="AG653" i="4"/>
  <c r="AI741" i="4"/>
  <c r="AI877" i="4"/>
  <c r="AK461" i="4"/>
  <c r="AC461" i="4"/>
  <c r="AO461" i="4"/>
  <c r="AU461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N192" i="4"/>
  <c r="AT192" i="4"/>
  <c r="AL192" i="4"/>
  <c r="AR192" i="4"/>
  <c r="E192" i="4"/>
  <c r="I192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H336" i="4"/>
  <c r="AH352" i="4"/>
  <c r="AP501" i="4"/>
  <c r="AV501" i="4"/>
  <c r="AG931" i="4"/>
  <c r="AG967" i="4"/>
  <c r="AI669" i="4"/>
  <c r="AI725" i="4"/>
  <c r="AG757" i="4"/>
  <c r="AI789" i="4"/>
  <c r="AG821" i="4"/>
  <c r="AI861" i="4"/>
  <c r="AG893" i="4"/>
  <c r="Z485" i="4"/>
  <c r="Y514" i="4"/>
  <c r="AK514" i="4"/>
  <c r="AQ156" i="4"/>
  <c r="AW156" i="4"/>
  <c r="AQ188" i="4"/>
  <c r="AW188" i="4"/>
  <c r="AQ220" i="4"/>
  <c r="AW220" i="4"/>
  <c r="AQ12" i="4"/>
  <c r="AW12" i="4"/>
  <c r="AI931" i="4"/>
  <c r="AI947" i="4"/>
  <c r="AI967" i="4"/>
  <c r="AG573" i="4"/>
  <c r="AM573" i="4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/>
  <c r="AM172" i="4"/>
  <c r="AS172" i="4"/>
  <c r="AL204" i="4"/>
  <c r="AR204" i="4"/>
  <c r="G204" i="4"/>
  <c r="AM204" i="4"/>
  <c r="AS204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N477" i="4"/>
  <c r="AT477" i="4"/>
  <c r="AP477" i="4"/>
  <c r="AV477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/>
  <c r="AP469" i="4"/>
  <c r="AV469" i="4"/>
  <c r="AQ469" i="4"/>
  <c r="AW469" i="4"/>
  <c r="AQ477" i="4"/>
  <c r="AW477" i="4"/>
  <c r="AL477" i="4"/>
  <c r="AR477" i="4"/>
  <c r="AQ513" i="4"/>
  <c r="AW513" i="4"/>
  <c r="AL513" i="4"/>
  <c r="AR513" i="4"/>
  <c r="AO156" i="4"/>
  <c r="AU156" i="4"/>
  <c r="AM156" i="4"/>
  <c r="AS156" i="4"/>
  <c r="AQ172" i="4"/>
  <c r="AW172" i="4"/>
  <c r="AO188" i="4"/>
  <c r="AU188" i="4"/>
  <c r="AM188" i="4"/>
  <c r="AS188" i="4"/>
  <c r="AQ204" i="4"/>
  <c r="AW204" i="4"/>
  <c r="AM220" i="4"/>
  <c r="AS220" i="4"/>
  <c r="AH8" i="4"/>
  <c r="AG352" i="4"/>
  <c r="AL469" i="4"/>
  <c r="AR469" i="4"/>
  <c r="AN469" i="4"/>
  <c r="AT469" i="4"/>
  <c r="AO477" i="4"/>
  <c r="AU477" i="4"/>
  <c r="AN513" i="4"/>
  <c r="AT513" i="4"/>
  <c r="AO513" i="4"/>
  <c r="AU513" i="4"/>
  <c r="AP513" i="4"/>
  <c r="AV513" i="4"/>
  <c r="F83" i="4"/>
  <c r="J83" i="4"/>
  <c r="M84" i="2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/>
  <c r="G224" i="4"/>
  <c r="F224" i="4"/>
  <c r="J224" i="4"/>
  <c r="E224" i="4"/>
  <c r="I224" i="4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/>
  <c r="G208" i="4"/>
  <c r="F208" i="4"/>
  <c r="J208" i="4"/>
  <c r="E208" i="4"/>
  <c r="I208" i="4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/>
  <c r="E458" i="4"/>
  <c r="I458" i="4"/>
  <c r="G458" i="4"/>
  <c r="F458" i="4"/>
  <c r="J458" i="4"/>
  <c r="F189" i="4"/>
  <c r="J189" i="4"/>
  <c r="E189" i="4"/>
  <c r="I189" i="4"/>
  <c r="G189" i="4"/>
  <c r="D189" i="4"/>
  <c r="H189" i="4"/>
  <c r="E135" i="4"/>
  <c r="I135" i="4"/>
  <c r="L136" i="2"/>
  <c r="D486" i="4"/>
  <c r="H486" i="4"/>
  <c r="E486" i="4"/>
  <c r="I486" i="4"/>
  <c r="F486" i="4"/>
  <c r="J486" i="4"/>
  <c r="G486" i="4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418" i="4"/>
  <c r="H418" i="4"/>
  <c r="D490" i="4"/>
  <c r="H490" i="4"/>
  <c r="E490" i="4"/>
  <c r="I490" i="4"/>
  <c r="G490" i="4"/>
  <c r="F490" i="4"/>
  <c r="J490" i="4"/>
  <c r="G201" i="4"/>
  <c r="D394" i="4"/>
  <c r="H394" i="4"/>
  <c r="E394" i="4"/>
  <c r="I394" i="4"/>
  <c r="G394" i="4"/>
  <c r="F394" i="4"/>
  <c r="J394" i="4"/>
  <c r="F229" i="4"/>
  <c r="J229" i="4"/>
  <c r="D165" i="4"/>
  <c r="H165" i="4"/>
  <c r="K166" i="2"/>
  <c r="F217" i="4"/>
  <c r="J217" i="4"/>
  <c r="E217" i="4"/>
  <c r="I217" i="4"/>
  <c r="D217" i="4"/>
  <c r="H217" i="4"/>
  <c r="G217" i="4"/>
  <c r="D478" i="4"/>
  <c r="H478" i="4"/>
  <c r="E478" i="4"/>
  <c r="I478" i="4"/>
  <c r="F478" i="4"/>
  <c r="J478" i="4"/>
  <c r="G478" i="4"/>
  <c r="D502" i="4"/>
  <c r="H502" i="4"/>
  <c r="E502" i="4"/>
  <c r="I502" i="4"/>
  <c r="F502" i="4"/>
  <c r="J502" i="4"/>
  <c r="G502" i="4"/>
  <c r="AF336" i="4"/>
  <c r="AG336" i="4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234" i="4"/>
  <c r="AH234" i="4"/>
  <c r="AJ234" i="4"/>
  <c r="AG234" i="4"/>
  <c r="AM234" i="4"/>
  <c r="AS234" i="4"/>
  <c r="AK234" i="4"/>
  <c r="AF234" i="4"/>
  <c r="AL234" i="4"/>
  <c r="AR234" i="4"/>
  <c r="AI242" i="4"/>
  <c r="AH242" i="4"/>
  <c r="AN242" i="4"/>
  <c r="AT242" i="4"/>
  <c r="AJ242" i="4"/>
  <c r="AG242" i="4"/>
  <c r="AM242" i="4"/>
  <c r="AS242" i="4"/>
  <c r="AK242" i="4"/>
  <c r="AF242" i="4"/>
  <c r="AI358" i="4"/>
  <c r="AO358" i="4"/>
  <c r="AU358" i="4"/>
  <c r="AH358" i="4"/>
  <c r="AJ358" i="4"/>
  <c r="AG358" i="4"/>
  <c r="AM358" i="4"/>
  <c r="AS358" i="4"/>
  <c r="AK358" i="4"/>
  <c r="AF358" i="4"/>
  <c r="AI370" i="4"/>
  <c r="AO370" i="4"/>
  <c r="AU370" i="4"/>
  <c r="AH370" i="4"/>
  <c r="AJ370" i="4"/>
  <c r="AG370" i="4"/>
  <c r="AM370" i="4"/>
  <c r="AS370" i="4"/>
  <c r="AK370" i="4"/>
  <c r="AF370" i="4"/>
  <c r="AI531" i="4"/>
  <c r="AO531" i="4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/>
  <c r="AT537" i="4"/>
  <c r="AG537" i="4"/>
  <c r="AM537" i="4"/>
  <c r="AS537" i="4"/>
  <c r="AK537" i="4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208" i="4"/>
  <c r="AW208" i="4"/>
  <c r="AN208" i="4"/>
  <c r="AT208" i="4"/>
  <c r="AM224" i="4"/>
  <c r="AS224" i="4"/>
  <c r="AO224" i="4"/>
  <c r="AU224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F352" i="4"/>
  <c r="AL5" i="4"/>
  <c r="AR5" i="4"/>
  <c r="F361" i="4"/>
  <c r="J361" i="4"/>
  <c r="G361" i="4"/>
  <c r="D361" i="4"/>
  <c r="H361" i="4"/>
  <c r="E361" i="4"/>
  <c r="I361" i="4"/>
  <c r="D398" i="4"/>
  <c r="H398" i="4"/>
  <c r="E474" i="4"/>
  <c r="I474" i="4"/>
  <c r="F474" i="4"/>
  <c r="J474" i="4"/>
  <c r="F169" i="4"/>
  <c r="J169" i="4"/>
  <c r="M170" i="2"/>
  <c r="E169" i="4"/>
  <c r="I169" i="4"/>
  <c r="L170" i="2"/>
  <c r="D169" i="4"/>
  <c r="H169" i="4"/>
  <c r="K170" i="2"/>
  <c r="G169" i="4"/>
  <c r="F213" i="4"/>
  <c r="J213" i="4"/>
  <c r="E213" i="4"/>
  <c r="I213" i="4"/>
  <c r="G213" i="4"/>
  <c r="D213" i="4"/>
  <c r="H213" i="4"/>
  <c r="D402" i="4"/>
  <c r="H402" i="4"/>
  <c r="E402" i="4"/>
  <c r="I402" i="4"/>
  <c r="G402" i="4"/>
  <c r="F402" i="4"/>
  <c r="J402" i="4"/>
  <c r="F173" i="4"/>
  <c r="J173" i="4"/>
  <c r="M174" i="2"/>
  <c r="G173" i="4"/>
  <c r="D193" i="4"/>
  <c r="H193" i="4"/>
  <c r="F221" i="4"/>
  <c r="J221" i="4"/>
  <c r="E221" i="4"/>
  <c r="I221" i="4"/>
  <c r="G221" i="4"/>
  <c r="D221" i="4"/>
  <c r="H221" i="4"/>
  <c r="F197" i="4"/>
  <c r="J197" i="4"/>
  <c r="D406" i="4"/>
  <c r="H406" i="4"/>
  <c r="F406" i="4"/>
  <c r="J406" i="4"/>
  <c r="D494" i="4"/>
  <c r="H494" i="4"/>
  <c r="E494" i="4"/>
  <c r="I494" i="4"/>
  <c r="F494" i="4"/>
  <c r="J494" i="4"/>
  <c r="G494" i="4"/>
  <c r="E69" i="4"/>
  <c r="I69" i="4"/>
  <c r="L70" i="2"/>
  <c r="D69" i="4"/>
  <c r="H69" i="4"/>
  <c r="K70" i="2"/>
  <c r="G69" i="4"/>
  <c r="F69" i="4"/>
  <c r="J69" i="4"/>
  <c r="M70" i="2"/>
  <c r="D390" i="4"/>
  <c r="H390" i="4"/>
  <c r="E390" i="4"/>
  <c r="I390" i="4"/>
  <c r="F390" i="4"/>
  <c r="J390" i="4"/>
  <c r="G390" i="4"/>
  <c r="G434" i="4"/>
  <c r="G466" i="4"/>
  <c r="G181" i="4"/>
  <c r="D225" i="4"/>
  <c r="H225" i="4"/>
  <c r="F205" i="4"/>
  <c r="J205" i="4"/>
  <c r="D414" i="4"/>
  <c r="H414" i="4"/>
  <c r="E414" i="4"/>
  <c r="I414" i="4"/>
  <c r="F414" i="4"/>
  <c r="J414" i="4"/>
  <c r="G414" i="4"/>
  <c r="E131" i="4"/>
  <c r="I131" i="4"/>
  <c r="L132" i="2"/>
  <c r="AI236" i="4"/>
  <c r="AH236" i="4"/>
  <c r="AJ236" i="4"/>
  <c r="AG236" i="4"/>
  <c r="AM236" i="4"/>
  <c r="AS236" i="4"/>
  <c r="AK236" i="4"/>
  <c r="AF236" i="4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238" i="4"/>
  <c r="AH238" i="4"/>
  <c r="AJ238" i="4"/>
  <c r="AG238" i="4"/>
  <c r="AM238" i="4"/>
  <c r="AS238" i="4"/>
  <c r="AK238" i="4"/>
  <c r="AF238" i="4"/>
  <c r="AI246" i="4"/>
  <c r="AH246" i="4"/>
  <c r="AJ246" i="4"/>
  <c r="AG246" i="4"/>
  <c r="AM246" i="4"/>
  <c r="AS246" i="4"/>
  <c r="AK246" i="4"/>
  <c r="AF246" i="4"/>
  <c r="AI362" i="4"/>
  <c r="AO362" i="4"/>
  <c r="AU362" i="4"/>
  <c r="AH362" i="4"/>
  <c r="AJ362" i="4"/>
  <c r="AG362" i="4"/>
  <c r="AK362" i="4"/>
  <c r="AF362" i="4"/>
  <c r="AI378" i="4"/>
  <c r="AH378" i="4"/>
  <c r="AJ378" i="4"/>
  <c r="AG378" i="4"/>
  <c r="AM378" i="4"/>
  <c r="AS378" i="4"/>
  <c r="AK378" i="4"/>
  <c r="AF378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/>
  <c r="AU521" i="4"/>
  <c r="AF521" i="4"/>
  <c r="AH521" i="4"/>
  <c r="AG521" i="4"/>
  <c r="AK521" i="4"/>
  <c r="AJ521" i="4"/>
  <c r="AI553" i="4"/>
  <c r="AF553" i="4"/>
  <c r="AH553" i="4"/>
  <c r="AN553" i="4"/>
  <c r="AT553" i="4"/>
  <c r="AG553" i="4"/>
  <c r="AK553" i="4"/>
  <c r="AJ553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AN249" i="4"/>
  <c r="AT249" i="4"/>
  <c r="AP257" i="4"/>
  <c r="AV257" i="4"/>
  <c r="AQ257" i="4"/>
  <c r="AW257" i="4"/>
  <c r="AN265" i="4"/>
  <c r="AT265" i="4"/>
  <c r="AP273" i="4"/>
  <c r="AV273" i="4"/>
  <c r="AQ273" i="4"/>
  <c r="AW273" i="4"/>
  <c r="AN281" i="4"/>
  <c r="AT281" i="4"/>
  <c r="AP289" i="4"/>
  <c r="AV289" i="4"/>
  <c r="AP305" i="4"/>
  <c r="AV305" i="4"/>
  <c r="AP321" i="4"/>
  <c r="AV321" i="4"/>
  <c r="AP337" i="4"/>
  <c r="AV337" i="4"/>
  <c r="Y244" i="4"/>
  <c r="AJ244" i="4"/>
  <c r="Y364" i="4"/>
  <c r="AB364" i="4"/>
  <c r="Y372" i="4"/>
  <c r="AH372" i="4"/>
  <c r="Y133" i="4"/>
  <c r="AH133" i="4"/>
  <c r="Y183" i="4"/>
  <c r="Z183" i="4"/>
  <c r="Y251" i="4"/>
  <c r="Y315" i="4"/>
  <c r="AB315" i="4"/>
  <c r="Y412" i="4"/>
  <c r="Z412" i="4"/>
  <c r="Y476" i="4"/>
  <c r="AH476" i="4"/>
  <c r="Y285" i="4"/>
  <c r="AH285" i="4"/>
  <c r="Y349" i="4"/>
  <c r="AA349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195" i="4"/>
  <c r="AD195" i="4"/>
  <c r="Y211" i="4"/>
  <c r="AK211" i="4"/>
  <c r="Y227" i="4"/>
  <c r="AA227" i="4"/>
  <c r="Y255" i="4"/>
  <c r="AI255" i="4"/>
  <c r="Y271" i="4"/>
  <c r="AD271" i="4"/>
  <c r="Y287" i="4"/>
  <c r="AE287" i="4"/>
  <c r="Y303" i="4"/>
  <c r="AK303" i="4"/>
  <c r="Y319" i="4"/>
  <c r="AI319" i="4"/>
  <c r="Y335" i="4"/>
  <c r="AF335" i="4"/>
  <c r="Y351" i="4"/>
  <c r="AK351" i="4"/>
  <c r="Y392" i="4"/>
  <c r="Y408" i="4"/>
  <c r="AI408" i="4"/>
  <c r="Y424" i="4"/>
  <c r="AF424" i="4"/>
  <c r="Y440" i="4"/>
  <c r="AE440" i="4"/>
  <c r="Y456" i="4"/>
  <c r="Y472" i="4"/>
  <c r="AI472" i="4"/>
  <c r="Y488" i="4"/>
  <c r="AF488" i="4"/>
  <c r="Y504" i="4"/>
  <c r="AK504" i="4"/>
  <c r="Y556" i="4"/>
  <c r="Y36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545" i="4"/>
  <c r="Z545" i="4"/>
  <c r="Y978" i="4"/>
  <c r="Y986" i="4"/>
  <c r="AC986" i="4"/>
  <c r="Y994" i="4"/>
  <c r="Y125" i="4"/>
  <c r="AK125" i="4"/>
  <c r="Y159" i="4"/>
  <c r="AK159" i="4"/>
  <c r="Y191" i="4"/>
  <c r="Y223" i="4"/>
  <c r="Z223" i="4"/>
  <c r="Y275" i="4"/>
  <c r="Y307" i="4"/>
  <c r="AK307" i="4"/>
  <c r="Y339" i="4"/>
  <c r="AD339" i="4"/>
  <c r="Y388" i="4"/>
  <c r="AK388" i="4"/>
  <c r="Y420" i="4"/>
  <c r="AG420" i="4"/>
  <c r="Y452" i="4"/>
  <c r="AK452" i="4"/>
  <c r="Y484" i="4"/>
  <c r="AG484" i="4"/>
  <c r="Y58" i="4"/>
  <c r="Y277" i="4"/>
  <c r="AF277" i="4"/>
  <c r="Y309" i="4"/>
  <c r="AF309" i="4"/>
  <c r="Y341" i="4"/>
  <c r="Y20" i="4"/>
  <c r="Z20" i="4"/>
  <c r="Y360" i="4"/>
  <c r="Y368" i="4"/>
  <c r="Z368" i="4"/>
  <c r="Y376" i="4"/>
  <c r="AE376" i="4"/>
  <c r="Y527" i="4"/>
  <c r="Z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/>
  <c r="Y558" i="4"/>
  <c r="AB558" i="4"/>
  <c r="Y560" i="4"/>
  <c r="AC560" i="4"/>
  <c r="Y562" i="4"/>
  <c r="AD562" i="4"/>
  <c r="Y564" i="4"/>
  <c r="AB564" i="4"/>
  <c r="Y566" i="4"/>
  <c r="AD566" i="4"/>
  <c r="Y568" i="4"/>
  <c r="Z568" i="4"/>
  <c r="Y570" i="4"/>
  <c r="Y572" i="4"/>
  <c r="AB572" i="4"/>
  <c r="Y574" i="4"/>
  <c r="Y576" i="4"/>
  <c r="AC576" i="4"/>
  <c r="Y578" i="4"/>
  <c r="AE578" i="4"/>
  <c r="Y580" i="4"/>
  <c r="AB580" i="4"/>
  <c r="Y582" i="4"/>
  <c r="AB582" i="4"/>
  <c r="Y584" i="4"/>
  <c r="Z584" i="4"/>
  <c r="Y586" i="4"/>
  <c r="Y588" i="4"/>
  <c r="AB588" i="4"/>
  <c r="Y590" i="4"/>
  <c r="Y592" i="4"/>
  <c r="AC592" i="4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Y407" i="4"/>
  <c r="Y423" i="4"/>
  <c r="AD423" i="4"/>
  <c r="Y439" i="4"/>
  <c r="AE439" i="4"/>
  <c r="Y455" i="4"/>
  <c r="AO501" i="4"/>
  <c r="AU501" i="4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M208" i="4"/>
  <c r="AS208" i="4"/>
  <c r="AO208" i="4"/>
  <c r="AU208" i="4"/>
  <c r="AQ224" i="4"/>
  <c r="AW224" i="4"/>
  <c r="AN224" i="4"/>
  <c r="AT224" i="4"/>
  <c r="AF326" i="4"/>
  <c r="AF45" i="4"/>
  <c r="AF53" i="4"/>
  <c r="AF459" i="4"/>
  <c r="AF467" i="4"/>
  <c r="AF475" i="4"/>
  <c r="AF483" i="4"/>
  <c r="AF491" i="4"/>
  <c r="AF499" i="4"/>
  <c r="AM38" i="4"/>
  <c r="AS38" i="4"/>
  <c r="AN38" i="4"/>
  <c r="AT38" i="4"/>
  <c r="AQ34" i="4"/>
  <c r="AW34" i="4"/>
  <c r="AO34" i="4"/>
  <c r="AU34" i="4"/>
  <c r="AF162" i="4"/>
  <c r="AF194" i="4"/>
  <c r="AF266" i="4"/>
  <c r="AF330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P188" i="4"/>
  <c r="AV188" i="4"/>
  <c r="AN188" i="4"/>
  <c r="AT188" i="4"/>
  <c r="AN220" i="4"/>
  <c r="AT220" i="4"/>
  <c r="AM252" i="4"/>
  <c r="AS252" i="4"/>
  <c r="AO252" i="4"/>
  <c r="AU252" i="4"/>
  <c r="AN260" i="4"/>
  <c r="AT260" i="4"/>
  <c r="AM268" i="4"/>
  <c r="AS268" i="4"/>
  <c r="AO268" i="4"/>
  <c r="AU268" i="4"/>
  <c r="AN276" i="4"/>
  <c r="AT276" i="4"/>
  <c r="AM284" i="4"/>
  <c r="AS284" i="4"/>
  <c r="AO284" i="4"/>
  <c r="AU284" i="4"/>
  <c r="AN292" i="4"/>
  <c r="AT292" i="4"/>
  <c r="AM300" i="4"/>
  <c r="AS300" i="4"/>
  <c r="AO300" i="4"/>
  <c r="AU300" i="4"/>
  <c r="AN308" i="4"/>
  <c r="AT308" i="4"/>
  <c r="AM316" i="4"/>
  <c r="AS316" i="4"/>
  <c r="AO316" i="4"/>
  <c r="AU316" i="4"/>
  <c r="AN324" i="4"/>
  <c r="AT324" i="4"/>
  <c r="AM332" i="4"/>
  <c r="AS332" i="4"/>
  <c r="AO332" i="4"/>
  <c r="AU332" i="4"/>
  <c r="AO128" i="4"/>
  <c r="AU128" i="4"/>
  <c r="AQ168" i="4"/>
  <c r="AW168" i="4"/>
  <c r="AN216" i="4"/>
  <c r="AT216" i="4"/>
  <c r="AM12" i="4"/>
  <c r="AS12" i="4"/>
  <c r="AL12" i="4"/>
  <c r="AR12" i="4"/>
  <c r="AI8" i="4"/>
  <c r="AF8" i="4"/>
  <c r="AG8" i="4"/>
  <c r="X166" i="4"/>
  <c r="Y166" i="4"/>
  <c r="X198" i="4"/>
  <c r="Y198" i="4"/>
  <c r="X262" i="4"/>
  <c r="Y262" i="4"/>
  <c r="X294" i="4"/>
  <c r="Y294" i="4"/>
  <c r="X471" i="4"/>
  <c r="Y471" i="4"/>
  <c r="X487" i="4"/>
  <c r="Y487" i="4"/>
  <c r="X186" i="4"/>
  <c r="Y186" i="4"/>
  <c r="X258" i="4"/>
  <c r="Y258" i="4"/>
  <c r="X290" i="4"/>
  <c r="Y290" i="4"/>
  <c r="X322" i="4"/>
  <c r="Y322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/>
  <c r="X84" i="4"/>
  <c r="Y84" i="4"/>
  <c r="X411" i="4"/>
  <c r="Y411" i="4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/>
  <c r="AT435" i="4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/>
  <c r="AT451" i="4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/>
  <c r="AT206" i="4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/>
  <c r="AT270" i="4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/>
  <c r="AT302" i="4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/>
  <c r="AT334" i="4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/>
  <c r="AQ289" i="4"/>
  <c r="AW289" i="4"/>
  <c r="AN297" i="4"/>
  <c r="AT297" i="4"/>
  <c r="AQ305" i="4"/>
  <c r="AW305" i="4"/>
  <c r="AN313" i="4"/>
  <c r="AT313" i="4"/>
  <c r="AQ321" i="4"/>
  <c r="AW321" i="4"/>
  <c r="AN329" i="4"/>
  <c r="AT329" i="4"/>
  <c r="AQ337" i="4"/>
  <c r="AW337" i="4"/>
  <c r="AN345" i="4"/>
  <c r="AT345" i="4"/>
  <c r="AP353" i="4"/>
  <c r="AV353" i="4"/>
  <c r="AQ353" i="4"/>
  <c r="AW353" i="4"/>
  <c r="AM23" i="4"/>
  <c r="AS23" i="4"/>
  <c r="AQ365" i="4"/>
  <c r="AW365" i="4"/>
  <c r="AM36" i="4"/>
  <c r="AS36" i="4"/>
  <c r="AO30" i="4"/>
  <c r="AU30" i="4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L188" i="4"/>
  <c r="AR188" i="4"/>
  <c r="AN204" i="4"/>
  <c r="AT204" i="4"/>
  <c r="AQ252" i="4"/>
  <c r="AW252" i="4"/>
  <c r="AN252" i="4"/>
  <c r="AT252" i="4"/>
  <c r="AM260" i="4"/>
  <c r="AS260" i="4"/>
  <c r="AO260" i="4"/>
  <c r="AU260" i="4"/>
  <c r="AQ268" i="4"/>
  <c r="AW268" i="4"/>
  <c r="AN268" i="4"/>
  <c r="AT268" i="4"/>
  <c r="AM276" i="4"/>
  <c r="AS276" i="4"/>
  <c r="AO276" i="4"/>
  <c r="AU276" i="4"/>
  <c r="AQ284" i="4"/>
  <c r="AW284" i="4"/>
  <c r="AN284" i="4"/>
  <c r="AT284" i="4"/>
  <c r="AM292" i="4"/>
  <c r="AS292" i="4"/>
  <c r="AO292" i="4"/>
  <c r="AU292" i="4"/>
  <c r="AQ300" i="4"/>
  <c r="AW300" i="4"/>
  <c r="AN300" i="4"/>
  <c r="AT300" i="4"/>
  <c r="AM308" i="4"/>
  <c r="AS308" i="4"/>
  <c r="AO308" i="4"/>
  <c r="AU308" i="4"/>
  <c r="AQ316" i="4"/>
  <c r="AW316" i="4"/>
  <c r="AN316" i="4"/>
  <c r="AT316" i="4"/>
  <c r="AM324" i="4"/>
  <c r="AS324" i="4"/>
  <c r="AO324" i="4"/>
  <c r="AU324" i="4"/>
  <c r="AQ332" i="4"/>
  <c r="AW332" i="4"/>
  <c r="AN332" i="4"/>
  <c r="AT332" i="4"/>
  <c r="AG162" i="4"/>
  <c r="AI162" i="4"/>
  <c r="AG178" i="4"/>
  <c r="AG194" i="4"/>
  <c r="AI194" i="4"/>
  <c r="AG266" i="4"/>
  <c r="AI266" i="4"/>
  <c r="AG330" i="4"/>
  <c r="AI330" i="4"/>
  <c r="AM216" i="4"/>
  <c r="AS216" i="4"/>
  <c r="AO216" i="4"/>
  <c r="AU216" i="4"/>
  <c r="AP228" i="4"/>
  <c r="AV228" i="4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/>
  <c r="AN36" i="4"/>
  <c r="AT36" i="4"/>
  <c r="AL36" i="4"/>
  <c r="AR36" i="4"/>
  <c r="AO22" i="4"/>
  <c r="AU22" i="4"/>
  <c r="AP22" i="4"/>
  <c r="AV22" i="4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/>
  <c r="AL127" i="4"/>
  <c r="AR127" i="4"/>
  <c r="AM127" i="4"/>
  <c r="AS127" i="4"/>
  <c r="AO237" i="4"/>
  <c r="AU237" i="4"/>
  <c r="AN237" i="4"/>
  <c r="AT23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O249" i="4"/>
  <c r="AU249" i="4"/>
  <c r="AL257" i="4"/>
  <c r="AR257" i="4"/>
  <c r="AM257" i="4"/>
  <c r="AS257" i="4"/>
  <c r="AO265" i="4"/>
  <c r="AU265" i="4"/>
  <c r="AL273" i="4"/>
  <c r="AR273" i="4"/>
  <c r="AM273" i="4"/>
  <c r="AS273" i="4"/>
  <c r="AO281" i="4"/>
  <c r="AU281" i="4"/>
  <c r="AL289" i="4"/>
  <c r="AR289" i="4"/>
  <c r="AM289" i="4"/>
  <c r="AS289" i="4"/>
  <c r="AO297" i="4"/>
  <c r="AU297" i="4"/>
  <c r="AL305" i="4"/>
  <c r="AR305" i="4"/>
  <c r="AM305" i="4"/>
  <c r="AS305" i="4"/>
  <c r="AO313" i="4"/>
  <c r="AU313" i="4"/>
  <c r="AL321" i="4"/>
  <c r="AR321" i="4"/>
  <c r="AM321" i="4"/>
  <c r="AS321" i="4"/>
  <c r="AO329" i="4"/>
  <c r="AU329" i="4"/>
  <c r="AL337" i="4"/>
  <c r="AR337" i="4"/>
  <c r="AM337" i="4"/>
  <c r="AS337" i="4"/>
  <c r="AO345" i="4"/>
  <c r="AU345" i="4"/>
  <c r="AL353" i="4"/>
  <c r="AR353" i="4"/>
  <c r="AM353" i="4"/>
  <c r="AS353" i="4"/>
  <c r="AN386" i="4"/>
  <c r="AT386" i="4"/>
  <c r="AL422" i="4"/>
  <c r="AR422" i="4"/>
  <c r="AQ422" i="4"/>
  <c r="AW422" i="4"/>
  <c r="AM422" i="4"/>
  <c r="AS422" i="4"/>
  <c r="AP157" i="4"/>
  <c r="AV157" i="4"/>
  <c r="AQ157" i="4"/>
  <c r="AW157" i="4"/>
  <c r="AM382" i="4"/>
  <c r="AS382" i="4"/>
  <c r="AM237" i="4"/>
  <c r="AS237" i="4"/>
  <c r="AP237" i="4"/>
  <c r="AV237" i="4"/>
  <c r="AL237" i="4"/>
  <c r="AR23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P249" i="4"/>
  <c r="AV249" i="4"/>
  <c r="AL249" i="4"/>
  <c r="AR249" i="4"/>
  <c r="AQ249" i="4"/>
  <c r="AW249" i="4"/>
  <c r="AM249" i="4"/>
  <c r="AS249" i="4"/>
  <c r="AN257" i="4"/>
  <c r="AT257" i="4"/>
  <c r="AO257" i="4"/>
  <c r="AU257" i="4"/>
  <c r="AP265" i="4"/>
  <c r="AV265" i="4"/>
  <c r="AL265" i="4"/>
  <c r="AR265" i="4"/>
  <c r="AQ265" i="4"/>
  <c r="AW265" i="4"/>
  <c r="AM265" i="4"/>
  <c r="AS265" i="4"/>
  <c r="AN273" i="4"/>
  <c r="AT273" i="4"/>
  <c r="AO273" i="4"/>
  <c r="AU273" i="4"/>
  <c r="AP281" i="4"/>
  <c r="AV281" i="4"/>
  <c r="AL281" i="4"/>
  <c r="AR281" i="4"/>
  <c r="AQ281" i="4"/>
  <c r="AW281" i="4"/>
  <c r="AM281" i="4"/>
  <c r="AS281" i="4"/>
  <c r="AN289" i="4"/>
  <c r="AT289" i="4"/>
  <c r="AO289" i="4"/>
  <c r="AU289" i="4"/>
  <c r="AP297" i="4"/>
  <c r="AV297" i="4"/>
  <c r="AL297" i="4"/>
  <c r="AR297" i="4"/>
  <c r="AQ297" i="4"/>
  <c r="AW297" i="4"/>
  <c r="AM297" i="4"/>
  <c r="AS297" i="4"/>
  <c r="AN305" i="4"/>
  <c r="AT305" i="4"/>
  <c r="AO305" i="4"/>
  <c r="AU305" i="4"/>
  <c r="AP313" i="4"/>
  <c r="AV313" i="4"/>
  <c r="AL313" i="4"/>
  <c r="AR313" i="4"/>
  <c r="AQ313" i="4"/>
  <c r="AW313" i="4"/>
  <c r="AM313" i="4"/>
  <c r="AS313" i="4"/>
  <c r="AN321" i="4"/>
  <c r="AT321" i="4"/>
  <c r="AO321" i="4"/>
  <c r="AU321" i="4"/>
  <c r="AP329" i="4"/>
  <c r="AV329" i="4"/>
  <c r="AL329" i="4"/>
  <c r="AR329" i="4"/>
  <c r="AQ329" i="4"/>
  <c r="AW329" i="4"/>
  <c r="AM329" i="4"/>
  <c r="AS329" i="4"/>
  <c r="AN337" i="4"/>
  <c r="AT337" i="4"/>
  <c r="AO337" i="4"/>
  <c r="AU337" i="4"/>
  <c r="AP345" i="4"/>
  <c r="AV345" i="4"/>
  <c r="AL345" i="4"/>
  <c r="AR345" i="4"/>
  <c r="AQ345" i="4"/>
  <c r="AW345" i="4"/>
  <c r="AM345" i="4"/>
  <c r="AS345" i="4"/>
  <c r="AN353" i="4"/>
  <c r="AT353" i="4"/>
  <c r="AO353" i="4"/>
  <c r="AU353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M373" i="4"/>
  <c r="AS373" i="4"/>
  <c r="AP373" i="4"/>
  <c r="AV373" i="4"/>
  <c r="AL373" i="4"/>
  <c r="AR373" i="4"/>
  <c r="AQ953" i="4"/>
  <c r="AW953" i="4"/>
  <c r="AO953" i="4"/>
  <c r="AU953" i="4"/>
  <c r="AN953" i="4"/>
  <c r="AT953" i="4"/>
  <c r="AP410" i="4"/>
  <c r="AV410" i="4"/>
  <c r="AL410" i="4"/>
  <c r="AR410" i="4"/>
  <c r="AQ410" i="4"/>
  <c r="AW410" i="4"/>
  <c r="AM410" i="4"/>
  <c r="AS410" i="4"/>
  <c r="AN430" i="4"/>
  <c r="AT430" i="4"/>
  <c r="AO430" i="4"/>
  <c r="AU430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M365" i="4"/>
  <c r="AS365" i="4"/>
  <c r="AP365" i="4"/>
  <c r="AV365" i="4"/>
  <c r="AL365" i="4"/>
  <c r="AR365" i="4"/>
  <c r="AM522" i="4"/>
  <c r="AS522" i="4"/>
  <c r="AN522" i="4"/>
  <c r="AT522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235" i="4"/>
  <c r="AS235" i="4"/>
  <c r="AP235" i="4"/>
  <c r="AV235" i="4"/>
  <c r="AL235" i="4"/>
  <c r="AR235" i="4"/>
  <c r="AQ239" i="4"/>
  <c r="AW239" i="4"/>
  <c r="AO239" i="4"/>
  <c r="AU239" i="4"/>
  <c r="AN239" i="4"/>
  <c r="AT239" i="4"/>
  <c r="AM243" i="4"/>
  <c r="AS243" i="4"/>
  <c r="AP243" i="4"/>
  <c r="AV243" i="4"/>
  <c r="AL243" i="4"/>
  <c r="AR243" i="4"/>
  <c r="AQ359" i="4"/>
  <c r="AW359" i="4"/>
  <c r="AO359" i="4"/>
  <c r="AU359" i="4"/>
  <c r="AN359" i="4"/>
  <c r="AT359" i="4"/>
  <c r="AM363" i="4"/>
  <c r="AS363" i="4"/>
  <c r="AP363" i="4"/>
  <c r="AV363" i="4"/>
  <c r="AL363" i="4"/>
  <c r="AR363" i="4"/>
  <c r="AQ367" i="4"/>
  <c r="AW367" i="4"/>
  <c r="AO367" i="4"/>
  <c r="AU367" i="4"/>
  <c r="AN367" i="4"/>
  <c r="AT367" i="4"/>
  <c r="AM371" i="4"/>
  <c r="AS371" i="4"/>
  <c r="AP371" i="4"/>
  <c r="AV371" i="4"/>
  <c r="AL371" i="4"/>
  <c r="AR371" i="4"/>
  <c r="AQ375" i="4"/>
  <c r="AW375" i="4"/>
  <c r="AO375" i="4"/>
  <c r="AU375" i="4"/>
  <c r="AN375" i="4"/>
  <c r="AT375" i="4"/>
  <c r="AM379" i="4"/>
  <c r="AS379" i="4"/>
  <c r="AP379" i="4"/>
  <c r="AV379" i="4"/>
  <c r="AL379" i="4"/>
  <c r="AR379" i="4"/>
  <c r="AN518" i="4"/>
  <c r="AT518" i="4"/>
  <c r="AM550" i="4"/>
  <c r="AS550" i="4"/>
  <c r="AN550" i="4"/>
  <c r="AT550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O516" i="4"/>
  <c r="AU516" i="4"/>
  <c r="AQ516" i="4"/>
  <c r="AW516" i="4"/>
  <c r="AP516" i="4"/>
  <c r="AV516" i="4"/>
  <c r="AL516" i="4"/>
  <c r="AR516" i="4"/>
  <c r="AM532" i="4"/>
  <c r="AS532" i="4"/>
  <c r="AN532" i="4"/>
  <c r="AT532" i="4"/>
  <c r="AO548" i="4"/>
  <c r="AU548" i="4"/>
  <c r="AQ548" i="4"/>
  <c r="AW548" i="4"/>
  <c r="AP548" i="4"/>
  <c r="AV548" i="4"/>
  <c r="AL548" i="4"/>
  <c r="AR548" i="4"/>
  <c r="AM565" i="4"/>
  <c r="AS565" i="4"/>
  <c r="AN565" i="4"/>
  <c r="AT565" i="4"/>
  <c r="AO581" i="4"/>
  <c r="AU581" i="4"/>
  <c r="AQ581" i="4"/>
  <c r="AW581" i="4"/>
  <c r="AP581" i="4"/>
  <c r="AV581" i="4"/>
  <c r="AL58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Q373" i="4"/>
  <c r="AW373" i="4"/>
  <c r="AO373" i="4"/>
  <c r="AU373" i="4"/>
  <c r="AN373" i="4"/>
  <c r="AT373" i="4"/>
  <c r="AM953" i="4"/>
  <c r="AS953" i="4"/>
  <c r="AP953" i="4"/>
  <c r="AV953" i="4"/>
  <c r="AL953" i="4"/>
  <c r="AR953" i="4"/>
  <c r="AN410" i="4"/>
  <c r="AT410" i="4"/>
  <c r="AO410" i="4"/>
  <c r="AU410" i="4"/>
  <c r="AP430" i="4"/>
  <c r="AV430" i="4"/>
  <c r="AL430" i="4"/>
  <c r="AR430" i="4"/>
  <c r="AQ430" i="4"/>
  <c r="AW430" i="4"/>
  <c r="AM430" i="4"/>
  <c r="AS430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O365" i="4"/>
  <c r="AU365" i="4"/>
  <c r="AN365" i="4"/>
  <c r="AT365" i="4"/>
  <c r="AI372" i="4"/>
  <c r="AO522" i="4"/>
  <c r="AU522" i="4"/>
  <c r="AQ522" i="4"/>
  <c r="AW522" i="4"/>
  <c r="AP522" i="4"/>
  <c r="AV522" i="4"/>
  <c r="AL522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Q235" i="4"/>
  <c r="AW235" i="4"/>
  <c r="AO235" i="4"/>
  <c r="AU235" i="4"/>
  <c r="AN235" i="4"/>
  <c r="AT235" i="4"/>
  <c r="AM239" i="4"/>
  <c r="AS239" i="4"/>
  <c r="AP239" i="4"/>
  <c r="AV239" i="4"/>
  <c r="AL239" i="4"/>
  <c r="AR239" i="4"/>
  <c r="AQ243" i="4"/>
  <c r="AW243" i="4"/>
  <c r="AO243" i="4"/>
  <c r="AU243" i="4"/>
  <c r="AN243" i="4"/>
  <c r="AT243" i="4"/>
  <c r="AM359" i="4"/>
  <c r="AS359" i="4"/>
  <c r="AP359" i="4"/>
  <c r="AV359" i="4"/>
  <c r="AL359" i="4"/>
  <c r="AR359" i="4"/>
  <c r="AQ363" i="4"/>
  <c r="AW363" i="4"/>
  <c r="AO363" i="4"/>
  <c r="AU363" i="4"/>
  <c r="AN363" i="4"/>
  <c r="AT363" i="4"/>
  <c r="AM367" i="4"/>
  <c r="AS367" i="4"/>
  <c r="AP367" i="4"/>
  <c r="AV367" i="4"/>
  <c r="AL367" i="4"/>
  <c r="AR367" i="4"/>
  <c r="AQ371" i="4"/>
  <c r="AW371" i="4"/>
  <c r="AO371" i="4"/>
  <c r="AU371" i="4"/>
  <c r="AN371" i="4"/>
  <c r="AT371" i="4"/>
  <c r="AM375" i="4"/>
  <c r="AS375" i="4"/>
  <c r="AP375" i="4"/>
  <c r="AV375" i="4"/>
  <c r="AL375" i="4"/>
  <c r="AR375" i="4"/>
  <c r="AQ379" i="4"/>
  <c r="AW379" i="4"/>
  <c r="AO379" i="4"/>
  <c r="AU379" i="4"/>
  <c r="AN379" i="4"/>
  <c r="AT379" i="4"/>
  <c r="AO518" i="4"/>
  <c r="AU518" i="4"/>
  <c r="AP518" i="4"/>
  <c r="AV518" i="4"/>
  <c r="AO550" i="4"/>
  <c r="AU550" i="4"/>
  <c r="AQ550" i="4"/>
  <c r="AW550" i="4"/>
  <c r="AP550" i="4"/>
  <c r="AV550" i="4"/>
  <c r="AL550" i="4"/>
  <c r="AR550" i="4"/>
  <c r="AN524" i="4"/>
  <c r="AT524" i="4"/>
  <c r="AP540" i="4"/>
  <c r="AV54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M516" i="4"/>
  <c r="AS516" i="4"/>
  <c r="AN516" i="4"/>
  <c r="AT516" i="4"/>
  <c r="AO532" i="4"/>
  <c r="AU532" i="4"/>
  <c r="AQ532" i="4"/>
  <c r="AW532" i="4"/>
  <c r="AP532" i="4"/>
  <c r="AV532" i="4"/>
  <c r="AL532" i="4"/>
  <c r="AR532" i="4"/>
  <c r="AM548" i="4"/>
  <c r="AS548" i="4"/>
  <c r="AN548" i="4"/>
  <c r="AT548" i="4"/>
  <c r="AO565" i="4"/>
  <c r="AU565" i="4"/>
  <c r="AQ565" i="4"/>
  <c r="AW565" i="4"/>
  <c r="AP565" i="4"/>
  <c r="AV565" i="4"/>
  <c r="AL565" i="4"/>
  <c r="AR565" i="4"/>
  <c r="AM581" i="4"/>
  <c r="AS581" i="4"/>
  <c r="AN581" i="4"/>
  <c r="AT58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F8" i="3"/>
  <c r="K8" i="3"/>
  <c r="D9" i="3"/>
  <c r="AM461" i="4"/>
  <c r="AS461" i="4"/>
  <c r="AL585" i="4"/>
  <c r="AR585" i="4"/>
  <c r="AO422" i="4"/>
  <c r="AU422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E282" i="4"/>
  <c r="AC250" i="4"/>
  <c r="AB178" i="4"/>
  <c r="AN938" i="4"/>
  <c r="AT938" i="4"/>
  <c r="AN378" i="4"/>
  <c r="AT378" i="4"/>
  <c r="G474" i="4"/>
  <c r="AP950" i="4"/>
  <c r="AV950" i="4"/>
  <c r="G161" i="4"/>
  <c r="G135" i="4"/>
  <c r="F426" i="4"/>
  <c r="J426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Q518" i="4"/>
  <c r="AW518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540" i="4"/>
  <c r="AW540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P382" i="4"/>
  <c r="AV382" i="4"/>
  <c r="AO157" i="4"/>
  <c r="AU157" i="4"/>
  <c r="AM633" i="4"/>
  <c r="AS633" i="4"/>
  <c r="AQ609" i="4"/>
  <c r="AW609" i="4"/>
  <c r="AO765" i="4"/>
  <c r="AU765" i="4"/>
  <c r="AP422" i="4"/>
  <c r="AV422" i="4"/>
  <c r="AQ737" i="4"/>
  <c r="AW737" i="4"/>
  <c r="AN534" i="4"/>
  <c r="AT534" i="4"/>
  <c r="AL534" i="4"/>
  <c r="AR534" i="4"/>
  <c r="AL540" i="4"/>
  <c r="AR540" i="4"/>
  <c r="AL601" i="4"/>
  <c r="AR601" i="4"/>
  <c r="AM721" i="4"/>
  <c r="AS721" i="4"/>
  <c r="AN585" i="4"/>
  <c r="AT585" i="4"/>
  <c r="AO320" i="4"/>
  <c r="AU320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P354" i="4"/>
  <c r="AV35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D498" i="4"/>
  <c r="H498" i="4"/>
  <c r="F498" i="4"/>
  <c r="J498" i="4"/>
  <c r="E225" i="4"/>
  <c r="I225" i="4"/>
  <c r="G225" i="4"/>
  <c r="E434" i="4"/>
  <c r="I434" i="4"/>
  <c r="F434" i="4"/>
  <c r="J434" i="4"/>
  <c r="AE637" i="4"/>
  <c r="AJ637" i="4"/>
  <c r="E442" i="4"/>
  <c r="I442" i="4"/>
  <c r="F442" i="4"/>
  <c r="J442" i="4"/>
  <c r="E193" i="4"/>
  <c r="I193" i="4"/>
  <c r="G193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E406" i="4"/>
  <c r="I406" i="4"/>
  <c r="G406" i="4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L551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362" i="4"/>
  <c r="AS362" i="4"/>
  <c r="AN246" i="4"/>
  <c r="AT246" i="4"/>
  <c r="AM152" i="4"/>
  <c r="AS152" i="4"/>
  <c r="AN236" i="4"/>
  <c r="AT236" i="4"/>
  <c r="D131" i="4"/>
  <c r="H131" i="4"/>
  <c r="K132" i="2"/>
  <c r="F225" i="4"/>
  <c r="J225" i="4"/>
  <c r="D434" i="4"/>
  <c r="H434" i="4"/>
  <c r="F193" i="4"/>
  <c r="J193" i="4"/>
  <c r="D442" i="4"/>
  <c r="H442" i="4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L370" i="4"/>
  <c r="AR370" i="4"/>
  <c r="AL358" i="4"/>
  <c r="AR358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O378" i="4"/>
  <c r="AU378" i="4"/>
  <c r="AQ362" i="4"/>
  <c r="AW362" i="4"/>
  <c r="AO238" i="4"/>
  <c r="AU238" i="4"/>
  <c r="AQ152" i="4"/>
  <c r="AW152" i="4"/>
  <c r="AQ110" i="4"/>
  <c r="AW110" i="4"/>
  <c r="AP981" i="4"/>
  <c r="AV981" i="4"/>
  <c r="AN531" i="4"/>
  <c r="AT531" i="4"/>
  <c r="AP358" i="4"/>
  <c r="AV358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Q382" i="4"/>
  <c r="AW382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P352" i="4"/>
  <c r="AV352" i="4"/>
  <c r="AL996" i="4"/>
  <c r="AR996" i="4"/>
  <c r="AL980" i="4"/>
  <c r="AR980" i="4"/>
  <c r="AL521" i="4"/>
  <c r="AR521" i="4"/>
  <c r="AP555" i="4"/>
  <c r="AV555" i="4"/>
  <c r="AN362" i="4"/>
  <c r="AT362" i="4"/>
  <c r="AN152" i="4"/>
  <c r="AT152" i="4"/>
  <c r="AN110" i="4"/>
  <c r="AT110" i="4"/>
  <c r="F59" i="4"/>
  <c r="J59" i="4"/>
  <c r="M60" i="2"/>
  <c r="AM344" i="4"/>
  <c r="AS344" i="4"/>
  <c r="AN272" i="4"/>
  <c r="AT272" i="4"/>
  <c r="AQ338" i="4"/>
  <c r="AW338" i="4"/>
  <c r="AM55" i="4"/>
  <c r="AS55" i="4"/>
  <c r="AM387" i="4"/>
  <c r="AS387" i="4"/>
  <c r="G260" i="4"/>
  <c r="D260" i="4"/>
  <c r="H260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F282" i="4"/>
  <c r="AI282" i="4"/>
  <c r="AO282" i="4"/>
  <c r="AU282" i="4"/>
  <c r="AA282" i="4"/>
  <c r="AM282" i="4"/>
  <c r="AS282" i="4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D426" i="4"/>
  <c r="H426" i="4"/>
  <c r="G426" i="4"/>
  <c r="E398" i="4"/>
  <c r="I398" i="4"/>
  <c r="G398" i="4"/>
  <c r="E197" i="4"/>
  <c r="I197" i="4"/>
  <c r="D197" i="4"/>
  <c r="H197" i="4"/>
  <c r="E466" i="4"/>
  <c r="I466" i="4"/>
  <c r="F466" i="4"/>
  <c r="J466" i="4"/>
  <c r="E418" i="4"/>
  <c r="I418" i="4"/>
  <c r="F418" i="4"/>
  <c r="J418" i="4"/>
  <c r="E181" i="4"/>
  <c r="I181" i="4"/>
  <c r="L182" i="2"/>
  <c r="D181" i="4"/>
  <c r="H181" i="4"/>
  <c r="K182" i="2"/>
  <c r="E229" i="4"/>
  <c r="I229" i="4"/>
  <c r="D229" i="4"/>
  <c r="H229" i="4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Q553" i="4"/>
  <c r="AW553" i="4"/>
  <c r="AQ521" i="4"/>
  <c r="AW521" i="4"/>
  <c r="AP362" i="4"/>
  <c r="AV362" i="4"/>
  <c r="AO246" i="4"/>
  <c r="AU246" i="4"/>
  <c r="AP152" i="4"/>
  <c r="AV152" i="4"/>
  <c r="AP110" i="4"/>
  <c r="AV110" i="4"/>
  <c r="AO236" i="4"/>
  <c r="AU236" i="4"/>
  <c r="AO984" i="4"/>
  <c r="AU984" i="4"/>
  <c r="AP966" i="4"/>
  <c r="AV966" i="4"/>
  <c r="AQ370" i="4"/>
  <c r="AW370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34" i="4"/>
  <c r="AS534" i="4"/>
  <c r="AM524" i="4"/>
  <c r="AS524" i="4"/>
  <c r="AM593" i="4"/>
  <c r="AS593" i="4"/>
  <c r="AO540" i="4"/>
  <c r="AU540" i="4"/>
  <c r="AN540" i="4"/>
  <c r="AT540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Q537" i="4"/>
  <c r="AW537" i="4"/>
  <c r="AO537" i="4"/>
  <c r="AU537" i="4"/>
  <c r="AO966" i="4"/>
  <c r="AU966" i="4"/>
  <c r="AP930" i="4"/>
  <c r="AV930" i="4"/>
  <c r="AP370" i="4"/>
  <c r="AV370" i="4"/>
  <c r="AO242" i="4"/>
  <c r="AU242" i="4"/>
  <c r="G498" i="4"/>
  <c r="AK637" i="4"/>
  <c r="AL947" i="4"/>
  <c r="AR947" i="4"/>
  <c r="F947" i="4"/>
  <c r="J947" i="4"/>
  <c r="AL773" i="4"/>
  <c r="AR773" i="4"/>
  <c r="F773" i="4"/>
  <c r="J773" i="4"/>
  <c r="AI557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G446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L352" i="4"/>
  <c r="AR352" i="4"/>
  <c r="G352" i="4"/>
  <c r="AI779" i="4"/>
  <c r="AG699" i="4"/>
  <c r="AI651" i="4"/>
  <c r="AO651" i="4"/>
  <c r="AU651" i="4"/>
  <c r="AG647" i="4"/>
  <c r="AM647" i="4"/>
  <c r="AS647" i="4"/>
  <c r="AL75" i="4"/>
  <c r="AR75" i="4"/>
  <c r="G75" i="4"/>
  <c r="AO354" i="4"/>
  <c r="AU354" i="4"/>
  <c r="AK779" i="4"/>
  <c r="E446" i="4"/>
  <c r="I446" i="4"/>
  <c r="AI731" i="4"/>
  <c r="AO731" i="4"/>
  <c r="AU731" i="4"/>
  <c r="AN354" i="4"/>
  <c r="AT354" i="4"/>
  <c r="AM320" i="4"/>
  <c r="AS320" i="4"/>
  <c r="AM304" i="4"/>
  <c r="AS304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K557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F446" i="4"/>
  <c r="J446" i="4"/>
  <c r="AL124" i="4"/>
  <c r="AR124" i="4"/>
  <c r="AH859" i="4"/>
  <c r="AI559" i="4"/>
  <c r="AO559" i="4"/>
  <c r="AU559" i="4"/>
  <c r="AQ749" i="4"/>
  <c r="AW749" i="4"/>
  <c r="AN681" i="4"/>
  <c r="AT681" i="4"/>
  <c r="AP386" i="4"/>
  <c r="AV386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L222" i="4"/>
  <c r="AR222" i="4"/>
  <c r="D222" i="4"/>
  <c r="H222" i="4"/>
  <c r="AN74" i="4"/>
  <c r="AT74" i="4"/>
  <c r="AP320" i="4"/>
  <c r="AV320" i="4"/>
  <c r="AN745" i="4"/>
  <c r="AT745" i="4"/>
  <c r="AN82" i="4"/>
  <c r="AT82" i="4"/>
  <c r="AA706" i="4"/>
  <c r="AD706" i="4"/>
  <c r="AN210" i="4"/>
  <c r="AT210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/>
  <c r="I575" i="4"/>
  <c r="AN996" i="4"/>
  <c r="AT996" i="4"/>
  <c r="AN980" i="4"/>
  <c r="AT980" i="4"/>
  <c r="AN521" i="4"/>
  <c r="AT521" i="4"/>
  <c r="AQ938" i="4"/>
  <c r="AW938" i="4"/>
  <c r="AQ555" i="4"/>
  <c r="AW555" i="4"/>
  <c r="AQ378" i="4"/>
  <c r="AW378" i="4"/>
  <c r="AQ246" i="4"/>
  <c r="AW246" i="4"/>
  <c r="AQ238" i="4"/>
  <c r="AW238" i="4"/>
  <c r="AQ236" i="4"/>
  <c r="AW236" i="4"/>
  <c r="G114" i="4"/>
  <c r="AP573" i="4"/>
  <c r="AV573" i="4"/>
  <c r="AQ741" i="4"/>
  <c r="AW741" i="4"/>
  <c r="AJ557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485" i="4"/>
  <c r="AS485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A557" i="4"/>
  <c r="AH715" i="4"/>
  <c r="AN715" i="4"/>
  <c r="AT715" i="4"/>
  <c r="AM829" i="4"/>
  <c r="AS829" i="4"/>
  <c r="AG559" i="4"/>
  <c r="AM559" i="4"/>
  <c r="AS559" i="4"/>
  <c r="E538" i="4"/>
  <c r="I538" i="4"/>
  <c r="AH559" i="4"/>
  <c r="AN559" i="4"/>
  <c r="AT559" i="4"/>
  <c r="AI987" i="4"/>
  <c r="AO987" i="4"/>
  <c r="AU987" i="4"/>
  <c r="AI843" i="4"/>
  <c r="AO843" i="4"/>
  <c r="AU843" i="4"/>
  <c r="AN232" i="4"/>
  <c r="AT232" i="4"/>
  <c r="AL218" i="4"/>
  <c r="AR218" i="4"/>
  <c r="D218" i="4"/>
  <c r="H218" i="4"/>
  <c r="AL320" i="4"/>
  <c r="AR320" i="4"/>
  <c r="D320" i="4"/>
  <c r="H320" i="4"/>
  <c r="AQ288" i="4"/>
  <c r="AW288" i="4"/>
  <c r="AQ272" i="4"/>
  <c r="AW272" i="4"/>
  <c r="AQ228" i="4"/>
  <c r="AW228" i="4"/>
  <c r="AM228" i="4"/>
  <c r="AS228" i="4"/>
  <c r="AP196" i="4"/>
  <c r="AV196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Q380" i="4"/>
  <c r="AW380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A439" i="4"/>
  <c r="AP212" i="4"/>
  <c r="AV212" i="4"/>
  <c r="AL78" i="4"/>
  <c r="AR78" i="4"/>
  <c r="AM230" i="4"/>
  <c r="AS230" i="4"/>
  <c r="AN577" i="4"/>
  <c r="AT577" i="4"/>
  <c r="AL569" i="4"/>
  <c r="AR569" i="4"/>
  <c r="D569" i="4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O256" i="4"/>
  <c r="AU256" i="4"/>
  <c r="AL524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M218" i="4"/>
  <c r="AS218" i="4"/>
  <c r="AL82" i="4"/>
  <c r="AR82" i="4"/>
  <c r="AM222" i="4"/>
  <c r="AS22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/>
  <c r="AL190" i="4"/>
  <c r="AR190" i="4"/>
  <c r="D190" i="4"/>
  <c r="H190" i="4"/>
  <c r="G324" i="4"/>
  <c r="D324" i="4"/>
  <c r="H324" i="4"/>
  <c r="D308" i="4"/>
  <c r="H308" i="4"/>
  <c r="F308" i="4"/>
  <c r="J308" i="4"/>
  <c r="AM745" i="4"/>
  <c r="AS745" i="4"/>
  <c r="AP524" i="4"/>
  <c r="AV524" i="4"/>
  <c r="AP593" i="4"/>
  <c r="AV593" i="4"/>
  <c r="AM540" i="4"/>
  <c r="AS540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M352" i="4"/>
  <c r="AS352" i="4"/>
  <c r="AN70" i="4"/>
  <c r="AT70" i="4"/>
  <c r="AO196" i="4"/>
  <c r="AU196" i="4"/>
  <c r="AK647" i="4"/>
  <c r="AN947" i="4"/>
  <c r="AT947" i="4"/>
  <c r="AL829" i="4"/>
  <c r="AR829" i="4"/>
  <c r="D829" i="4"/>
  <c r="H829" i="4"/>
  <c r="AQ218" i="4"/>
  <c r="AW218" i="4"/>
  <c r="AL518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G244" i="4"/>
  <c r="AF244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/>
  <c r="AO553" i="4"/>
  <c r="AU553" i="4"/>
  <c r="AP958" i="4"/>
  <c r="AV958" i="4"/>
  <c r="AP938" i="4"/>
  <c r="AV938" i="4"/>
  <c r="AP378" i="4"/>
  <c r="AV378" i="4"/>
  <c r="AP246" i="4"/>
  <c r="AV246" i="4"/>
  <c r="AP238" i="4"/>
  <c r="AV238" i="4"/>
  <c r="AP236" i="4"/>
  <c r="AV236" i="4"/>
  <c r="E114" i="4"/>
  <c r="I114" i="4"/>
  <c r="L115" i="2"/>
  <c r="E59" i="4"/>
  <c r="I59" i="4"/>
  <c r="L60" i="2"/>
  <c r="AL573" i="4"/>
  <c r="AR573" i="4"/>
  <c r="D573" i="4"/>
  <c r="H573" i="4"/>
  <c r="AM877" i="4"/>
  <c r="AS877" i="4"/>
  <c r="E470" i="4"/>
  <c r="I470" i="4"/>
  <c r="AL509" i="4"/>
  <c r="AR509" i="4"/>
  <c r="AQ90" i="4"/>
  <c r="AW90" i="4"/>
  <c r="AN196" i="4"/>
  <c r="AT196" i="4"/>
  <c r="AN222" i="4"/>
  <c r="AT222" i="4"/>
  <c r="AK795" i="4"/>
  <c r="AQ795" i="4"/>
  <c r="AW795" i="4"/>
  <c r="AP609" i="4"/>
  <c r="AV609" i="4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/>
  <c r="AU275" i="4"/>
  <c r="Z125" i="4"/>
  <c r="AJ125" i="4"/>
  <c r="AB954" i="4"/>
  <c r="AC954" i="4"/>
  <c r="AH926" i="4"/>
  <c r="AF926" i="4"/>
  <c r="AL926" i="4"/>
  <c r="AR926" i="4"/>
  <c r="AE556" i="4"/>
  <c r="AK456" i="4"/>
  <c r="AQ456" i="4"/>
  <c r="AW456" i="4"/>
  <c r="AE392" i="4"/>
  <c r="D292" i="4"/>
  <c r="H292" i="4"/>
  <c r="AQ861" i="4"/>
  <c r="AW861" i="4"/>
  <c r="AQ725" i="4"/>
  <c r="AW725" i="4"/>
  <c r="AP837" i="4"/>
  <c r="AV837" i="4"/>
  <c r="AC493" i="4"/>
  <c r="AH493" i="4"/>
  <c r="AN493" i="4"/>
  <c r="AT493" i="4"/>
  <c r="AO931" i="4"/>
  <c r="AU931" i="4"/>
  <c r="AM967" i="4"/>
  <c r="AS967" i="4"/>
  <c r="AQ214" i="4"/>
  <c r="AW214" i="4"/>
  <c r="AM272" i="4"/>
  <c r="AS272" i="4"/>
  <c r="AQ625" i="4"/>
  <c r="AW625" i="4"/>
  <c r="AL713" i="4"/>
  <c r="AR713" i="4"/>
  <c r="AN657" i="4"/>
  <c r="AT657" i="4"/>
  <c r="AP813" i="4"/>
  <c r="AV813" i="4"/>
  <c r="AP749" i="4"/>
  <c r="AV749" i="4"/>
  <c r="AL382" i="4"/>
  <c r="AR382" i="4"/>
  <c r="AM210" i="4"/>
  <c r="AS210" i="4"/>
  <c r="AP230" i="4"/>
  <c r="AV230" i="4"/>
  <c r="AP94" i="4"/>
  <c r="AV94" i="4"/>
  <c r="AN395" i="4"/>
  <c r="AT395" i="4"/>
  <c r="AN47" i="4"/>
  <c r="AT47" i="4"/>
  <c r="AQ387" i="4"/>
  <c r="AW387" i="4"/>
  <c r="AF651" i="4"/>
  <c r="AL651" i="4"/>
  <c r="AR651" i="4"/>
  <c r="AP82" i="4"/>
  <c r="AV82" i="4"/>
  <c r="AQ661" i="4"/>
  <c r="AW661" i="4"/>
  <c r="AQ869" i="4"/>
  <c r="AW869" i="4"/>
  <c r="AN569" i="4"/>
  <c r="AT569" i="4"/>
  <c r="AN573" i="4"/>
  <c r="AT573" i="4"/>
  <c r="AQ853" i="4"/>
  <c r="AW853" i="4"/>
  <c r="AN641" i="4"/>
  <c r="AT641" i="4"/>
  <c r="AQ689" i="4"/>
  <c r="AW689" i="4"/>
  <c r="AG314" i="4"/>
  <c r="AA314" i="4"/>
  <c r="Z314" i="4"/>
  <c r="AH314" i="4"/>
  <c r="F160" i="4"/>
  <c r="J160" i="4"/>
  <c r="M161" i="2"/>
  <c r="E160" i="4"/>
  <c r="I160" i="4"/>
  <c r="L161" i="2"/>
  <c r="D332" i="4"/>
  <c r="H332" i="4"/>
  <c r="E332" i="4"/>
  <c r="I332" i="4"/>
  <c r="D316" i="4"/>
  <c r="H316" i="4"/>
  <c r="G316" i="4"/>
  <c r="D300" i="4"/>
  <c r="H300" i="4"/>
  <c r="E300" i="4"/>
  <c r="I300" i="4"/>
  <c r="D284" i="4"/>
  <c r="H284" i="4"/>
  <c r="E284" i="4"/>
  <c r="I284" i="4"/>
  <c r="D268" i="4"/>
  <c r="H268" i="4"/>
  <c r="E268" i="4"/>
  <c r="I268" i="4"/>
  <c r="D252" i="4"/>
  <c r="H252" i="4"/>
  <c r="E252" i="4"/>
  <c r="I252" i="4"/>
  <c r="D200" i="4"/>
  <c r="H200" i="4"/>
  <c r="F200" i="4"/>
  <c r="J200" i="4"/>
  <c r="AG605" i="4"/>
  <c r="AF605" i="4"/>
  <c r="AJ605" i="4"/>
  <c r="F201" i="4"/>
  <c r="J201" i="4"/>
  <c r="D201" i="4"/>
  <c r="H201" i="4"/>
  <c r="G99" i="4"/>
  <c r="E99" i="4"/>
  <c r="I99" i="4"/>
  <c r="L100" i="2"/>
  <c r="AG380" i="4"/>
  <c r="AM380" i="4"/>
  <c r="AS380" i="4"/>
  <c r="AJ380" i="4"/>
  <c r="AP380" i="4"/>
  <c r="AV380" i="4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209" i="4"/>
  <c r="J209" i="4"/>
  <c r="D209" i="4"/>
  <c r="H209" i="4"/>
  <c r="E205" i="4"/>
  <c r="I205" i="4"/>
  <c r="D205" i="4"/>
  <c r="H205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I364" i="4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B591" i="4"/>
  <c r="AN591" i="4"/>
  <c r="AT591" i="4"/>
  <c r="AA611" i="4"/>
  <c r="AM611" i="4"/>
  <c r="AS611" i="4"/>
  <c r="AD611" i="4"/>
  <c r="G205" i="4"/>
  <c r="E165" i="4"/>
  <c r="I165" i="4"/>
  <c r="L166" i="2"/>
  <c r="E209" i="4"/>
  <c r="I209" i="4"/>
  <c r="E201" i="4"/>
  <c r="I201" i="4"/>
  <c r="E63" i="4"/>
  <c r="I63" i="4"/>
  <c r="L64" i="2"/>
  <c r="G200" i="4"/>
  <c r="G268" i="4"/>
  <c r="D99" i="4"/>
  <c r="H99" i="4"/>
  <c r="K100" i="2"/>
  <c r="AK605" i="4"/>
  <c r="AF621" i="4"/>
  <c r="AN336" i="4"/>
  <c r="AT336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I380" i="4"/>
  <c r="AF380" i="4"/>
  <c r="AP641" i="4"/>
  <c r="AV641" i="4"/>
  <c r="AD589" i="4"/>
  <c r="AG589" i="4"/>
  <c r="AJ589" i="4"/>
  <c r="G51" i="4"/>
  <c r="F51" i="4"/>
  <c r="J51" i="4"/>
  <c r="M52" i="2"/>
  <c r="E937" i="4"/>
  <c r="I937" i="4"/>
  <c r="AP338" i="4"/>
  <c r="AV338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C557" i="4"/>
  <c r="AD557" i="4"/>
  <c r="AH557" i="4"/>
  <c r="AF557" i="4"/>
  <c r="AL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M553" i="4"/>
  <c r="AS553" i="4"/>
  <c r="AP521" i="4"/>
  <c r="AV521" i="4"/>
  <c r="AL938" i="4"/>
  <c r="AR938" i="4"/>
  <c r="F938" i="4"/>
  <c r="J938" i="4"/>
  <c r="AL555" i="4"/>
  <c r="AR555" i="4"/>
  <c r="E555" i="4"/>
  <c r="I555" i="4"/>
  <c r="AL378" i="4"/>
  <c r="AR378" i="4"/>
  <c r="D378" i="4"/>
  <c r="H378" i="4"/>
  <c r="AL362" i="4"/>
  <c r="AR362" i="4"/>
  <c r="F362" i="4"/>
  <c r="J362" i="4"/>
  <c r="AL246" i="4"/>
  <c r="AR246" i="4"/>
  <c r="F246" i="4"/>
  <c r="J246" i="4"/>
  <c r="AL238" i="4"/>
  <c r="AR238" i="4"/>
  <c r="D238" i="4"/>
  <c r="H238" i="4"/>
  <c r="AN238" i="4"/>
  <c r="AT2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L236" i="4"/>
  <c r="AR236" i="4"/>
  <c r="D236" i="4"/>
  <c r="H236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358" i="4"/>
  <c r="AW358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N382" i="4"/>
  <c r="AT382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/>
  <c r="AR277" i="4"/>
  <c r="AH277" i="4"/>
  <c r="AA484" i="4"/>
  <c r="AB484" i="4"/>
  <c r="AH484" i="4"/>
  <c r="AA420" i="4"/>
  <c r="AM420" i="4"/>
  <c r="AS420" i="4"/>
  <c r="AB420" i="4"/>
  <c r="AH420" i="4"/>
  <c r="Z339" i="4"/>
  <c r="AK339" i="4"/>
  <c r="AJ339" i="4"/>
  <c r="AP339" i="4"/>
  <c r="AV339" i="4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/>
  <c r="AW303" i="4"/>
  <c r="AB227" i="4"/>
  <c r="AJ227" i="4"/>
  <c r="AB163" i="4"/>
  <c r="AA163" i="4"/>
  <c r="AB44" i="4"/>
  <c r="AJ44" i="4"/>
  <c r="AE819" i="4"/>
  <c r="Z819" i="4"/>
  <c r="AE372" i="4"/>
  <c r="AK372" i="4"/>
  <c r="AD635" i="4"/>
  <c r="AP635" i="4"/>
  <c r="AV635" i="4"/>
  <c r="AI635" i="4"/>
  <c r="AG603" i="4"/>
  <c r="AH603" i="4"/>
  <c r="Z627" i="4"/>
  <c r="F216" i="4"/>
  <c r="J216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E316" i="4"/>
  <c r="I316" i="4"/>
  <c r="G284" i="4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/>
  <c r="AW339" i="4"/>
  <c r="AB339" i="4"/>
  <c r="AG339" i="4"/>
  <c r="AH339" i="4"/>
  <c r="AF339" i="4"/>
  <c r="AL339" i="4"/>
  <c r="AR339" i="4"/>
  <c r="AE275" i="4"/>
  <c r="AD275" i="4"/>
  <c r="AA191" i="4"/>
  <c r="AE191" i="4"/>
  <c r="AB191" i="4"/>
  <c r="AG191" i="4"/>
  <c r="AH191" i="4"/>
  <c r="AF191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B545" i="4"/>
  <c r="AF545" i="4"/>
  <c r="AL545" i="4"/>
  <c r="AR545" i="4"/>
  <c r="AJ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/>
  <c r="AR515" i="4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/>
  <c r="AP956" i="4"/>
  <c r="AV956" i="4"/>
  <c r="AP940" i="4"/>
  <c r="AV940" i="4"/>
  <c r="AP924" i="4"/>
  <c r="AV924" i="4"/>
  <c r="AN485" i="4"/>
  <c r="AT485" i="4"/>
  <c r="AG623" i="4"/>
  <c r="AJ611" i="4"/>
  <c r="AQ55" i="4"/>
  <c r="AW55" i="4"/>
  <c r="Z589" i="4"/>
  <c r="E530" i="4"/>
  <c r="I530" i="4"/>
  <c r="AN725" i="4"/>
  <c r="AT725" i="4"/>
  <c r="AQ526" i="4"/>
  <c r="AW526" i="4"/>
  <c r="AN931" i="4"/>
  <c r="AT931" i="4"/>
  <c r="G536" i="4"/>
  <c r="D536" i="4"/>
  <c r="H536" i="4"/>
  <c r="AA605" i="4"/>
  <c r="AE649" i="4"/>
  <c r="AH683" i="4"/>
  <c r="AK683" i="4"/>
  <c r="AH380" i="4"/>
  <c r="AN380" i="4"/>
  <c r="AT380" i="4"/>
  <c r="AJ811" i="4"/>
  <c r="AP811" i="4"/>
  <c r="AV811" i="4"/>
  <c r="E1001" i="4"/>
  <c r="I1001" i="4"/>
  <c r="AP242" i="4"/>
  <c r="AV242" i="4"/>
  <c r="G18" i="4"/>
  <c r="AM909" i="4"/>
  <c r="AS909" i="4"/>
  <c r="AO947" i="4"/>
  <c r="AU947" i="4"/>
  <c r="AI605" i="4"/>
  <c r="AO837" i="4"/>
  <c r="AU837" i="4"/>
  <c r="AN959" i="4"/>
  <c r="AT959" i="4"/>
  <c r="AQ226" i="4"/>
  <c r="AW226" i="4"/>
  <c r="F470" i="4"/>
  <c r="J470" i="4"/>
  <c r="AP288" i="4"/>
  <c r="AV288" i="4"/>
  <c r="AM342" i="4"/>
  <c r="AS342" i="4"/>
  <c r="G470" i="4"/>
  <c r="F536" i="4"/>
  <c r="J536" i="4"/>
  <c r="AG557" i="4"/>
  <c r="AE557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L296" i="4"/>
  <c r="AR296" i="4"/>
  <c r="D296" i="4"/>
  <c r="H296" i="4"/>
  <c r="AL354" i="4"/>
  <c r="AR354" i="4"/>
  <c r="AP210" i="4"/>
  <c r="AV210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M214" i="4"/>
  <c r="AS214" i="4"/>
  <c r="AQ354" i="4"/>
  <c r="AW354" i="4"/>
  <c r="AN218" i="4"/>
  <c r="AT218" i="4"/>
  <c r="AM288" i="4"/>
  <c r="AS288" i="4"/>
  <c r="AN228" i="4"/>
  <c r="AT228" i="4"/>
  <c r="AO222" i="4"/>
  <c r="AU222" i="4"/>
  <c r="AN55" i="4"/>
  <c r="AT55" i="4"/>
  <c r="AQ973" i="4"/>
  <c r="AW973" i="4"/>
  <c r="AP115" i="4"/>
  <c r="AV115" i="4"/>
  <c r="AN506" i="4"/>
  <c r="AT506" i="4"/>
  <c r="AH605" i="4"/>
  <c r="AB587" i="4"/>
  <c r="D328" i="4"/>
  <c r="H328" i="4"/>
  <c r="AL485" i="4"/>
  <c r="AR485" i="4"/>
  <c r="AL461" i="4"/>
  <c r="AR461" i="4"/>
  <c r="F461" i="4"/>
  <c r="J461" i="4"/>
  <c r="AL344" i="4"/>
  <c r="AR344" i="4"/>
  <c r="F344" i="4"/>
  <c r="J344" i="4"/>
  <c r="AQ140" i="4"/>
  <c r="AW140" i="4"/>
  <c r="AN230" i="4"/>
  <c r="AT230" i="4"/>
  <c r="AO214" i="4"/>
  <c r="AU214" i="4"/>
  <c r="AL86" i="4"/>
  <c r="AR86" i="4"/>
  <c r="G86" i="4"/>
  <c r="AO507" i="4"/>
  <c r="AU507" i="4"/>
  <c r="AO226" i="4"/>
  <c r="AU226" i="4"/>
  <c r="AO395" i="4"/>
  <c r="AU395" i="4"/>
  <c r="AO70" i="4"/>
  <c r="AU70" i="4"/>
  <c r="AO86" i="4"/>
  <c r="AU86" i="4"/>
  <c r="AM507" i="4"/>
  <c r="AS507" i="4"/>
  <c r="E510" i="4"/>
  <c r="I510" i="4"/>
  <c r="AN320" i="4"/>
  <c r="AT320" i="4"/>
  <c r="AO304" i="4"/>
  <c r="AU304" i="4"/>
  <c r="AO288" i="4"/>
  <c r="AU288" i="4"/>
  <c r="AO228" i="4"/>
  <c r="AU228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/>
  <c r="AP525" i="4"/>
  <c r="AV525" i="4"/>
  <c r="AQ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P535" i="4"/>
  <c r="AV535" i="4"/>
  <c r="AQ535" i="4"/>
  <c r="AW535" i="4"/>
  <c r="AP551" i="4"/>
  <c r="AV551" i="4"/>
  <c r="AM551" i="4"/>
  <c r="AS551" i="4"/>
  <c r="AQ519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Z447" i="4"/>
  <c r="D144" i="4"/>
  <c r="H144" i="4"/>
  <c r="K145" i="2"/>
  <c r="AL94" i="4"/>
  <c r="AR94" i="4"/>
  <c r="G94" i="4"/>
  <c r="AP350" i="4"/>
  <c r="AV350" i="4"/>
  <c r="AL146" i="4"/>
  <c r="AR146" i="4"/>
  <c r="G146" i="4"/>
  <c r="AP961" i="4"/>
  <c r="AV961" i="4"/>
  <c r="AN15" i="4"/>
  <c r="AT15" i="4"/>
  <c r="F233" i="4"/>
  <c r="J233" i="4"/>
  <c r="D233" i="4"/>
  <c r="H233" i="4"/>
  <c r="E233" i="4"/>
  <c r="I233" i="4"/>
  <c r="G233" i="4"/>
  <c r="AP546" i="4"/>
  <c r="AV546" i="4"/>
  <c r="Z605" i="4"/>
  <c r="AM805" i="4"/>
  <c r="AS805" i="4"/>
  <c r="AL212" i="4"/>
  <c r="AR212" i="4"/>
  <c r="F212" i="4"/>
  <c r="J212" i="4"/>
  <c r="AL230" i="4"/>
  <c r="AR230" i="4"/>
  <c r="E230" i="4"/>
  <c r="I230" i="4"/>
  <c r="AM78" i="4"/>
  <c r="AS78" i="4"/>
  <c r="AO338" i="4"/>
  <c r="AU338" i="4"/>
  <c r="AL256" i="4"/>
  <c r="AR256" i="4"/>
  <c r="G256" i="4"/>
  <c r="AL228" i="4"/>
  <c r="AR228" i="4"/>
  <c r="D228" i="4"/>
  <c r="H228" i="4"/>
  <c r="AL196" i="4"/>
  <c r="AR196" i="4"/>
  <c r="D196" i="4"/>
  <c r="H196" i="4"/>
  <c r="AO15" i="4"/>
  <c r="AU15" i="4"/>
  <c r="AO387" i="4"/>
  <c r="AU387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Q485" i="4"/>
  <c r="AW485" i="4"/>
  <c r="AO346" i="4"/>
  <c r="AU346" i="4"/>
  <c r="AO140" i="4"/>
  <c r="AU140" i="4"/>
  <c r="AO230" i="4"/>
  <c r="AU230" i="4"/>
  <c r="AN214" i="4"/>
  <c r="AT214" i="4"/>
  <c r="AP395" i="4"/>
  <c r="AV395" i="4"/>
  <c r="AN280" i="4"/>
  <c r="AT280" i="4"/>
  <c r="AN107" i="4"/>
  <c r="AT107" i="4"/>
  <c r="AP47" i="4"/>
  <c r="AV47" i="4"/>
  <c r="AN789" i="4"/>
  <c r="AT789" i="4"/>
  <c r="AL304" i="4"/>
  <c r="AR304" i="4"/>
  <c r="AM164" i="4"/>
  <c r="AS164" i="4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K250" i="4"/>
  <c r="AB250" i="4"/>
  <c r="AM57" i="4"/>
  <c r="AS57" i="4"/>
  <c r="AL57" i="4"/>
  <c r="AR57" i="4"/>
  <c r="E57" i="4"/>
  <c r="I57" i="4"/>
  <c r="L58" i="2"/>
  <c r="AN49" i="4"/>
  <c r="AT49" i="4"/>
  <c r="AO49" i="4"/>
  <c r="AU49" i="4"/>
  <c r="AL334" i="4"/>
  <c r="AR334" i="4"/>
  <c r="D334" i="4"/>
  <c r="H334" i="4"/>
  <c r="AM302" i="4"/>
  <c r="AS302" i="4"/>
  <c r="AL302" i="4"/>
  <c r="AR302" i="4"/>
  <c r="F302" i="4"/>
  <c r="J302" i="4"/>
  <c r="AN286" i="4"/>
  <c r="AT286" i="4"/>
  <c r="AQ270" i="4"/>
  <c r="AW270" i="4"/>
  <c r="AP206" i="4"/>
  <c r="AV206" i="4"/>
  <c r="AL174" i="4"/>
  <c r="AR174" i="4"/>
  <c r="D174" i="4"/>
  <c r="H174" i="4"/>
  <c r="K175" i="2"/>
  <c r="AM174" i="4"/>
  <c r="AS174" i="4"/>
  <c r="AO158" i="4"/>
  <c r="AU158" i="4"/>
  <c r="AL451" i="4"/>
  <c r="AR451" i="4"/>
  <c r="F451" i="4"/>
  <c r="J451" i="4"/>
  <c r="AN8" i="4"/>
  <c r="AT8" i="4"/>
  <c r="AP336" i="4"/>
  <c r="AV336" i="4"/>
  <c r="AO958" i="4"/>
  <c r="AU958" i="4"/>
  <c r="AM993" i="4"/>
  <c r="AS993" i="4"/>
  <c r="D114" i="4"/>
  <c r="H114" i="4"/>
  <c r="K115" i="2"/>
  <c r="G112" i="4"/>
  <c r="G332" i="4"/>
  <c r="F300" i="4"/>
  <c r="J300" i="4"/>
  <c r="F268" i="4"/>
  <c r="J268" i="4"/>
  <c r="F192" i="4"/>
  <c r="J192" i="4"/>
  <c r="F316" i="4"/>
  <c r="J316" i="4"/>
  <c r="F284" i="4"/>
  <c r="J284" i="4"/>
  <c r="F252" i="4"/>
  <c r="J25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A493" i="4"/>
  <c r="AJ493" i="4"/>
  <c r="AM789" i="4"/>
  <c r="AS789" i="4"/>
  <c r="AM669" i="4"/>
  <c r="AS669" i="4"/>
  <c r="AO967" i="4"/>
  <c r="AU967" i="4"/>
  <c r="AG493" i="4"/>
  <c r="AD493" i="4"/>
  <c r="AO669" i="4"/>
  <c r="AU669" i="4"/>
  <c r="AM653" i="4"/>
  <c r="AS653" i="4"/>
  <c r="G506" i="4"/>
  <c r="AH589" i="4"/>
  <c r="AQ296" i="4"/>
  <c r="AW296" i="4"/>
  <c r="AM212" i="4"/>
  <c r="AS212" i="4"/>
  <c r="AQ180" i="4"/>
  <c r="AW180" i="4"/>
  <c r="AM94" i="4"/>
  <c r="AS94" i="4"/>
  <c r="AQ107" i="4"/>
  <c r="AW107" i="4"/>
  <c r="AK927" i="4"/>
  <c r="AH927" i="4"/>
  <c r="G510" i="4"/>
  <c r="AN338" i="4"/>
  <c r="AT338" i="4"/>
  <c r="AN256" i="4"/>
  <c r="AT256" i="4"/>
  <c r="AO164" i="4"/>
  <c r="AU164" i="4"/>
  <c r="AO342" i="4"/>
  <c r="AU342" i="4"/>
  <c r="AA589" i="4"/>
  <c r="AN450" i="4"/>
  <c r="AT450" i="4"/>
  <c r="AO506" i="4"/>
  <c r="AU506" i="4"/>
  <c r="G530" i="4"/>
  <c r="F506" i="4"/>
  <c r="J506" i="4"/>
  <c r="AL450" i="4"/>
  <c r="AR450" i="4"/>
  <c r="E450" i="4"/>
  <c r="I450" i="4"/>
  <c r="AO78" i="4"/>
  <c r="AU78" i="4"/>
  <c r="AL526" i="4"/>
  <c r="AR526" i="4"/>
  <c r="E542" i="4"/>
  <c r="I542" i="4"/>
  <c r="G542" i="4"/>
  <c r="AL475" i="4"/>
  <c r="AR475" i="4"/>
  <c r="G475" i="4"/>
  <c r="AL459" i="4"/>
  <c r="AR459" i="4"/>
  <c r="D459" i="4"/>
  <c r="H459" i="4"/>
  <c r="AL45" i="4"/>
  <c r="AR45" i="4"/>
  <c r="F45" i="4"/>
  <c r="J45" i="4"/>
  <c r="M46" i="2"/>
  <c r="AP76" i="4"/>
  <c r="AV76" i="4"/>
  <c r="AM270" i="4"/>
  <c r="AS270" i="4"/>
  <c r="AO254" i="4"/>
  <c r="AU254" i="4"/>
  <c r="AN443" i="4"/>
  <c r="AT443" i="4"/>
  <c r="AQ435" i="4"/>
  <c r="AW435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E493" i="4"/>
  <c r="AK493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N328" i="4"/>
  <c r="AT328" i="4"/>
  <c r="AL280" i="4"/>
  <c r="AR280" i="4"/>
  <c r="G280" i="4"/>
  <c r="AL264" i="4"/>
  <c r="AR264" i="4"/>
  <c r="F264" i="4"/>
  <c r="J264" i="4"/>
  <c r="AO805" i="4"/>
  <c r="AU805" i="4"/>
  <c r="AL346" i="4"/>
  <c r="AR346" i="4"/>
  <c r="F346" i="4"/>
  <c r="J346" i="4"/>
  <c r="AL214" i="4"/>
  <c r="AR214" i="4"/>
  <c r="E214" i="4"/>
  <c r="I214" i="4"/>
  <c r="AP78" i="4"/>
  <c r="AV78" i="4"/>
  <c r="AO75" i="4"/>
  <c r="AU75" i="4"/>
  <c r="D510" i="4"/>
  <c r="H510" i="4"/>
  <c r="AN304" i="4"/>
  <c r="AT304" i="4"/>
  <c r="AN288" i="4"/>
  <c r="AT288" i="4"/>
  <c r="AM196" i="4"/>
  <c r="AS196" i="4"/>
  <c r="AP15" i="4"/>
  <c r="AV15" i="4"/>
  <c r="AN973" i="4"/>
  <c r="AT973" i="4"/>
  <c r="AO973" i="4"/>
  <c r="AU973" i="4"/>
  <c r="F530" i="4"/>
  <c r="J530" i="4"/>
  <c r="AM713" i="4"/>
  <c r="AS713" i="4"/>
  <c r="AP534" i="4"/>
  <c r="AV534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O534" i="4"/>
  <c r="AU534" i="4"/>
  <c r="AN967" i="4"/>
  <c r="AT967" i="4"/>
  <c r="AO524" i="4"/>
  <c r="AU524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232" i="4"/>
  <c r="AS232" i="4"/>
  <c r="AM74" i="4"/>
  <c r="AS74" i="4"/>
  <c r="AO82" i="4"/>
  <c r="AU82" i="4"/>
  <c r="AN248" i="4"/>
  <c r="AT248" i="4"/>
  <c r="AQ86" i="4"/>
  <c r="AW86" i="4"/>
  <c r="AQ70" i="4"/>
  <c r="AW70" i="4"/>
  <c r="AP485" i="4"/>
  <c r="AV485" i="4"/>
  <c r="AN312" i="4"/>
  <c r="AT312" i="4"/>
  <c r="AM350" i="4"/>
  <c r="AS350" i="4"/>
  <c r="AO218" i="4"/>
  <c r="AU218" i="4"/>
  <c r="AN546" i="4"/>
  <c r="AT546" i="4"/>
  <c r="AP450" i="4"/>
  <c r="AV450" i="4"/>
  <c r="AP146" i="4"/>
  <c r="AV146" i="4"/>
  <c r="AI589" i="4"/>
  <c r="AB589" i="4"/>
  <c r="AC589" i="4"/>
  <c r="AO589" i="4"/>
  <c r="AU589" i="4"/>
  <c r="AE589" i="4"/>
  <c r="AQ589" i="4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N346" i="4"/>
  <c r="AT346" i="4"/>
  <c r="AQ395" i="4"/>
  <c r="AW395" i="4"/>
  <c r="AJ415" i="4"/>
  <c r="AI415" i="4"/>
  <c r="AD415" i="4"/>
  <c r="AA415" i="4"/>
  <c r="AQ47" i="4"/>
  <c r="AW47" i="4"/>
  <c r="G30" i="4"/>
  <c r="E30" i="4"/>
  <c r="I30" i="4"/>
  <c r="L31" i="2"/>
  <c r="G34" i="4"/>
  <c r="F34" i="4"/>
  <c r="J34" i="4"/>
  <c r="M35" i="2"/>
  <c r="AF314" i="4"/>
  <c r="AI314" i="4"/>
  <c r="AB314" i="4"/>
  <c r="AE314" i="4"/>
  <c r="AC314" i="4"/>
  <c r="AK314" i="4"/>
  <c r="AJ314" i="4"/>
  <c r="AP314" i="4"/>
  <c r="AV314" i="4"/>
  <c r="G216" i="4"/>
  <c r="E216" i="4"/>
  <c r="I216" i="4"/>
  <c r="AP234" i="4"/>
  <c r="AV234" i="4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O546" i="4"/>
  <c r="AU546" i="4"/>
  <c r="F324" i="4"/>
  <c r="J324" i="4"/>
  <c r="E324" i="4"/>
  <c r="I324" i="4"/>
  <c r="G308" i="4"/>
  <c r="E308" i="4"/>
  <c r="I308" i="4"/>
  <c r="F292" i="4"/>
  <c r="J292" i="4"/>
  <c r="E292" i="4"/>
  <c r="I292" i="4"/>
  <c r="E276" i="4"/>
  <c r="I276" i="4"/>
  <c r="F276" i="4"/>
  <c r="J276" i="4"/>
  <c r="F260" i="4"/>
  <c r="J260" i="4"/>
  <c r="E260" i="4"/>
  <c r="I260" i="4"/>
  <c r="AH58" i="4"/>
  <c r="AJ994" i="4"/>
  <c r="AC978" i="4"/>
  <c r="AE787" i="4"/>
  <c r="AL282" i="4"/>
  <c r="AR282" i="4"/>
  <c r="D282" i="4"/>
  <c r="H282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Q210" i="4"/>
  <c r="AW210" i="4"/>
  <c r="AM681" i="4"/>
  <c r="AS681" i="4"/>
  <c r="AN541" i="4"/>
  <c r="AT541" i="4"/>
  <c r="AO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L535" i="4"/>
  <c r="AR535" i="4"/>
  <c r="G535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91" i="4"/>
  <c r="AS491" i="4"/>
  <c r="AM459" i="4"/>
  <c r="AS459" i="4"/>
  <c r="AM45" i="4"/>
  <c r="AS45" i="4"/>
  <c r="AM326" i="4"/>
  <c r="AS326" i="4"/>
  <c r="AO334" i="4"/>
  <c r="AU334" i="4"/>
  <c r="AM318" i="4"/>
  <c r="AS318" i="4"/>
  <c r="AL318" i="4"/>
  <c r="AR318" i="4"/>
  <c r="D318" i="4"/>
  <c r="H318" i="4"/>
  <c r="AL158" i="4"/>
  <c r="AR158" i="4"/>
  <c r="D158" i="4"/>
  <c r="H158" i="4"/>
  <c r="K159" i="2"/>
  <c r="AM158" i="4"/>
  <c r="AS158" i="4"/>
  <c r="AP431" i="4"/>
  <c r="AV431" i="4"/>
  <c r="AP988" i="4"/>
  <c r="AV988" i="4"/>
  <c r="AL988" i="4"/>
  <c r="AR988" i="4"/>
  <c r="F988" i="4"/>
  <c r="J988" i="4"/>
  <c r="AP553" i="4"/>
  <c r="AV553" i="4"/>
  <c r="AL553" i="4"/>
  <c r="AR553" i="4"/>
  <c r="D553" i="4"/>
  <c r="H553" i="4"/>
  <c r="AN370" i="4"/>
  <c r="AT370" i="4"/>
  <c r="AN358" i="4"/>
  <c r="AT358" i="4"/>
  <c r="AL242" i="4"/>
  <c r="AR242" i="4"/>
  <c r="D242" i="4"/>
  <c r="H242" i="4"/>
  <c r="AN234" i="4"/>
  <c r="AT234" i="4"/>
  <c r="AM336" i="4"/>
  <c r="AS336" i="4"/>
  <c r="AQ789" i="4"/>
  <c r="AW789" i="4"/>
  <c r="AQ669" i="4"/>
  <c r="AW669" i="4"/>
  <c r="AQ967" i="4"/>
  <c r="AW967" i="4"/>
  <c r="AO861" i="4"/>
  <c r="AU861" i="4"/>
  <c r="AO725" i="4"/>
  <c r="AU725" i="4"/>
  <c r="AN352" i="4"/>
  <c r="AT352" i="4"/>
  <c r="AM17" i="4"/>
  <c r="AS17" i="4"/>
  <c r="AQ346" i="4"/>
  <c r="AW346" i="4"/>
  <c r="AM280" i="4"/>
  <c r="AS280" i="4"/>
  <c r="AN212" i="4"/>
  <c r="AT212" i="4"/>
  <c r="AQ75" i="4"/>
  <c r="AW75" i="4"/>
  <c r="AP296" i="4"/>
  <c r="AV296" i="4"/>
  <c r="AO264" i="4"/>
  <c r="AU264" i="4"/>
  <c r="AM973" i="4"/>
  <c r="AS973" i="4"/>
  <c r="AM354" i="4"/>
  <c r="AS354" i="4"/>
  <c r="AL338" i="4"/>
  <c r="AR338" i="4"/>
  <c r="AM338" i="4"/>
  <c r="AS338" i="4"/>
  <c r="AO336" i="4"/>
  <c r="AU336" i="4"/>
  <c r="AQ320" i="4"/>
  <c r="AW320" i="4"/>
  <c r="AQ304" i="4"/>
  <c r="AW304" i="4"/>
  <c r="AL272" i="4"/>
  <c r="AR272" i="4"/>
  <c r="G272" i="4"/>
  <c r="AQ256" i="4"/>
  <c r="AW256" i="4"/>
  <c r="AQ196" i="4"/>
  <c r="AW196" i="4"/>
  <c r="AQ15" i="4"/>
  <c r="AW15" i="4"/>
  <c r="AL115" i="4"/>
  <c r="AR115" i="4"/>
  <c r="AM546" i="4"/>
  <c r="AS546" i="4"/>
  <c r="AM346" i="4"/>
  <c r="AS346" i="4"/>
  <c r="AP346" i="4"/>
  <c r="AV346" i="4"/>
  <c r="AO328" i="4"/>
  <c r="AU328" i="4"/>
  <c r="AQ542" i="4"/>
  <c r="AW542" i="4"/>
  <c r="AQ450" i="4"/>
  <c r="AW450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L491" i="4"/>
  <c r="AR491" i="4"/>
  <c r="E491" i="4"/>
  <c r="I491" i="4"/>
  <c r="AO542" i="4"/>
  <c r="AU542" i="4"/>
  <c r="AN542" i="4"/>
  <c r="AT542" i="4"/>
  <c r="AI493" i="4"/>
  <c r="AF493" i="4"/>
  <c r="Z493" i="4"/>
  <c r="AH364" i="4"/>
  <c r="AG364" i="4"/>
  <c r="Z388" i="4"/>
  <c r="AM475" i="4"/>
  <c r="AS475" i="4"/>
  <c r="AP435" i="4"/>
  <c r="AV435" i="4"/>
  <c r="AB415" i="4"/>
  <c r="AC415" i="4"/>
  <c r="Z415" i="4"/>
  <c r="AG415" i="4"/>
  <c r="AF415" i="4"/>
  <c r="AH415" i="4"/>
  <c r="AK415" i="4"/>
  <c r="AQ415" i="4"/>
  <c r="AW415" i="4"/>
  <c r="AM395" i="4"/>
  <c r="AS395" i="4"/>
  <c r="AO450" i="4"/>
  <c r="AU450" i="4"/>
  <c r="F332" i="4"/>
  <c r="J332" i="4"/>
  <c r="AM328" i="4"/>
  <c r="AS328" i="4"/>
  <c r="AF298" i="4"/>
  <c r="AB298" i="4"/>
  <c r="AE298" i="4"/>
  <c r="AI298" i="4"/>
  <c r="AC298" i="4"/>
  <c r="AH298" i="4"/>
  <c r="AK277" i="4"/>
  <c r="AI277" i="4"/>
  <c r="AE277" i="4"/>
  <c r="AH275" i="4"/>
  <c r="AB275" i="4"/>
  <c r="AA275" i="4"/>
  <c r="G276" i="4"/>
  <c r="AG277" i="4"/>
  <c r="AD277" i="4"/>
  <c r="AC277" i="4"/>
  <c r="AO277" i="4"/>
  <c r="AU277" i="4"/>
  <c r="AJ275" i="4"/>
  <c r="AK275" i="4"/>
  <c r="Z275" i="4"/>
  <c r="D276" i="4"/>
  <c r="H276" i="4"/>
  <c r="AP272" i="4"/>
  <c r="AV272" i="4"/>
  <c r="AJ277" i="4"/>
  <c r="AB277" i="4"/>
  <c r="AF275" i="4"/>
  <c r="AG275" i="4"/>
  <c r="AP526" i="4"/>
  <c r="AV526" i="4"/>
  <c r="AO985" i="4"/>
  <c r="AU985" i="4"/>
  <c r="AM985" i="4"/>
  <c r="AS985" i="4"/>
  <c r="AL985" i="4"/>
  <c r="AR985" i="4"/>
  <c r="AO526" i="4"/>
  <c r="AU526" i="4"/>
  <c r="AN985" i="4"/>
  <c r="AT985" i="4"/>
  <c r="AQ146" i="4"/>
  <c r="AW146" i="4"/>
  <c r="AQ115" i="4"/>
  <c r="AW115" i="4"/>
  <c r="AL546" i="4"/>
  <c r="AR546" i="4"/>
  <c r="AI941" i="4"/>
  <c r="AO146" i="4"/>
  <c r="AU146" i="4"/>
  <c r="AH244" i="4"/>
  <c r="AK244" i="4"/>
  <c r="AJ250" i="4"/>
  <c r="AE250" i="4"/>
  <c r="AI250" i="4"/>
  <c r="AO250" i="4"/>
  <c r="AU250" i="4"/>
  <c r="AO234" i="4"/>
  <c r="AU234" i="4"/>
  <c r="AL232" i="4"/>
  <c r="AR232" i="4"/>
  <c r="F232" i="4"/>
  <c r="J232" i="4"/>
  <c r="AQ232" i="4"/>
  <c r="AW232" i="4"/>
  <c r="AO180" i="4"/>
  <c r="AU180" i="4"/>
  <c r="AO94" i="4"/>
  <c r="AU94" i="4"/>
  <c r="AL180" i="4"/>
  <c r="AR180" i="4"/>
  <c r="D180" i="4"/>
  <c r="H180" i="4"/>
  <c r="K181" i="2"/>
  <c r="AL350" i="4"/>
  <c r="AR350" i="4"/>
  <c r="D350" i="4"/>
  <c r="H350" i="4"/>
  <c r="AQ230" i="4"/>
  <c r="AW230" i="4"/>
  <c r="AO485" i="4"/>
  <c r="AU485" i="4"/>
  <c r="AL226" i="4"/>
  <c r="AR226" i="4"/>
  <c r="F226" i="4"/>
  <c r="J226" i="4"/>
  <c r="AQ242" i="4"/>
  <c r="AW242" i="4"/>
  <c r="AQ234" i="4"/>
  <c r="AW234" i="4"/>
  <c r="AQ342" i="4"/>
  <c r="AW342" i="4"/>
  <c r="AP342" i="4"/>
  <c r="AV342" i="4"/>
  <c r="AP222" i="4"/>
  <c r="AV222" i="4"/>
  <c r="AN387" i="4"/>
  <c r="AT387" i="4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/>
  <c r="AR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/>
  <c r="AW504" i="4"/>
  <c r="AI440" i="4"/>
  <c r="AK440" i="4"/>
  <c r="AQ440" i="4"/>
  <c r="AW440" i="4"/>
  <c r="AI351" i="4"/>
  <c r="AE351" i="4"/>
  <c r="AI287" i="4"/>
  <c r="AK287" i="4"/>
  <c r="AQ287" i="4"/>
  <c r="AW287" i="4"/>
  <c r="AI211" i="4"/>
  <c r="AE211" i="4"/>
  <c r="AQ211" i="4"/>
  <c r="AW211" i="4"/>
  <c r="AI137" i="4"/>
  <c r="AK137" i="4"/>
  <c r="AQ137" i="4"/>
  <c r="AW137" i="4"/>
  <c r="AE659" i="4"/>
  <c r="Z659" i="4"/>
  <c r="Z563" i="4"/>
  <c r="AE563" i="4"/>
  <c r="AF285" i="4"/>
  <c r="Z285" i="4"/>
  <c r="AF412" i="4"/>
  <c r="AL412" i="4"/>
  <c r="AR412" i="4"/>
  <c r="AH412" i="4"/>
  <c r="AF133" i="4"/>
  <c r="Z133" i="4"/>
  <c r="AK447" i="4"/>
  <c r="AI447" i="4"/>
  <c r="AC447" i="4"/>
  <c r="D877" i="4"/>
  <c r="H877" i="4"/>
  <c r="F877" i="4"/>
  <c r="J877" i="4"/>
  <c r="F204" i="4"/>
  <c r="J204" i="4"/>
  <c r="E204" i="4"/>
  <c r="I204" i="4"/>
  <c r="F220" i="4"/>
  <c r="J220" i="4"/>
  <c r="E220" i="4"/>
  <c r="I220" i="4"/>
  <c r="D501" i="4"/>
  <c r="H501" i="4"/>
  <c r="G501" i="4"/>
  <c r="F38" i="4"/>
  <c r="J38" i="4"/>
  <c r="M39" i="2"/>
  <c r="D38" i="4"/>
  <c r="H38" i="4"/>
  <c r="K39" i="2"/>
  <c r="AG250" i="4"/>
  <c r="AA250" i="4"/>
  <c r="AD250" i="4"/>
  <c r="AP250" i="4"/>
  <c r="AV250" i="4"/>
  <c r="Z250" i="4"/>
  <c r="AL250" i="4"/>
  <c r="AR250" i="4"/>
  <c r="AH250" i="4"/>
  <c r="G168" i="4"/>
  <c r="E168" i="4"/>
  <c r="I168" i="4"/>
  <c r="L169" i="2"/>
  <c r="G176" i="4"/>
  <c r="E176" i="4"/>
  <c r="I176" i="4"/>
  <c r="L177" i="2"/>
  <c r="AQ222" i="4"/>
  <c r="AW222" i="4"/>
  <c r="AM90" i="4"/>
  <c r="AS90" i="4"/>
  <c r="AG298" i="4"/>
  <c r="AA298" i="4"/>
  <c r="AD298" i="4"/>
  <c r="Z298" i="4"/>
  <c r="AL298" i="4"/>
  <c r="AR298" i="4"/>
  <c r="AK298" i="4"/>
  <c r="AJ298" i="4"/>
  <c r="AB455" i="4"/>
  <c r="D168" i="4"/>
  <c r="H168" i="4"/>
  <c r="K169" i="2"/>
  <c r="G220" i="4"/>
  <c r="E38" i="4"/>
  <c r="I38" i="4"/>
  <c r="L39" i="2"/>
  <c r="D176" i="4"/>
  <c r="H176" i="4"/>
  <c r="K177" i="2"/>
  <c r="F501" i="4"/>
  <c r="J501" i="4"/>
  <c r="D204" i="4"/>
  <c r="H204" i="4"/>
  <c r="AP741" i="4"/>
  <c r="AV741" i="4"/>
  <c r="AO741" i="4"/>
  <c r="AU741" i="4"/>
  <c r="AL210" i="4"/>
  <c r="AR210" i="4"/>
  <c r="F210" i="4"/>
  <c r="J210" i="4"/>
  <c r="AQ212" i="4"/>
  <c r="AW212" i="4"/>
  <c r="AO350" i="4"/>
  <c r="AU350" i="4"/>
  <c r="AL70" i="4"/>
  <c r="AR70" i="4"/>
  <c r="G70" i="4"/>
  <c r="AQ507" i="4"/>
  <c r="AW507" i="4"/>
  <c r="AO47" i="4"/>
  <c r="AU47" i="4"/>
  <c r="AL541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535" i="4"/>
  <c r="AU535" i="4"/>
  <c r="AN551" i="4"/>
  <c r="AT551" i="4"/>
  <c r="AQ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575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P334" i="4"/>
  <c r="AV334" i="4"/>
  <c r="AP318" i="4"/>
  <c r="AV318" i="4"/>
  <c r="AM286" i="4"/>
  <c r="AS286" i="4"/>
  <c r="AL286" i="4"/>
  <c r="AR286" i="4"/>
  <c r="G286" i="4"/>
  <c r="AN254" i="4"/>
  <c r="AT254" i="4"/>
  <c r="AQ206" i="4"/>
  <c r="AW206" i="4"/>
  <c r="AQ190" i="4"/>
  <c r="AW190" i="4"/>
  <c r="AO174" i="4"/>
  <c r="AU174" i="4"/>
  <c r="AN158" i="4"/>
  <c r="AT158" i="4"/>
  <c r="AP427" i="4"/>
  <c r="AV427" i="4"/>
  <c r="AN427" i="4"/>
  <c r="AT427" i="4"/>
  <c r="AP399" i="4"/>
  <c r="AV399" i="4"/>
  <c r="AL336" i="4"/>
  <c r="AR336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M248" i="4"/>
  <c r="AS248" i="4"/>
  <c r="AN507" i="4"/>
  <c r="AT507" i="4"/>
  <c r="AN75" i="4"/>
  <c r="AT75" i="4"/>
  <c r="AO107" i="4"/>
  <c r="AU107" i="4"/>
  <c r="AO232" i="4"/>
  <c r="AU232" i="4"/>
  <c r="AP973" i="4"/>
  <c r="AV973" i="4"/>
  <c r="Z251" i="4"/>
  <c r="AQ248" i="4"/>
  <c r="AW248" i="4"/>
  <c r="AM180" i="4"/>
  <c r="AS180" i="4"/>
  <c r="AQ7" i="4"/>
  <c r="AW7" i="4"/>
  <c r="AO9" i="4"/>
  <c r="AU9" i="4"/>
  <c r="AN11" i="4"/>
  <c r="AT11" i="4"/>
  <c r="AJ514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AQ264" i="4"/>
  <c r="AW264" i="4"/>
  <c r="AQ328" i="4"/>
  <c r="AW328" i="4"/>
  <c r="AQ312" i="4"/>
  <c r="AW312" i="4"/>
  <c r="AM296" i="4"/>
  <c r="AS296" i="4"/>
  <c r="AQ280" i="4"/>
  <c r="AW280" i="4"/>
  <c r="AL248" i="4"/>
  <c r="AR248" i="4"/>
  <c r="D248" i="4"/>
  <c r="H248" i="4"/>
  <c r="I8" i="3"/>
  <c r="J8" i="3"/>
  <c r="H8" i="3"/>
  <c r="F136" i="4"/>
  <c r="J136" i="4"/>
  <c r="M137" i="2"/>
  <c r="F28" i="4"/>
  <c r="J28" i="4"/>
  <c r="M29" i="2"/>
  <c r="AA514" i="4"/>
  <c r="AG941" i="4"/>
  <c r="Z941" i="4"/>
  <c r="AQ80" i="4"/>
  <c r="AW80" i="4"/>
  <c r="AP226" i="4"/>
  <c r="AV226" i="4"/>
  <c r="AO344" i="4"/>
  <c r="AU344" i="4"/>
  <c r="AN296" i="4"/>
  <c r="AT296" i="4"/>
  <c r="AO312" i="4"/>
  <c r="AU312" i="4"/>
  <c r="AN461" i="4"/>
  <c r="AT461" i="4"/>
  <c r="AM264" i="4"/>
  <c r="AS264" i="4"/>
  <c r="AO212" i="4"/>
  <c r="AU212" i="4"/>
  <c r="AP180" i="4"/>
  <c r="AV180" i="4"/>
  <c r="F91" i="4"/>
  <c r="J91" i="4"/>
  <c r="M92" i="2"/>
  <c r="F312" i="4"/>
  <c r="J312" i="4"/>
  <c r="D312" i="4"/>
  <c r="H312" i="4"/>
  <c r="AL162" i="4"/>
  <c r="AR162" i="4"/>
  <c r="D162" i="4"/>
  <c r="H162" i="4"/>
  <c r="K163" i="2"/>
  <c r="F75" i="4"/>
  <c r="J75" i="4"/>
  <c r="M76" i="2"/>
  <c r="AM312" i="4"/>
  <c r="AS312" i="4"/>
  <c r="AN264" i="4"/>
  <c r="AT264" i="4"/>
  <c r="AN94" i="4"/>
  <c r="AT94" i="4"/>
  <c r="AN78" i="4"/>
  <c r="AT78" i="4"/>
  <c r="AH514" i="4"/>
  <c r="AI514" i="4"/>
  <c r="Z514" i="4"/>
  <c r="AF941" i="4"/>
  <c r="AE941" i="4"/>
  <c r="AD941" i="4"/>
  <c r="AH941" i="4"/>
  <c r="AN941" i="4"/>
  <c r="AT941" i="4"/>
  <c r="AA941" i="4"/>
  <c r="AO194" i="4"/>
  <c r="AU194" i="4"/>
  <c r="AL194" i="4"/>
  <c r="AR194" i="4"/>
  <c r="AO162" i="4"/>
  <c r="AU162" i="4"/>
  <c r="AL499" i="4"/>
  <c r="AR499" i="4"/>
  <c r="D499" i="4"/>
  <c r="H499" i="4"/>
  <c r="AO491" i="4"/>
  <c r="AU491" i="4"/>
  <c r="AL483" i="4"/>
  <c r="AR483" i="4"/>
  <c r="AO475" i="4"/>
  <c r="AU475" i="4"/>
  <c r="AL467" i="4"/>
  <c r="AR467" i="4"/>
  <c r="AO459" i="4"/>
  <c r="AU459" i="4"/>
  <c r="AL53" i="4"/>
  <c r="AR53" i="4"/>
  <c r="AO45" i="4"/>
  <c r="AU45" i="4"/>
  <c r="AO326" i="4"/>
  <c r="AU326" i="4"/>
  <c r="AL326" i="4"/>
  <c r="AR326" i="4"/>
  <c r="G326" i="4"/>
  <c r="AM431" i="4"/>
  <c r="AS431" i="4"/>
  <c r="AE423" i="4"/>
  <c r="AA423" i="4"/>
  <c r="AN399" i="4"/>
  <c r="AT399" i="4"/>
  <c r="AL399" i="4"/>
  <c r="AR399" i="4"/>
  <c r="AK455" i="4"/>
  <c r="AJ423" i="4"/>
  <c r="AP423" i="4"/>
  <c r="AV423" i="4"/>
  <c r="AP461" i="4"/>
  <c r="AV461" i="4"/>
  <c r="AQ461" i="4"/>
  <c r="AW461" i="4"/>
  <c r="AH455" i="4"/>
  <c r="AF455" i="4"/>
  <c r="AG455" i="4"/>
  <c r="AJ455" i="4"/>
  <c r="AD455" i="4"/>
  <c r="AC455" i="4"/>
  <c r="AA455" i="4"/>
  <c r="AM455" i="4"/>
  <c r="AS455" i="4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/>
  <c r="AS619" i="4"/>
  <c r="AH619" i="4"/>
  <c r="AC587" i="4"/>
  <c r="AG587" i="4"/>
  <c r="AH447" i="4"/>
  <c r="AN447" i="4"/>
  <c r="AT447" i="4"/>
  <c r="AF447" i="4"/>
  <c r="AG447" i="4"/>
  <c r="AD447" i="4"/>
  <c r="AE447" i="4"/>
  <c r="AA447" i="4"/>
  <c r="Z579" i="4"/>
  <c r="AD579" i="4"/>
  <c r="AE579" i="4"/>
  <c r="D112" i="4"/>
  <c r="H112" i="4"/>
  <c r="K113" i="2"/>
  <c r="F112" i="4"/>
  <c r="J112" i="4"/>
  <c r="M113" i="2"/>
  <c r="G192" i="4"/>
  <c r="D192" i="4"/>
  <c r="H192" i="4"/>
  <c r="F328" i="4"/>
  <c r="J328" i="4"/>
  <c r="E328" i="4"/>
  <c r="I328" i="4"/>
  <c r="AN226" i="4"/>
  <c r="AT226" i="4"/>
  <c r="AO210" i="4"/>
  <c r="AU210" i="4"/>
  <c r="AP344" i="4"/>
  <c r="AV344" i="4"/>
  <c r="AP507" i="4"/>
  <c r="AV507" i="4"/>
  <c r="AQ541" i="4"/>
  <c r="AW541" i="4"/>
  <c r="AM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N535" i="4"/>
  <c r="AT535" i="4"/>
  <c r="AM535" i="4"/>
  <c r="AS535" i="4"/>
  <c r="AO551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330" i="4"/>
  <c r="AU330" i="4"/>
  <c r="AO266" i="4"/>
  <c r="AU266" i="4"/>
  <c r="AO499" i="4"/>
  <c r="AU499" i="4"/>
  <c r="AO483" i="4"/>
  <c r="AU483" i="4"/>
  <c r="AO467" i="4"/>
  <c r="AU467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N318" i="4"/>
  <c r="AT318" i="4"/>
  <c r="AQ302" i="4"/>
  <c r="AW302" i="4"/>
  <c r="AO302" i="4"/>
  <c r="AU302" i="4"/>
  <c r="AO270" i="4"/>
  <c r="AU270" i="4"/>
  <c r="AP270" i="4"/>
  <c r="AV270" i="4"/>
  <c r="AM254" i="4"/>
  <c r="AS254" i="4"/>
  <c r="AL254" i="4"/>
  <c r="AR254" i="4"/>
  <c r="AM190" i="4"/>
  <c r="AS190" i="4"/>
  <c r="AP174" i="4"/>
  <c r="AV174" i="4"/>
  <c r="AO451" i="4"/>
  <c r="AU451" i="4"/>
  <c r="AQ451" i="4"/>
  <c r="AW451" i="4"/>
  <c r="AL443" i="4"/>
  <c r="AR443" i="4"/>
  <c r="E443" i="4"/>
  <c r="I443" i="4"/>
  <c r="AM443" i="4"/>
  <c r="AS443" i="4"/>
  <c r="AO435" i="4"/>
  <c r="AU435" i="4"/>
  <c r="AL427" i="4"/>
  <c r="AR427" i="4"/>
  <c r="AM427" i="4"/>
  <c r="AS427" i="4"/>
  <c r="AL431" i="4"/>
  <c r="AR431" i="4"/>
  <c r="G431" i="4"/>
  <c r="AM399" i="4"/>
  <c r="AS399" i="4"/>
  <c r="AM80" i="4"/>
  <c r="AS80" i="4"/>
  <c r="AO80" i="4"/>
  <c r="AU80" i="4"/>
  <c r="AK941" i="4"/>
  <c r="AJ941" i="4"/>
  <c r="AG514" i="4"/>
  <c r="AE514" i="4"/>
  <c r="AQ514" i="4"/>
  <c r="AW514" i="4"/>
  <c r="AB514" i="4"/>
  <c r="AF514" i="4"/>
  <c r="AC514" i="4"/>
  <c r="AD514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/>
  <c r="AT424" i="4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/>
  <c r="AV271" i="4"/>
  <c r="AK271" i="4"/>
  <c r="AC227" i="4"/>
  <c r="Z227" i="4"/>
  <c r="AD227" i="4"/>
  <c r="AF227" i="4"/>
  <c r="AG227" i="4"/>
  <c r="AM227" i="4"/>
  <c r="AS227" i="4"/>
  <c r="AH227" i="4"/>
  <c r="AA195" i="4"/>
  <c r="AE195" i="4"/>
  <c r="AB195" i="4"/>
  <c r="AI195" i="4"/>
  <c r="AJ195" i="4"/>
  <c r="AP195" i="4"/>
  <c r="AV195" i="4"/>
  <c r="AK19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/>
  <c r="AS349" i="4"/>
  <c r="AH349" i="4"/>
  <c r="AA476" i="4"/>
  <c r="AE476" i="4"/>
  <c r="AB476" i="4"/>
  <c r="AN476" i="4"/>
  <c r="AT476" i="4"/>
  <c r="AI476" i="4"/>
  <c r="AJ476" i="4"/>
  <c r="AK476" i="4"/>
  <c r="AC315" i="4"/>
  <c r="Z315" i="4"/>
  <c r="AD315" i="4"/>
  <c r="AF315" i="4"/>
  <c r="AG315" i="4"/>
  <c r="AH315" i="4"/>
  <c r="AN315" i="4"/>
  <c r="AT315" i="4"/>
  <c r="AA183" i="4"/>
  <c r="AE183" i="4"/>
  <c r="AB183" i="4"/>
  <c r="AI183" i="4"/>
  <c r="AJ183" i="4"/>
  <c r="AK183" i="4"/>
  <c r="AC372" i="4"/>
  <c r="AO372" i="4"/>
  <c r="AU372" i="4"/>
  <c r="Z372" i="4"/>
  <c r="AB372" i="4"/>
  <c r="AN372" i="4"/>
  <c r="AT372" i="4"/>
  <c r="AC244" i="4"/>
  <c r="Z244" i="4"/>
  <c r="AB244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G312" i="4"/>
  <c r="E312" i="4"/>
  <c r="I312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/>
  <c r="AW635" i="4"/>
  <c r="Z635" i="4"/>
  <c r="AC603" i="4"/>
  <c r="AO603" i="4"/>
  <c r="AU603" i="4"/>
  <c r="AB603" i="4"/>
  <c r="Z439" i="4"/>
  <c r="AN431" i="4"/>
  <c r="AT431" i="4"/>
  <c r="AO431" i="4"/>
  <c r="AU431" i="4"/>
  <c r="AB407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Q286" i="4"/>
  <c r="AW286" i="4"/>
  <c r="AP254" i="4"/>
  <c r="AV254" i="4"/>
  <c r="AP158" i="4"/>
  <c r="AV158" i="4"/>
  <c r="AQ443" i="4"/>
  <c r="AW443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/>
  <c r="AW452" i="4"/>
  <c r="AB452" i="4"/>
  <c r="AG452" i="4"/>
  <c r="AH452" i="4"/>
  <c r="AF452" i="4"/>
  <c r="AA388" i="4"/>
  <c r="AE388" i="4"/>
  <c r="AQ388" i="4"/>
  <c r="AW388" i="4"/>
  <c r="AB388" i="4"/>
  <c r="AG388" i="4"/>
  <c r="AH388" i="4"/>
  <c r="AF388" i="4"/>
  <c r="AA307" i="4"/>
  <c r="AE307" i="4"/>
  <c r="AQ307" i="4"/>
  <c r="AW307" i="4"/>
  <c r="AB307" i="4"/>
  <c r="AG307" i="4"/>
  <c r="AH307" i="4"/>
  <c r="AF307" i="4"/>
  <c r="AA223" i="4"/>
  <c r="AE223" i="4"/>
  <c r="AB223" i="4"/>
  <c r="AG223" i="4"/>
  <c r="AH223" i="4"/>
  <c r="AF223" i="4"/>
  <c r="AL223" i="4"/>
  <c r="AR223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B504" i="4"/>
  <c r="AJ504" i="4"/>
  <c r="AC472" i="4"/>
  <c r="AO472" i="4"/>
  <c r="AU472" i="4"/>
  <c r="Z472" i="4"/>
  <c r="AD472" i="4"/>
  <c r="AF472" i="4"/>
  <c r="AG472" i="4"/>
  <c r="AH472" i="4"/>
  <c r="AA472" i="4"/>
  <c r="AB472" i="4"/>
  <c r="AJ472" i="4"/>
  <c r="AC440" i="4"/>
  <c r="Z440" i="4"/>
  <c r="AD440" i="4"/>
  <c r="AF440" i="4"/>
  <c r="AG440" i="4"/>
  <c r="AH440" i="4"/>
  <c r="AA440" i="4"/>
  <c r="AB440" i="4"/>
  <c r="AN440" i="4"/>
  <c r="AT440" i="4"/>
  <c r="AJ440" i="4"/>
  <c r="AC408" i="4"/>
  <c r="AO408" i="4"/>
  <c r="AU408" i="4"/>
  <c r="Z408" i="4"/>
  <c r="AD408" i="4"/>
  <c r="AF408" i="4"/>
  <c r="AG408" i="4"/>
  <c r="AH408" i="4"/>
  <c r="AA408" i="4"/>
  <c r="AB408" i="4"/>
  <c r="AJ408" i="4"/>
  <c r="AC351" i="4"/>
  <c r="Z351" i="4"/>
  <c r="AD351" i="4"/>
  <c r="AF351" i="4"/>
  <c r="AG351" i="4"/>
  <c r="AH351" i="4"/>
  <c r="AA351" i="4"/>
  <c r="AB351" i="4"/>
  <c r="AJ351" i="4"/>
  <c r="AC319" i="4"/>
  <c r="AO319" i="4"/>
  <c r="AU319" i="4"/>
  <c r="Z319" i="4"/>
  <c r="AD319" i="4"/>
  <c r="AF319" i="4"/>
  <c r="AG319" i="4"/>
  <c r="AH319" i="4"/>
  <c r="AA319" i="4"/>
  <c r="AB319" i="4"/>
  <c r="AJ319" i="4"/>
  <c r="AC287" i="4"/>
  <c r="AO287" i="4"/>
  <c r="AU287" i="4"/>
  <c r="Z287" i="4"/>
  <c r="AD287" i="4"/>
  <c r="AF287" i="4"/>
  <c r="AG287" i="4"/>
  <c r="AH287" i="4"/>
  <c r="AA287" i="4"/>
  <c r="AM287" i="4"/>
  <c r="AS287" i="4"/>
  <c r="AB287" i="4"/>
  <c r="AJ287" i="4"/>
  <c r="AC255" i="4"/>
  <c r="AO255" i="4"/>
  <c r="AU255" i="4"/>
  <c r="Z255" i="4"/>
  <c r="AD255" i="4"/>
  <c r="AF255" i="4"/>
  <c r="AG255" i="4"/>
  <c r="AH255" i="4"/>
  <c r="AA255" i="4"/>
  <c r="AB255" i="4"/>
  <c r="AJ255" i="4"/>
  <c r="AC211" i="4"/>
  <c r="Z211" i="4"/>
  <c r="AD211" i="4"/>
  <c r="AF211" i="4"/>
  <c r="AG211" i="4"/>
  <c r="AH211" i="4"/>
  <c r="AA211" i="4"/>
  <c r="AB211" i="4"/>
  <c r="AJ211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/>
  <c r="AT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/>
  <c r="AT133" i="4"/>
  <c r="AI133" i="4"/>
  <c r="AJ133" i="4"/>
  <c r="AK133" i="4"/>
  <c r="AC133" i="4"/>
  <c r="AD133" i="4"/>
  <c r="AG133" i="4"/>
  <c r="AA364" i="4"/>
  <c r="AE364" i="4"/>
  <c r="AD364" i="4"/>
  <c r="AP364" i="4"/>
  <c r="AV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F439" i="4"/>
  <c r="AG439" i="4"/>
  <c r="AM439" i="4"/>
  <c r="AS439" i="4"/>
  <c r="AD439" i="4"/>
  <c r="AB439" i="4"/>
  <c r="AF407" i="4"/>
  <c r="AG407" i="4"/>
  <c r="Z407" i="4"/>
  <c r="AC407" i="4"/>
  <c r="AA407" i="4"/>
  <c r="AE407" i="4"/>
  <c r="AL940" i="4"/>
  <c r="AR940" i="4"/>
  <c r="G940" i="4"/>
  <c r="AQ924" i="4"/>
  <c r="AW924" i="4"/>
  <c r="AM924" i="4"/>
  <c r="AS924" i="4"/>
  <c r="AM76" i="4"/>
  <c r="AS76" i="4"/>
  <c r="AP286" i="4"/>
  <c r="AV286" i="4"/>
  <c r="AQ254" i="4"/>
  <c r="AW254" i="4"/>
  <c r="AP190" i="4"/>
  <c r="AV190" i="4"/>
  <c r="AQ158" i="4"/>
  <c r="AW158" i="4"/>
  <c r="AP443" i="4"/>
  <c r="AV443" i="4"/>
  <c r="AQ399" i="4"/>
  <c r="AW399" i="4"/>
  <c r="AL330" i="4"/>
  <c r="AR330" i="4"/>
  <c r="D330" i="4"/>
  <c r="H330" i="4"/>
  <c r="AM330" i="4"/>
  <c r="AS330" i="4"/>
  <c r="AL266" i="4"/>
  <c r="AR266" i="4"/>
  <c r="G266" i="4"/>
  <c r="AM266" i="4"/>
  <c r="AS266" i="4"/>
  <c r="AM194" i="4"/>
  <c r="AS194" i="4"/>
  <c r="AM499" i="4"/>
  <c r="AS499" i="4"/>
  <c r="AM483" i="4"/>
  <c r="AS483" i="4"/>
  <c r="AM467" i="4"/>
  <c r="AS467" i="4"/>
  <c r="AM53" i="4"/>
  <c r="AS53" i="4"/>
  <c r="AO457" i="4"/>
  <c r="AU457" i="4"/>
  <c r="AO425" i="4"/>
  <c r="AU425" i="4"/>
  <c r="AO393" i="4"/>
  <c r="AU393" i="4"/>
  <c r="AQ76" i="4"/>
  <c r="AW76" i="4"/>
  <c r="AM100" i="4"/>
  <c r="AS100" i="4"/>
  <c r="AO100" i="4"/>
  <c r="AU100" i="4"/>
  <c r="AP57" i="4"/>
  <c r="AV57" i="4"/>
  <c r="AP49" i="4"/>
  <c r="AV49" i="4"/>
  <c r="AQ334" i="4"/>
  <c r="AW334" i="4"/>
  <c r="AM334" i="4"/>
  <c r="AS334" i="4"/>
  <c r="AQ318" i="4"/>
  <c r="AW318" i="4"/>
  <c r="AO318" i="4"/>
  <c r="AU318" i="4"/>
  <c r="AP302" i="4"/>
  <c r="AV302" i="4"/>
  <c r="AO286" i="4"/>
  <c r="AU286" i="4"/>
  <c r="AL270" i="4"/>
  <c r="AR270" i="4"/>
  <c r="AM206" i="4"/>
  <c r="AS206" i="4"/>
  <c r="AL206" i="4"/>
  <c r="AR206" i="4"/>
  <c r="F206" i="4"/>
  <c r="J206" i="4"/>
  <c r="AN190" i="4"/>
  <c r="AT190" i="4"/>
  <c r="AO190" i="4"/>
  <c r="AU190" i="4"/>
  <c r="AQ174" i="4"/>
  <c r="AW174" i="4"/>
  <c r="AP451" i="4"/>
  <c r="AV451" i="4"/>
  <c r="AM451" i="4"/>
  <c r="AS451" i="4"/>
  <c r="AO443" i="4"/>
  <c r="AU443" i="4"/>
  <c r="AL435" i="4"/>
  <c r="AR435" i="4"/>
  <c r="F435" i="4"/>
  <c r="J435" i="4"/>
  <c r="AM435" i="4"/>
  <c r="AS435" i="4"/>
  <c r="AO427" i="4"/>
  <c r="AU427" i="4"/>
  <c r="AQ427" i="4"/>
  <c r="AW427" i="4"/>
  <c r="AQ431" i="4"/>
  <c r="AW431" i="4"/>
  <c r="AO399" i="4"/>
  <c r="AU399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N497" i="4"/>
  <c r="AT497" i="4"/>
  <c r="AP497" i="4"/>
  <c r="AV497" i="4"/>
  <c r="AN481" i="4"/>
  <c r="AT481" i="4"/>
  <c r="AP481" i="4"/>
  <c r="AV481" i="4"/>
  <c r="AN465" i="4"/>
  <c r="AT465" i="4"/>
  <c r="AP465" i="4"/>
  <c r="AV465" i="4"/>
  <c r="AL489" i="4"/>
  <c r="AR489" i="4"/>
  <c r="E489" i="4"/>
  <c r="I489" i="4"/>
  <c r="AL473" i="4"/>
  <c r="AR473" i="4"/>
  <c r="E473" i="4"/>
  <c r="I473" i="4"/>
  <c r="AM11" i="4"/>
  <c r="AS11" i="4"/>
  <c r="AJ447" i="4"/>
  <c r="AO11" i="4"/>
  <c r="AU11" i="4"/>
  <c r="G469" i="4"/>
  <c r="D469" i="4"/>
  <c r="H469" i="4"/>
  <c r="F469" i="4"/>
  <c r="J469" i="4"/>
  <c r="E469" i="4"/>
  <c r="I469" i="4"/>
  <c r="G513" i="4"/>
  <c r="D513" i="4"/>
  <c r="H513" i="4"/>
  <c r="E513" i="4"/>
  <c r="I513" i="4"/>
  <c r="F513" i="4"/>
  <c r="J513" i="4"/>
  <c r="AN441" i="4"/>
  <c r="AT441" i="4"/>
  <c r="AL441" i="4"/>
  <c r="AR441" i="4"/>
  <c r="D441" i="4"/>
  <c r="H441" i="4"/>
  <c r="AN409" i="4"/>
  <c r="AT409" i="4"/>
  <c r="AL409" i="4"/>
  <c r="AR409" i="4"/>
  <c r="D409" i="4"/>
  <c r="H409" i="4"/>
  <c r="AO445" i="4"/>
  <c r="AU445" i="4"/>
  <c r="AO413" i="4"/>
  <c r="AU413" i="4"/>
  <c r="AO381" i="4"/>
  <c r="AU381" i="4"/>
  <c r="AM348" i="4"/>
  <c r="AS348" i="4"/>
  <c r="AQ142" i="4"/>
  <c r="AW142" i="4"/>
  <c r="AL142" i="4"/>
  <c r="AR142" i="4"/>
  <c r="F142" i="4"/>
  <c r="J142" i="4"/>
  <c r="M143" i="2"/>
  <c r="AQ391" i="4"/>
  <c r="AW391" i="4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Q497" i="4"/>
  <c r="AW497" i="4"/>
  <c r="AL497" i="4"/>
  <c r="AR497" i="4"/>
  <c r="AQ481" i="4"/>
  <c r="AW481" i="4"/>
  <c r="AL481" i="4"/>
  <c r="AR481" i="4"/>
  <c r="AQ465" i="4"/>
  <c r="AW465" i="4"/>
  <c r="AL465" i="4"/>
  <c r="AR465" i="4"/>
  <c r="AO489" i="4"/>
  <c r="AU489" i="4"/>
  <c r="AP489" i="4"/>
  <c r="AV489" i="4"/>
  <c r="AM489" i="4"/>
  <c r="AS489" i="4"/>
  <c r="AN489" i="4"/>
  <c r="AT489" i="4"/>
  <c r="AO473" i="4"/>
  <c r="AU473" i="4"/>
  <c r="AP473" i="4"/>
  <c r="AV473" i="4"/>
  <c r="AM473" i="4"/>
  <c r="AS473" i="4"/>
  <c r="AN473" i="4"/>
  <c r="AT473" i="4"/>
  <c r="F477" i="4"/>
  <c r="J477" i="4"/>
  <c r="D477" i="4"/>
  <c r="H477" i="4"/>
  <c r="G477" i="4"/>
  <c r="E477" i="4"/>
  <c r="I477" i="4"/>
  <c r="AP61" i="4"/>
  <c r="AV61" i="4"/>
  <c r="AQ457" i="4"/>
  <c r="AW457" i="4"/>
  <c r="AP457" i="4"/>
  <c r="AV457" i="4"/>
  <c r="AQ425" i="4"/>
  <c r="AW425" i="4"/>
  <c r="AP425" i="4"/>
  <c r="AV425" i="4"/>
  <c r="AQ393" i="4"/>
  <c r="AW393" i="4"/>
  <c r="AP393" i="4"/>
  <c r="AV393" i="4"/>
  <c r="AM505" i="4"/>
  <c r="AS505" i="4"/>
  <c r="AN126" i="4"/>
  <c r="AT126" i="4"/>
  <c r="AO126" i="4"/>
  <c r="AU126" i="4"/>
  <c r="AM503" i="4"/>
  <c r="AS503" i="4"/>
  <c r="AO10" i="4"/>
  <c r="AU10" i="4"/>
  <c r="AM10" i="4"/>
  <c r="AS10" i="4"/>
  <c r="AN122" i="4"/>
  <c r="AT122" i="4"/>
  <c r="AO122" i="4"/>
  <c r="AU122" i="4"/>
  <c r="AM497" i="4"/>
  <c r="AS497" i="4"/>
  <c r="AO497" i="4"/>
  <c r="AU497" i="4"/>
  <c r="AM481" i="4"/>
  <c r="AS481" i="4"/>
  <c r="AO481" i="4"/>
  <c r="AU481" i="4"/>
  <c r="AM465" i="4"/>
  <c r="AS465" i="4"/>
  <c r="AO465" i="4"/>
  <c r="AU465" i="4"/>
  <c r="AQ489" i="4"/>
  <c r="AW489" i="4"/>
  <c r="AQ473" i="4"/>
  <c r="AW473" i="4"/>
  <c r="H9" i="3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E352" i="4"/>
  <c r="I352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F375" i="4"/>
  <c r="J375" i="4"/>
  <c r="G375" i="4"/>
  <c r="D375" i="4"/>
  <c r="H375" i="4"/>
  <c r="E375" i="4"/>
  <c r="I375" i="4"/>
  <c r="F367" i="4"/>
  <c r="J367" i="4"/>
  <c r="G367" i="4"/>
  <c r="D367" i="4"/>
  <c r="H367" i="4"/>
  <c r="E367" i="4"/>
  <c r="I367" i="4"/>
  <c r="F359" i="4"/>
  <c r="J359" i="4"/>
  <c r="G359" i="4"/>
  <c r="D359" i="4"/>
  <c r="H359" i="4"/>
  <c r="E359" i="4"/>
  <c r="I359" i="4"/>
  <c r="F239" i="4"/>
  <c r="J239" i="4"/>
  <c r="G239" i="4"/>
  <c r="D239" i="4"/>
  <c r="H239" i="4"/>
  <c r="E239" i="4"/>
  <c r="I239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D430" i="4"/>
  <c r="H430" i="4"/>
  <c r="E430" i="4"/>
  <c r="I430" i="4"/>
  <c r="F430" i="4"/>
  <c r="J430" i="4"/>
  <c r="G430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410" i="4"/>
  <c r="H410" i="4"/>
  <c r="E410" i="4"/>
  <c r="I410" i="4"/>
  <c r="G410" i="4"/>
  <c r="F410" i="4"/>
  <c r="J410" i="4"/>
  <c r="D29" i="4"/>
  <c r="H29" i="4"/>
  <c r="K30" i="2"/>
  <c r="E29" i="4"/>
  <c r="I29" i="4"/>
  <c r="L30" i="2"/>
  <c r="F29" i="4"/>
  <c r="J29" i="4"/>
  <c r="M30" i="2"/>
  <c r="G29" i="4"/>
  <c r="F345" i="4"/>
  <c r="J345" i="4"/>
  <c r="E345" i="4"/>
  <c r="I345" i="4"/>
  <c r="G345" i="4"/>
  <c r="D345" i="4"/>
  <c r="H345" i="4"/>
  <c r="F329" i="4"/>
  <c r="J329" i="4"/>
  <c r="E329" i="4"/>
  <c r="I329" i="4"/>
  <c r="G329" i="4"/>
  <c r="D329" i="4"/>
  <c r="H329" i="4"/>
  <c r="F313" i="4"/>
  <c r="J313" i="4"/>
  <c r="E313" i="4"/>
  <c r="I313" i="4"/>
  <c r="G313" i="4"/>
  <c r="D313" i="4"/>
  <c r="H313" i="4"/>
  <c r="F297" i="4"/>
  <c r="J297" i="4"/>
  <c r="E297" i="4"/>
  <c r="I297" i="4"/>
  <c r="G297" i="4"/>
  <c r="D297" i="4"/>
  <c r="H297" i="4"/>
  <c r="F281" i="4"/>
  <c r="J281" i="4"/>
  <c r="E281" i="4"/>
  <c r="I281" i="4"/>
  <c r="G281" i="4"/>
  <c r="D281" i="4"/>
  <c r="H281" i="4"/>
  <c r="F265" i="4"/>
  <c r="J265" i="4"/>
  <c r="E265" i="4"/>
  <c r="I265" i="4"/>
  <c r="G265" i="4"/>
  <c r="D265" i="4"/>
  <c r="H265" i="4"/>
  <c r="F249" i="4"/>
  <c r="J249" i="4"/>
  <c r="E249" i="4"/>
  <c r="I249" i="4"/>
  <c r="G249" i="4"/>
  <c r="D249" i="4"/>
  <c r="H249" i="4"/>
  <c r="F46" i="4"/>
  <c r="J46" i="4"/>
  <c r="M47" i="2"/>
  <c r="E46" i="4"/>
  <c r="I46" i="4"/>
  <c r="L47" i="2"/>
  <c r="G46" i="4"/>
  <c r="D46" i="4"/>
  <c r="H46" i="4"/>
  <c r="K47" i="2"/>
  <c r="G237" i="4"/>
  <c r="F237" i="4"/>
  <c r="J237" i="4"/>
  <c r="D237" i="4"/>
  <c r="H237" i="4"/>
  <c r="E237" i="4"/>
  <c r="I237" i="4"/>
  <c r="F353" i="4"/>
  <c r="J353" i="4"/>
  <c r="E353" i="4"/>
  <c r="I353" i="4"/>
  <c r="G353" i="4"/>
  <c r="D353" i="4"/>
  <c r="H353" i="4"/>
  <c r="F321" i="4"/>
  <c r="J321" i="4"/>
  <c r="E321" i="4"/>
  <c r="I321" i="4"/>
  <c r="G321" i="4"/>
  <c r="D321" i="4"/>
  <c r="H321" i="4"/>
  <c r="F289" i="4"/>
  <c r="J289" i="4"/>
  <c r="E289" i="4"/>
  <c r="I289" i="4"/>
  <c r="G289" i="4"/>
  <c r="D289" i="4"/>
  <c r="H289" i="4"/>
  <c r="F257" i="4"/>
  <c r="J257" i="4"/>
  <c r="E257" i="4"/>
  <c r="I257" i="4"/>
  <c r="G257" i="4"/>
  <c r="D257" i="4"/>
  <c r="H257" i="4"/>
  <c r="F127" i="4"/>
  <c r="J127" i="4"/>
  <c r="M128" i="2"/>
  <c r="E127" i="4"/>
  <c r="I127" i="4"/>
  <c r="L128" i="2"/>
  <c r="D127" i="4"/>
  <c r="H127" i="4"/>
  <c r="K128" i="2"/>
  <c r="G127" i="4"/>
  <c r="G218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386" i="4"/>
  <c r="H386" i="4"/>
  <c r="E386" i="4"/>
  <c r="I386" i="4"/>
  <c r="G386" i="4"/>
  <c r="F386" i="4"/>
  <c r="J386" i="4"/>
  <c r="D342" i="4"/>
  <c r="H342" i="4"/>
  <c r="G342" i="4"/>
  <c r="F342" i="4"/>
  <c r="J342" i="4"/>
  <c r="E342" i="4"/>
  <c r="I342" i="4"/>
  <c r="G222" i="4"/>
  <c r="F395" i="4"/>
  <c r="J395" i="4"/>
  <c r="E395" i="4"/>
  <c r="I395" i="4"/>
  <c r="G395" i="4"/>
  <c r="D395" i="4"/>
  <c r="H395" i="4"/>
  <c r="F188" i="4"/>
  <c r="J188" i="4"/>
  <c r="G188" i="4"/>
  <c r="D188" i="4"/>
  <c r="H188" i="4"/>
  <c r="E188" i="4"/>
  <c r="I188" i="4"/>
  <c r="G320" i="4"/>
  <c r="E320" i="4"/>
  <c r="I320" i="4"/>
  <c r="D288" i="4"/>
  <c r="H288" i="4"/>
  <c r="G288" i="4"/>
  <c r="F288" i="4"/>
  <c r="J288" i="4"/>
  <c r="E288" i="4"/>
  <c r="I288" i="4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/>
  <c r="AU592" i="4"/>
  <c r="AF592" i="4"/>
  <c r="AH592" i="4"/>
  <c r="AG588" i="4"/>
  <c r="AK588" i="4"/>
  <c r="AJ588" i="4"/>
  <c r="AI588" i="4"/>
  <c r="AF588" i="4"/>
  <c r="AH588" i="4"/>
  <c r="AN588" i="4"/>
  <c r="AT588" i="4"/>
  <c r="AG584" i="4"/>
  <c r="AK584" i="4"/>
  <c r="AJ584" i="4"/>
  <c r="AI584" i="4"/>
  <c r="AF584" i="4"/>
  <c r="AL584" i="4"/>
  <c r="AR584" i="4"/>
  <c r="AH584" i="4"/>
  <c r="AG580" i="4"/>
  <c r="AK580" i="4"/>
  <c r="AJ580" i="4"/>
  <c r="AI580" i="4"/>
  <c r="AF580" i="4"/>
  <c r="AH580" i="4"/>
  <c r="AN580" i="4"/>
  <c r="AT580" i="4"/>
  <c r="AG576" i="4"/>
  <c r="AK576" i="4"/>
  <c r="AJ576" i="4"/>
  <c r="AI576" i="4"/>
  <c r="AO576" i="4"/>
  <c r="AU576" i="4"/>
  <c r="AF576" i="4"/>
  <c r="AH576" i="4"/>
  <c r="AG572" i="4"/>
  <c r="AK572" i="4"/>
  <c r="AJ572" i="4"/>
  <c r="AI572" i="4"/>
  <c r="AF572" i="4"/>
  <c r="AH572" i="4"/>
  <c r="AN572" i="4"/>
  <c r="AT572" i="4"/>
  <c r="AG568" i="4"/>
  <c r="AK568" i="4"/>
  <c r="AJ568" i="4"/>
  <c r="AI568" i="4"/>
  <c r="AF568" i="4"/>
  <c r="AL568" i="4"/>
  <c r="AR568" i="4"/>
  <c r="AH568" i="4"/>
  <c r="AG564" i="4"/>
  <c r="AK564" i="4"/>
  <c r="AJ564" i="4"/>
  <c r="AI564" i="4"/>
  <c r="AF564" i="4"/>
  <c r="AH564" i="4"/>
  <c r="AN564" i="4"/>
  <c r="AT564" i="4"/>
  <c r="AG560" i="4"/>
  <c r="AK560" i="4"/>
  <c r="AJ560" i="4"/>
  <c r="AI560" i="4"/>
  <c r="AO560" i="4"/>
  <c r="AU560" i="4"/>
  <c r="AF560" i="4"/>
  <c r="AH560" i="4"/>
  <c r="AG549" i="4"/>
  <c r="AK549" i="4"/>
  <c r="AJ549" i="4"/>
  <c r="AI549" i="4"/>
  <c r="AF549" i="4"/>
  <c r="AH549" i="4"/>
  <c r="AN549" i="4"/>
  <c r="AT549" i="4"/>
  <c r="AG517" i="4"/>
  <c r="AK517" i="4"/>
  <c r="AJ517" i="4"/>
  <c r="AI517" i="4"/>
  <c r="AF517" i="4"/>
  <c r="AL517" i="4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/>
  <c r="AR527" i="4"/>
  <c r="AH527" i="4"/>
  <c r="AG368" i="4"/>
  <c r="AK368" i="4"/>
  <c r="AF368" i="4"/>
  <c r="AL368" i="4"/>
  <c r="AR368" i="4"/>
  <c r="AI368" i="4"/>
  <c r="AH368" i="4"/>
  <c r="AJ368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370" i="4"/>
  <c r="F370" i="4"/>
  <c r="J370" i="4"/>
  <c r="D370" i="4"/>
  <c r="H370" i="4"/>
  <c r="E370" i="4"/>
  <c r="I370" i="4"/>
  <c r="G358" i="4"/>
  <c r="D358" i="4"/>
  <c r="H358" i="4"/>
  <c r="F358" i="4"/>
  <c r="J358" i="4"/>
  <c r="E358" i="4"/>
  <c r="I358" i="4"/>
  <c r="G234" i="4"/>
  <c r="D234" i="4"/>
  <c r="H234" i="4"/>
  <c r="F234" i="4"/>
  <c r="J234" i="4"/>
  <c r="E234" i="4"/>
  <c r="I234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E585" i="4"/>
  <c r="I585" i="4"/>
  <c r="D585" i="4"/>
  <c r="H585" i="4"/>
  <c r="G585" i="4"/>
  <c r="F585" i="4"/>
  <c r="J585" i="4"/>
  <c r="E569" i="4"/>
  <c r="I569" i="4"/>
  <c r="G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F379" i="4"/>
  <c r="J379" i="4"/>
  <c r="G379" i="4"/>
  <c r="D379" i="4"/>
  <c r="H379" i="4"/>
  <c r="E379" i="4"/>
  <c r="I379" i="4"/>
  <c r="F371" i="4"/>
  <c r="J371" i="4"/>
  <c r="G371" i="4"/>
  <c r="D371" i="4"/>
  <c r="H371" i="4"/>
  <c r="E371" i="4"/>
  <c r="I371" i="4"/>
  <c r="F363" i="4"/>
  <c r="J363" i="4"/>
  <c r="G363" i="4"/>
  <c r="D363" i="4"/>
  <c r="H363" i="4"/>
  <c r="E363" i="4"/>
  <c r="I363" i="4"/>
  <c r="F243" i="4"/>
  <c r="J243" i="4"/>
  <c r="G243" i="4"/>
  <c r="D243" i="4"/>
  <c r="H243" i="4"/>
  <c r="E243" i="4"/>
  <c r="I243" i="4"/>
  <c r="F235" i="4"/>
  <c r="J235" i="4"/>
  <c r="G235" i="4"/>
  <c r="D235" i="4"/>
  <c r="H235" i="4"/>
  <c r="E235" i="4"/>
  <c r="I235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365" i="4"/>
  <c r="J365" i="4"/>
  <c r="G365" i="4"/>
  <c r="E365" i="4"/>
  <c r="I365" i="4"/>
  <c r="D365" i="4"/>
  <c r="H365" i="4"/>
  <c r="F23" i="4"/>
  <c r="J23" i="4"/>
  <c r="M24" i="2"/>
  <c r="E23" i="4"/>
  <c r="I23" i="4"/>
  <c r="L24" i="2"/>
  <c r="G23" i="4"/>
  <c r="D23" i="4"/>
  <c r="H23" i="4"/>
  <c r="K24" i="2"/>
  <c r="F373" i="4"/>
  <c r="J373" i="4"/>
  <c r="G373" i="4"/>
  <c r="D373" i="4"/>
  <c r="H373" i="4"/>
  <c r="E373" i="4"/>
  <c r="I373" i="4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D382" i="4"/>
  <c r="H382" i="4"/>
  <c r="F157" i="4"/>
  <c r="J157" i="4"/>
  <c r="M158" i="2"/>
  <c r="E157" i="4"/>
  <c r="I157" i="4"/>
  <c r="L158" i="2"/>
  <c r="G157" i="4"/>
  <c r="D157" i="4"/>
  <c r="H157" i="4"/>
  <c r="K158" i="2"/>
  <c r="D422" i="4"/>
  <c r="H422" i="4"/>
  <c r="E422" i="4"/>
  <c r="I422" i="4"/>
  <c r="F422" i="4"/>
  <c r="J422" i="4"/>
  <c r="G422" i="4"/>
  <c r="F337" i="4"/>
  <c r="J337" i="4"/>
  <c r="E337" i="4"/>
  <c r="I337" i="4"/>
  <c r="G337" i="4"/>
  <c r="D337" i="4"/>
  <c r="H337" i="4"/>
  <c r="F305" i="4"/>
  <c r="J305" i="4"/>
  <c r="E305" i="4"/>
  <c r="I305" i="4"/>
  <c r="G305" i="4"/>
  <c r="D305" i="4"/>
  <c r="H305" i="4"/>
  <c r="F273" i="4"/>
  <c r="J273" i="4"/>
  <c r="E273" i="4"/>
  <c r="I273" i="4"/>
  <c r="G273" i="4"/>
  <c r="D273" i="4"/>
  <c r="H273" i="4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387" i="4"/>
  <c r="J387" i="4"/>
  <c r="E387" i="4"/>
  <c r="I387" i="4"/>
  <c r="G387" i="4"/>
  <c r="D387" i="4"/>
  <c r="H387" i="4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D304" i="4"/>
  <c r="H304" i="4"/>
  <c r="AJ439" i="4"/>
  <c r="AK439" i="4"/>
  <c r="AQ439" i="4"/>
  <c r="AW439" i="4"/>
  <c r="AH439" i="4"/>
  <c r="AH407" i="4"/>
  <c r="AJ407" i="4"/>
  <c r="AK407" i="4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/>
  <c r="AS590" i="4"/>
  <c r="AK590" i="4"/>
  <c r="AJ590" i="4"/>
  <c r="AP590" i="4"/>
  <c r="AV590" i="4"/>
  <c r="AI590" i="4"/>
  <c r="AF590" i="4"/>
  <c r="AL590" i="4"/>
  <c r="AR590" i="4"/>
  <c r="AH590" i="4"/>
  <c r="AG586" i="4"/>
  <c r="AK586" i="4"/>
  <c r="AQ586" i="4"/>
  <c r="AW586" i="4"/>
  <c r="AJ586" i="4"/>
  <c r="AI586" i="4"/>
  <c r="AF586" i="4"/>
  <c r="AL586" i="4"/>
  <c r="AR586" i="4"/>
  <c r="AH586" i="4"/>
  <c r="AN586" i="4"/>
  <c r="AT586" i="4"/>
  <c r="AG582" i="4"/>
  <c r="AM582" i="4"/>
  <c r="AS582" i="4"/>
  <c r="AK582" i="4"/>
  <c r="AJ582" i="4"/>
  <c r="AP582" i="4"/>
  <c r="AV582" i="4"/>
  <c r="AI582" i="4"/>
  <c r="AO582" i="4"/>
  <c r="AU582" i="4"/>
  <c r="AF582" i="4"/>
  <c r="AL582" i="4"/>
  <c r="AR582" i="4"/>
  <c r="AH582" i="4"/>
  <c r="AN582" i="4"/>
  <c r="AT582" i="4"/>
  <c r="AG578" i="4"/>
  <c r="AM578" i="4"/>
  <c r="AS578" i="4"/>
  <c r="AK578" i="4"/>
  <c r="AQ578" i="4"/>
  <c r="AW578" i="4"/>
  <c r="AJ578" i="4"/>
  <c r="AP578" i="4"/>
  <c r="AV578" i="4"/>
  <c r="AI578" i="4"/>
  <c r="AF578" i="4"/>
  <c r="AH578" i="4"/>
  <c r="AN578" i="4"/>
  <c r="AT578" i="4"/>
  <c r="AG574" i="4"/>
  <c r="AM574" i="4"/>
  <c r="AS574" i="4"/>
  <c r="AK574" i="4"/>
  <c r="AQ574" i="4"/>
  <c r="AW574" i="4"/>
  <c r="AJ574" i="4"/>
  <c r="AP574" i="4"/>
  <c r="AV574" i="4"/>
  <c r="AI574" i="4"/>
  <c r="AO574" i="4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/>
  <c r="AV570" i="4"/>
  <c r="AI570" i="4"/>
  <c r="AF570" i="4"/>
  <c r="AH570" i="4"/>
  <c r="AN570" i="4"/>
  <c r="AT570" i="4"/>
  <c r="AG566" i="4"/>
  <c r="AM566" i="4"/>
  <c r="AS566" i="4"/>
  <c r="AK566" i="4"/>
  <c r="AJ566" i="4"/>
  <c r="AP566" i="4"/>
  <c r="AV566" i="4"/>
  <c r="AI566" i="4"/>
  <c r="AO566" i="4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/>
  <c r="AT558" i="4"/>
  <c r="AG533" i="4"/>
  <c r="AM533" i="4"/>
  <c r="AS533" i="4"/>
  <c r="AK533" i="4"/>
  <c r="AJ533" i="4"/>
  <c r="AP533" i="4"/>
  <c r="AV533" i="4"/>
  <c r="AI533" i="4"/>
  <c r="AF533" i="4"/>
  <c r="AL533" i="4"/>
  <c r="AR533" i="4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/>
  <c r="AS543" i="4"/>
  <c r="AK543" i="4"/>
  <c r="AJ543" i="4"/>
  <c r="AP543" i="4"/>
  <c r="AV543" i="4"/>
  <c r="AI543" i="4"/>
  <c r="AO543" i="4"/>
  <c r="AU543" i="4"/>
  <c r="AF543" i="4"/>
  <c r="AL543" i="4"/>
  <c r="AR543" i="4"/>
  <c r="AH543" i="4"/>
  <c r="AN543" i="4"/>
  <c r="AT543" i="4"/>
  <c r="AG376" i="4"/>
  <c r="AK376" i="4"/>
  <c r="AQ376" i="4"/>
  <c r="AW376" i="4"/>
  <c r="AF376" i="4"/>
  <c r="AL376" i="4"/>
  <c r="AR376" i="4"/>
  <c r="AI376" i="4"/>
  <c r="AH376" i="4"/>
  <c r="AJ376" i="4"/>
  <c r="AP376" i="4"/>
  <c r="AV376" i="4"/>
  <c r="AG360" i="4"/>
  <c r="AM360" i="4"/>
  <c r="AS360" i="4"/>
  <c r="AK360" i="4"/>
  <c r="AQ360" i="4"/>
  <c r="AW360" i="4"/>
  <c r="AF360" i="4"/>
  <c r="AI360" i="4"/>
  <c r="AH360" i="4"/>
  <c r="AN360" i="4"/>
  <c r="AT360" i="4"/>
  <c r="AJ360" i="4"/>
  <c r="AP360" i="4"/>
  <c r="AV360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362" i="4"/>
  <c r="G2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240" i="4"/>
  <c r="AC240" i="4"/>
  <c r="Y154" i="4"/>
  <c r="AC154" i="4"/>
  <c r="Y419" i="4"/>
  <c r="AA419" i="4"/>
  <c r="Y403" i="4"/>
  <c r="AA403" i="4"/>
  <c r="Y511" i="4"/>
  <c r="AP389" i="4"/>
  <c r="AV389" i="4"/>
  <c r="Y306" i="4"/>
  <c r="AA306" i="4"/>
  <c r="Y274" i="4"/>
  <c r="AA274" i="4"/>
  <c r="Y202" i="4"/>
  <c r="AA202" i="4"/>
  <c r="Y170" i="4"/>
  <c r="AD170" i="4"/>
  <c r="Y495" i="4"/>
  <c r="AD495" i="4"/>
  <c r="Y479" i="4"/>
  <c r="AD479" i="4"/>
  <c r="Y463" i="4"/>
  <c r="AD463" i="4"/>
  <c r="Y310" i="4"/>
  <c r="Y278" i="4"/>
  <c r="AD278" i="4"/>
  <c r="Y96" i="4"/>
  <c r="AB96" i="4"/>
  <c r="Y182" i="4"/>
  <c r="AA182" i="4"/>
  <c r="AP10" i="4"/>
  <c r="AV10" i="4"/>
  <c r="AP512" i="4"/>
  <c r="AV512" i="4"/>
  <c r="AN496" i="4"/>
  <c r="AT496" i="4"/>
  <c r="AP480" i="4"/>
  <c r="AV480" i="4"/>
  <c r="AN464" i="4"/>
  <c r="AT464" i="4"/>
  <c r="AP448" i="4"/>
  <c r="AV448" i="4"/>
  <c r="AP416" i="4"/>
  <c r="AV416" i="4"/>
  <c r="AP384" i="4"/>
  <c r="AV384" i="4"/>
  <c r="AP327" i="4"/>
  <c r="AV327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P460" i="4"/>
  <c r="AV460" i="4"/>
  <c r="AP396" i="4"/>
  <c r="AV396" i="4"/>
  <c r="AP299" i="4"/>
  <c r="AV299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/>
  <c r="AP253" i="4"/>
  <c r="AV253" i="4"/>
  <c r="AQ253" i="4"/>
  <c r="AW253" i="4"/>
  <c r="AN492" i="4"/>
  <c r="AT492" i="4"/>
  <c r="AQ460" i="4"/>
  <c r="AW460" i="4"/>
  <c r="AN428" i="4"/>
  <c r="AT428" i="4"/>
  <c r="AQ396" i="4"/>
  <c r="AW396" i="4"/>
  <c r="AN331" i="4"/>
  <c r="AT331" i="4"/>
  <c r="AQ299" i="4"/>
  <c r="AW299" i="4"/>
  <c r="AN267" i="4"/>
  <c r="AT267" i="4"/>
  <c r="AP231" i="4"/>
  <c r="AV231" i="4"/>
  <c r="AQ231" i="4"/>
  <c r="AW231" i="4"/>
  <c r="AN199" i="4"/>
  <c r="AT199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P453" i="4"/>
  <c r="AV453" i="4"/>
  <c r="AM453" i="4"/>
  <c r="AS453" i="4"/>
  <c r="AN453" i="4"/>
  <c r="AT453" i="4"/>
  <c r="AO437" i="4"/>
  <c r="AU437" i="4"/>
  <c r="AL437" i="4"/>
  <c r="AR437" i="4"/>
  <c r="AQ437" i="4"/>
  <c r="AW437" i="4"/>
  <c r="AP421" i="4"/>
  <c r="AV421" i="4"/>
  <c r="AM421" i="4"/>
  <c r="AS421" i="4"/>
  <c r="AN421" i="4"/>
  <c r="AT421" i="4"/>
  <c r="AO405" i="4"/>
  <c r="AU405" i="4"/>
  <c r="AL405" i="4"/>
  <c r="AR405" i="4"/>
  <c r="AQ405" i="4"/>
  <c r="AW405" i="4"/>
  <c r="AM389" i="4"/>
  <c r="AS389" i="4"/>
  <c r="AN389" i="4"/>
  <c r="AT389" i="4"/>
  <c r="AM356" i="4"/>
  <c r="AS356" i="4"/>
  <c r="AQ356" i="4"/>
  <c r="AW356" i="4"/>
  <c r="AO356" i="4"/>
  <c r="AU356" i="4"/>
  <c r="AP356" i="4"/>
  <c r="AV356" i="4"/>
  <c r="AN340" i="4"/>
  <c r="AT340" i="4"/>
  <c r="AL340" i="4"/>
  <c r="AR340" i="4"/>
  <c r="AO134" i="4"/>
  <c r="AU134" i="4"/>
  <c r="AQ134" i="4"/>
  <c r="AW134" i="4"/>
  <c r="AL118" i="4"/>
  <c r="AR118" i="4"/>
  <c r="AM118" i="4"/>
  <c r="AS118" i="4"/>
  <c r="AN118" i="4"/>
  <c r="AT118" i="4"/>
  <c r="AM383" i="4"/>
  <c r="AS383" i="4"/>
  <c r="AQ383" i="4"/>
  <c r="AW383" i="4"/>
  <c r="AO383" i="4"/>
  <c r="AU383" i="4"/>
  <c r="AP383" i="4"/>
  <c r="AV383" i="4"/>
  <c r="AN330" i="4"/>
  <c r="AT330" i="4"/>
  <c r="AP282" i="4"/>
  <c r="AV282" i="4"/>
  <c r="AQ282" i="4"/>
  <c r="AW282" i="4"/>
  <c r="AN266" i="4"/>
  <c r="AT266" i="4"/>
  <c r="AQ194" i="4"/>
  <c r="AW194" i="4"/>
  <c r="AN194" i="4"/>
  <c r="AT194" i="4"/>
  <c r="AP178" i="4"/>
  <c r="AV178" i="4"/>
  <c r="AP162" i="4"/>
  <c r="AV162" i="4"/>
  <c r="AN162" i="4"/>
  <c r="AT162" i="4"/>
  <c r="AP499" i="4"/>
  <c r="AV499" i="4"/>
  <c r="AQ499" i="4"/>
  <c r="AW499" i="4"/>
  <c r="AP491" i="4"/>
  <c r="AV491" i="4"/>
  <c r="AN491" i="4"/>
  <c r="AT491" i="4"/>
  <c r="AP483" i="4"/>
  <c r="AV483" i="4"/>
  <c r="AQ483" i="4"/>
  <c r="AW483" i="4"/>
  <c r="AP475" i="4"/>
  <c r="AV475" i="4"/>
  <c r="AN475" i="4"/>
  <c r="AT475" i="4"/>
  <c r="AP467" i="4"/>
  <c r="AV467" i="4"/>
  <c r="AQ467" i="4"/>
  <c r="AW467" i="4"/>
  <c r="AP459" i="4"/>
  <c r="AV459" i="4"/>
  <c r="AN459" i="4"/>
  <c r="AT459" i="4"/>
  <c r="AP53" i="4"/>
  <c r="AV53" i="4"/>
  <c r="AQ53" i="4"/>
  <c r="AW53" i="4"/>
  <c r="AP45" i="4"/>
  <c r="AV45" i="4"/>
  <c r="AN45" i="4"/>
  <c r="AT45" i="4"/>
  <c r="AQ326" i="4"/>
  <c r="AW326" i="4"/>
  <c r="AP326" i="4"/>
  <c r="AV326" i="4"/>
  <c r="AM457" i="4"/>
  <c r="AS457" i="4"/>
  <c r="AM425" i="4"/>
  <c r="AS425" i="4"/>
  <c r="AM393" i="4"/>
  <c r="AS393" i="4"/>
  <c r="AN14" i="4"/>
  <c r="AT14" i="4"/>
  <c r="AL14" i="4"/>
  <c r="AR14" i="4"/>
  <c r="AQ505" i="4"/>
  <c r="AW505" i="4"/>
  <c r="AO505" i="4"/>
  <c r="AU505" i="4"/>
  <c r="AP505" i="4"/>
  <c r="AV505" i="4"/>
  <c r="AL445" i="4"/>
  <c r="AR445" i="4"/>
  <c r="AM445" i="4"/>
  <c r="AS445" i="4"/>
  <c r="AN445" i="4"/>
  <c r="AT445" i="4"/>
  <c r="AP429" i="4"/>
  <c r="AV429" i="4"/>
  <c r="AQ429" i="4"/>
  <c r="AW429" i="4"/>
  <c r="AL413" i="4"/>
  <c r="AR413" i="4"/>
  <c r="AM413" i="4"/>
  <c r="AS413" i="4"/>
  <c r="AN413" i="4"/>
  <c r="AT413" i="4"/>
  <c r="AP397" i="4"/>
  <c r="AV397" i="4"/>
  <c r="AQ397" i="4"/>
  <c r="AW397" i="4"/>
  <c r="AL381" i="4"/>
  <c r="AR381" i="4"/>
  <c r="AM381" i="4"/>
  <c r="AS381" i="4"/>
  <c r="AN381" i="4"/>
  <c r="AT381" i="4"/>
  <c r="AO348" i="4"/>
  <c r="AU348" i="4"/>
  <c r="AP348" i="4"/>
  <c r="AV348" i="4"/>
  <c r="AP126" i="4"/>
  <c r="AV126" i="4"/>
  <c r="AN391" i="4"/>
  <c r="AT391" i="4"/>
  <c r="AL391" i="4"/>
  <c r="AR391" i="4"/>
  <c r="AO503" i="4"/>
  <c r="AU503" i="4"/>
  <c r="AP503" i="4"/>
  <c r="AV503" i="4"/>
  <c r="AQ449" i="4"/>
  <c r="AW449" i="4"/>
  <c r="AN449" i="4"/>
  <c r="AT449" i="4"/>
  <c r="AL449" i="4"/>
  <c r="AR449" i="4"/>
  <c r="AM433" i="4"/>
  <c r="AS433" i="4"/>
  <c r="AO433" i="4"/>
  <c r="AU433" i="4"/>
  <c r="AP433" i="4"/>
  <c r="AV433" i="4"/>
  <c r="AQ417" i="4"/>
  <c r="AW417" i="4"/>
  <c r="AN417" i="4"/>
  <c r="AT417" i="4"/>
  <c r="AL417" i="4"/>
  <c r="AR417" i="4"/>
  <c r="AM401" i="4"/>
  <c r="AS401" i="4"/>
  <c r="AO401" i="4"/>
  <c r="AU401" i="4"/>
  <c r="AP401" i="4"/>
  <c r="AV401" i="4"/>
  <c r="AQ385" i="4"/>
  <c r="AW385" i="4"/>
  <c r="AN385" i="4"/>
  <c r="AT385" i="4"/>
  <c r="AL385" i="4"/>
  <c r="AR385" i="4"/>
  <c r="AP24" i="4"/>
  <c r="AV24" i="4"/>
  <c r="AM24" i="4"/>
  <c r="AS24" i="4"/>
  <c r="AN24" i="4"/>
  <c r="AT24" i="4"/>
  <c r="AM4" i="4"/>
  <c r="AS4" i="4"/>
  <c r="AN4" i="4"/>
  <c r="AT4" i="4"/>
  <c r="AL4" i="4"/>
  <c r="AR4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/>
  <c r="AQ508" i="4"/>
  <c r="AW508" i="4"/>
  <c r="AN444" i="4"/>
  <c r="AT444" i="4"/>
  <c r="AP347" i="4"/>
  <c r="AV347" i="4"/>
  <c r="AQ347" i="4"/>
  <c r="AW347" i="4"/>
  <c r="AN283" i="4"/>
  <c r="AT283" i="4"/>
  <c r="AP215" i="4"/>
  <c r="AV215" i="4"/>
  <c r="AQ215" i="4"/>
  <c r="AW215" i="4"/>
  <c r="AN56" i="4"/>
  <c r="AT56" i="4"/>
  <c r="AP333" i="4"/>
  <c r="AV333" i="4"/>
  <c r="AQ333" i="4"/>
  <c r="AW333" i="4"/>
  <c r="AN301" i="4"/>
  <c r="AT301" i="4"/>
  <c r="AP269" i="4"/>
  <c r="AV269" i="4"/>
  <c r="AQ269" i="4"/>
  <c r="AW269" i="4"/>
  <c r="AN50" i="4"/>
  <c r="AT50" i="4"/>
  <c r="AQ512" i="4"/>
  <c r="AW512" i="4"/>
  <c r="AQ480" i="4"/>
  <c r="AW480" i="4"/>
  <c r="AQ448" i="4"/>
  <c r="AW448" i="4"/>
  <c r="AN432" i="4"/>
  <c r="AT432" i="4"/>
  <c r="AQ416" i="4"/>
  <c r="AW416" i="4"/>
  <c r="AN400" i="4"/>
  <c r="AT400" i="4"/>
  <c r="AQ384" i="4"/>
  <c r="AW384" i="4"/>
  <c r="AN343" i="4"/>
  <c r="AT343" i="4"/>
  <c r="AQ327" i="4"/>
  <c r="AW327" i="4"/>
  <c r="AN311" i="4"/>
  <c r="AT311" i="4"/>
  <c r="AP295" i="4"/>
  <c r="AV295" i="4"/>
  <c r="AQ295" i="4"/>
  <c r="AW295" i="4"/>
  <c r="AN279" i="4"/>
  <c r="AT279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O453" i="4"/>
  <c r="AU453" i="4"/>
  <c r="AL453" i="4"/>
  <c r="AR453" i="4"/>
  <c r="AQ453" i="4"/>
  <c r="AW453" i="4"/>
  <c r="AP437" i="4"/>
  <c r="AV437" i="4"/>
  <c r="AM437" i="4"/>
  <c r="AS437" i="4"/>
  <c r="AN437" i="4"/>
  <c r="AT437" i="4"/>
  <c r="AO421" i="4"/>
  <c r="AU421" i="4"/>
  <c r="AL421" i="4"/>
  <c r="AR421" i="4"/>
  <c r="AQ421" i="4"/>
  <c r="AW421" i="4"/>
  <c r="AP405" i="4"/>
  <c r="AV405" i="4"/>
  <c r="AM405" i="4"/>
  <c r="AS405" i="4"/>
  <c r="AN405" i="4"/>
  <c r="AT405" i="4"/>
  <c r="AO389" i="4"/>
  <c r="AU389" i="4"/>
  <c r="AL389" i="4"/>
  <c r="AR389" i="4"/>
  <c r="AQ389" i="4"/>
  <c r="AW389" i="4"/>
  <c r="AN356" i="4"/>
  <c r="AT356" i="4"/>
  <c r="AL356" i="4"/>
  <c r="AR356" i="4"/>
  <c r="AM340" i="4"/>
  <c r="AS340" i="4"/>
  <c r="AQ340" i="4"/>
  <c r="AW340" i="4"/>
  <c r="AO340" i="4"/>
  <c r="AU340" i="4"/>
  <c r="AP340" i="4"/>
  <c r="AV340" i="4"/>
  <c r="AL134" i="4"/>
  <c r="AR134" i="4"/>
  <c r="AM134" i="4"/>
  <c r="AS134" i="4"/>
  <c r="AN134" i="4"/>
  <c r="AT134" i="4"/>
  <c r="AO118" i="4"/>
  <c r="AU118" i="4"/>
  <c r="AQ118" i="4"/>
  <c r="AW118" i="4"/>
  <c r="AN383" i="4"/>
  <c r="AT383" i="4"/>
  <c r="AL383" i="4"/>
  <c r="AR383" i="4"/>
  <c r="AP330" i="4"/>
  <c r="AV330" i="4"/>
  <c r="AQ330" i="4"/>
  <c r="AW330" i="4"/>
  <c r="AN282" i="4"/>
  <c r="AT282" i="4"/>
  <c r="AP266" i="4"/>
  <c r="AV266" i="4"/>
  <c r="AQ266" i="4"/>
  <c r="AW266" i="4"/>
  <c r="AP194" i="4"/>
  <c r="AV194" i="4"/>
  <c r="AQ178" i="4"/>
  <c r="AW178" i="4"/>
  <c r="AN178" i="4"/>
  <c r="AT178" i="4"/>
  <c r="AQ162" i="4"/>
  <c r="AW162" i="4"/>
  <c r="AN499" i="4"/>
  <c r="AT499" i="4"/>
  <c r="AQ491" i="4"/>
  <c r="AW491" i="4"/>
  <c r="AN483" i="4"/>
  <c r="AT483" i="4"/>
  <c r="AQ475" i="4"/>
  <c r="AW475" i="4"/>
  <c r="AN467" i="4"/>
  <c r="AT467" i="4"/>
  <c r="AQ459" i="4"/>
  <c r="AW459" i="4"/>
  <c r="AN53" i="4"/>
  <c r="AT53" i="4"/>
  <c r="AQ45" i="4"/>
  <c r="AW45" i="4"/>
  <c r="AN326" i="4"/>
  <c r="AT326" i="4"/>
  <c r="AN457" i="4"/>
  <c r="AT457" i="4"/>
  <c r="AL457" i="4"/>
  <c r="AR457" i="4"/>
  <c r="AM441" i="4"/>
  <c r="AS441" i="4"/>
  <c r="AQ441" i="4"/>
  <c r="AW441" i="4"/>
  <c r="AO441" i="4"/>
  <c r="AU441" i="4"/>
  <c r="AP441" i="4"/>
  <c r="AV441" i="4"/>
  <c r="AN425" i="4"/>
  <c r="AT425" i="4"/>
  <c r="AL425" i="4"/>
  <c r="AR425" i="4"/>
  <c r="AM409" i="4"/>
  <c r="AS409" i="4"/>
  <c r="AQ409" i="4"/>
  <c r="AW409" i="4"/>
  <c r="AO409" i="4"/>
  <c r="AU409" i="4"/>
  <c r="AP409" i="4"/>
  <c r="AV409" i="4"/>
  <c r="AN393" i="4"/>
  <c r="AT393" i="4"/>
  <c r="AL393" i="4"/>
  <c r="AR393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P445" i="4"/>
  <c r="AV445" i="4"/>
  <c r="AQ445" i="4"/>
  <c r="AW445" i="4"/>
  <c r="AL429" i="4"/>
  <c r="AR429" i="4"/>
  <c r="AO429" i="4"/>
  <c r="AU429" i="4"/>
  <c r="AM429" i="4"/>
  <c r="AS429" i="4"/>
  <c r="AN429" i="4"/>
  <c r="AT429" i="4"/>
  <c r="AP413" i="4"/>
  <c r="AV413" i="4"/>
  <c r="AQ413" i="4"/>
  <c r="AW413" i="4"/>
  <c r="AL397" i="4"/>
  <c r="AR397" i="4"/>
  <c r="AO397" i="4"/>
  <c r="AU397" i="4"/>
  <c r="AM397" i="4"/>
  <c r="AS397" i="4"/>
  <c r="AN397" i="4"/>
  <c r="AT397" i="4"/>
  <c r="AP381" i="4"/>
  <c r="AV381" i="4"/>
  <c r="AQ381" i="4"/>
  <c r="AW381" i="4"/>
  <c r="AQ348" i="4"/>
  <c r="AW348" i="4"/>
  <c r="AN348" i="4"/>
  <c r="AT348" i="4"/>
  <c r="AL348" i="4"/>
  <c r="AR348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M391" i="4"/>
  <c r="AS391" i="4"/>
  <c r="AO391" i="4"/>
  <c r="AU391" i="4"/>
  <c r="AP391" i="4"/>
  <c r="AV391" i="4"/>
  <c r="AQ503" i="4"/>
  <c r="AW503" i="4"/>
  <c r="AN503" i="4"/>
  <c r="AT503" i="4"/>
  <c r="AL503" i="4"/>
  <c r="AR503" i="4"/>
  <c r="AM449" i="4"/>
  <c r="AS449" i="4"/>
  <c r="AO449" i="4"/>
  <c r="AU449" i="4"/>
  <c r="AP449" i="4"/>
  <c r="AV449" i="4"/>
  <c r="AQ433" i="4"/>
  <c r="AW433" i="4"/>
  <c r="AN433" i="4"/>
  <c r="AT433" i="4"/>
  <c r="AL433" i="4"/>
  <c r="AR433" i="4"/>
  <c r="AM417" i="4"/>
  <c r="AS417" i="4"/>
  <c r="AO417" i="4"/>
  <c r="AU417" i="4"/>
  <c r="AP417" i="4"/>
  <c r="AV417" i="4"/>
  <c r="AQ401" i="4"/>
  <c r="AW401" i="4"/>
  <c r="AN401" i="4"/>
  <c r="AT401" i="4"/>
  <c r="AL401" i="4"/>
  <c r="AR401" i="4"/>
  <c r="AM385" i="4"/>
  <c r="AS385" i="4"/>
  <c r="AO385" i="4"/>
  <c r="AU385" i="4"/>
  <c r="AP385" i="4"/>
  <c r="AV385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/>
  <c r="AL253" i="4"/>
  <c r="AR253" i="4"/>
  <c r="AM253" i="4"/>
  <c r="AS253" i="4"/>
  <c r="AL508" i="4"/>
  <c r="AR508" i="4"/>
  <c r="AM508" i="4"/>
  <c r="AS508" i="4"/>
  <c r="AO444" i="4"/>
  <c r="AU444" i="4"/>
  <c r="AL347" i="4"/>
  <c r="AR347" i="4"/>
  <c r="AM347" i="4"/>
  <c r="AS347" i="4"/>
  <c r="AO283" i="4"/>
  <c r="AU283" i="4"/>
  <c r="AL215" i="4"/>
  <c r="AR215" i="4"/>
  <c r="AM215" i="4"/>
  <c r="AS215" i="4"/>
  <c r="AO56" i="4"/>
  <c r="AU56" i="4"/>
  <c r="AL333" i="4"/>
  <c r="AR333" i="4"/>
  <c r="AM333" i="4"/>
  <c r="AS333" i="4"/>
  <c r="AO301" i="4"/>
  <c r="AU301" i="4"/>
  <c r="AL269" i="4"/>
  <c r="AR269" i="4"/>
  <c r="AM269" i="4"/>
  <c r="AS269" i="4"/>
  <c r="AO50" i="4"/>
  <c r="AU50" i="4"/>
  <c r="AO492" i="4"/>
  <c r="AU492" i="4"/>
  <c r="AL460" i="4"/>
  <c r="AR460" i="4"/>
  <c r="AM460" i="4"/>
  <c r="AS460" i="4"/>
  <c r="AO428" i="4"/>
  <c r="AU428" i="4"/>
  <c r="AL396" i="4"/>
  <c r="AR396" i="4"/>
  <c r="AM396" i="4"/>
  <c r="AS396" i="4"/>
  <c r="AO331" i="4"/>
  <c r="AU331" i="4"/>
  <c r="AL299" i="4"/>
  <c r="AR299" i="4"/>
  <c r="AM299" i="4"/>
  <c r="AS299" i="4"/>
  <c r="AO267" i="4"/>
  <c r="AU267" i="4"/>
  <c r="AL231" i="4"/>
  <c r="AR231" i="4"/>
  <c r="AM231" i="4"/>
  <c r="AS231" i="4"/>
  <c r="AO199" i="4"/>
  <c r="AU199" i="4"/>
  <c r="AL167" i="4"/>
  <c r="AR167" i="4"/>
  <c r="AM167" i="4"/>
  <c r="AS167" i="4"/>
  <c r="AO117" i="4"/>
  <c r="AU117" i="4"/>
  <c r="AP317" i="4"/>
  <c r="AV317" i="4"/>
  <c r="AL317" i="4"/>
  <c r="AR317" i="4"/>
  <c r="AQ317" i="4"/>
  <c r="AW317" i="4"/>
  <c r="AM317" i="4"/>
  <c r="AS317" i="4"/>
  <c r="AN253" i="4"/>
  <c r="AT253" i="4"/>
  <c r="AO253" i="4"/>
  <c r="AU253" i="4"/>
  <c r="AN508" i="4"/>
  <c r="AT508" i="4"/>
  <c r="AO508" i="4"/>
  <c r="AU508" i="4"/>
  <c r="AP444" i="4"/>
  <c r="AV444" i="4"/>
  <c r="AL444" i="4"/>
  <c r="AR444" i="4"/>
  <c r="AQ444" i="4"/>
  <c r="AW444" i="4"/>
  <c r="AM444" i="4"/>
  <c r="AS444" i="4"/>
  <c r="AN347" i="4"/>
  <c r="AT347" i="4"/>
  <c r="AO347" i="4"/>
  <c r="AU347" i="4"/>
  <c r="AP283" i="4"/>
  <c r="AV283" i="4"/>
  <c r="AL283" i="4"/>
  <c r="AR283" i="4"/>
  <c r="AQ283" i="4"/>
  <c r="AW283" i="4"/>
  <c r="AM283" i="4"/>
  <c r="AS283" i="4"/>
  <c r="AN215" i="4"/>
  <c r="AT215" i="4"/>
  <c r="AO215" i="4"/>
  <c r="AU215" i="4"/>
  <c r="AP56" i="4"/>
  <c r="AV56" i="4"/>
  <c r="AL56" i="4"/>
  <c r="AR56" i="4"/>
  <c r="AQ56" i="4"/>
  <c r="AW56" i="4"/>
  <c r="AM56" i="4"/>
  <c r="AS56" i="4"/>
  <c r="AN333" i="4"/>
  <c r="AT333" i="4"/>
  <c r="AO333" i="4"/>
  <c r="AU333" i="4"/>
  <c r="AP301" i="4"/>
  <c r="AV301" i="4"/>
  <c r="AL301" i="4"/>
  <c r="AR301" i="4"/>
  <c r="AQ301" i="4"/>
  <c r="AW301" i="4"/>
  <c r="AM301" i="4"/>
  <c r="AS301" i="4"/>
  <c r="AN269" i="4"/>
  <c r="AT269" i="4"/>
  <c r="AO269" i="4"/>
  <c r="AU269" i="4"/>
  <c r="AP50" i="4"/>
  <c r="AV50" i="4"/>
  <c r="AL50" i="4"/>
  <c r="AR50" i="4"/>
  <c r="AQ50" i="4"/>
  <c r="AW50" i="4"/>
  <c r="AM50" i="4"/>
  <c r="AS50" i="4"/>
  <c r="AP492" i="4"/>
  <c r="AV492" i="4"/>
  <c r="AL492" i="4"/>
  <c r="AR492" i="4"/>
  <c r="AQ492" i="4"/>
  <c r="AW492" i="4"/>
  <c r="AM492" i="4"/>
  <c r="AS492" i="4"/>
  <c r="AN460" i="4"/>
  <c r="AT460" i="4"/>
  <c r="AO460" i="4"/>
  <c r="AU460" i="4"/>
  <c r="AP428" i="4"/>
  <c r="AV428" i="4"/>
  <c r="AL428" i="4"/>
  <c r="AR428" i="4"/>
  <c r="AQ428" i="4"/>
  <c r="AW428" i="4"/>
  <c r="AM428" i="4"/>
  <c r="AS428" i="4"/>
  <c r="AN396" i="4"/>
  <c r="AT396" i="4"/>
  <c r="AO396" i="4"/>
  <c r="AU396" i="4"/>
  <c r="AP331" i="4"/>
  <c r="AV331" i="4"/>
  <c r="AL331" i="4"/>
  <c r="AR331" i="4"/>
  <c r="AQ331" i="4"/>
  <c r="AW331" i="4"/>
  <c r="AM331" i="4"/>
  <c r="AS331" i="4"/>
  <c r="AN299" i="4"/>
  <c r="AT299" i="4"/>
  <c r="AO299" i="4"/>
  <c r="AU299" i="4"/>
  <c r="AP267" i="4"/>
  <c r="AV267" i="4"/>
  <c r="AL267" i="4"/>
  <c r="AR267" i="4"/>
  <c r="AQ267" i="4"/>
  <c r="AW267" i="4"/>
  <c r="AM267" i="4"/>
  <c r="AS267" i="4"/>
  <c r="AN231" i="4"/>
  <c r="AT231" i="4"/>
  <c r="AO231" i="4"/>
  <c r="AU231" i="4"/>
  <c r="AP199" i="4"/>
  <c r="AV199" i="4"/>
  <c r="AL199" i="4"/>
  <c r="AR199" i="4"/>
  <c r="AQ199" i="4"/>
  <c r="AW199" i="4"/>
  <c r="AM199" i="4"/>
  <c r="AS199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341" i="4"/>
  <c r="AR341" i="4"/>
  <c r="AQ341" i="4"/>
  <c r="AW341" i="4"/>
  <c r="AL484" i="4"/>
  <c r="AR484" i="4"/>
  <c r="AM484" i="4"/>
  <c r="AS484" i="4"/>
  <c r="AL420" i="4"/>
  <c r="AR420" i="4"/>
  <c r="AL191" i="4"/>
  <c r="AR191" i="4"/>
  <c r="AL954" i="4"/>
  <c r="AR954" i="4"/>
  <c r="AL539" i="4"/>
  <c r="AR539" i="4"/>
  <c r="AQ556" i="4"/>
  <c r="AW556" i="4"/>
  <c r="AL488" i="4"/>
  <c r="AR488" i="4"/>
  <c r="AL424" i="4"/>
  <c r="AR424" i="4"/>
  <c r="AL335" i="4"/>
  <c r="AR335" i="4"/>
  <c r="AL183" i="4"/>
  <c r="AR183" i="4"/>
  <c r="AN364" i="4"/>
  <c r="AT364" i="4"/>
  <c r="AM244" i="4"/>
  <c r="AS244" i="4"/>
  <c r="AP357" i="4"/>
  <c r="AV357" i="4"/>
  <c r="AL357" i="4"/>
  <c r="AR357" i="4"/>
  <c r="AO357" i="4"/>
  <c r="AU357" i="4"/>
  <c r="AP325" i="4"/>
  <c r="AV325" i="4"/>
  <c r="AL325" i="4"/>
  <c r="AR325" i="4"/>
  <c r="AQ325" i="4"/>
  <c r="AW325" i="4"/>
  <c r="AM325" i="4"/>
  <c r="AS325" i="4"/>
  <c r="AN293" i="4"/>
  <c r="AT293" i="4"/>
  <c r="AO293" i="4"/>
  <c r="AU293" i="4"/>
  <c r="AP261" i="4"/>
  <c r="AV261" i="4"/>
  <c r="AL261" i="4"/>
  <c r="AR261" i="4"/>
  <c r="AQ261" i="4"/>
  <c r="AW261" i="4"/>
  <c r="AM261" i="4"/>
  <c r="AS261" i="4"/>
  <c r="AP500" i="4"/>
  <c r="AV500" i="4"/>
  <c r="AL500" i="4"/>
  <c r="AR500" i="4"/>
  <c r="AQ500" i="4"/>
  <c r="AW500" i="4"/>
  <c r="AM500" i="4"/>
  <c r="AS500" i="4"/>
  <c r="AN468" i="4"/>
  <c r="AT468" i="4"/>
  <c r="AO468" i="4"/>
  <c r="AU468" i="4"/>
  <c r="AP436" i="4"/>
  <c r="AV436" i="4"/>
  <c r="AL436" i="4"/>
  <c r="AR436" i="4"/>
  <c r="AQ436" i="4"/>
  <c r="AW436" i="4"/>
  <c r="AM436" i="4"/>
  <c r="AS436" i="4"/>
  <c r="AN404" i="4"/>
  <c r="AT404" i="4"/>
  <c r="AO404" i="4"/>
  <c r="AU404" i="4"/>
  <c r="AP355" i="4"/>
  <c r="AV355" i="4"/>
  <c r="AL355" i="4"/>
  <c r="AR355" i="4"/>
  <c r="AQ355" i="4"/>
  <c r="AW355" i="4"/>
  <c r="AM355" i="4"/>
  <c r="AS355" i="4"/>
  <c r="AN323" i="4"/>
  <c r="AT323" i="4"/>
  <c r="AO323" i="4"/>
  <c r="AU323" i="4"/>
  <c r="AP291" i="4"/>
  <c r="AV291" i="4"/>
  <c r="AL291" i="4"/>
  <c r="AR291" i="4"/>
  <c r="AQ291" i="4"/>
  <c r="AW291" i="4"/>
  <c r="AM291" i="4"/>
  <c r="AS291" i="4"/>
  <c r="AN259" i="4"/>
  <c r="AT259" i="4"/>
  <c r="AO259" i="4"/>
  <c r="AU259" i="4"/>
  <c r="AP207" i="4"/>
  <c r="AV207" i="4"/>
  <c r="AL207" i="4"/>
  <c r="AR207" i="4"/>
  <c r="AQ207" i="4"/>
  <c r="AW207" i="4"/>
  <c r="AM207" i="4"/>
  <c r="AS207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N374" i="4"/>
  <c r="AT374" i="4"/>
  <c r="AP374" i="4"/>
  <c r="AV374" i="4"/>
  <c r="AO374" i="4"/>
  <c r="AU374" i="4"/>
  <c r="AN512" i="4"/>
  <c r="AT512" i="4"/>
  <c r="AO512" i="4"/>
  <c r="AU512" i="4"/>
  <c r="AP496" i="4"/>
  <c r="AV496" i="4"/>
  <c r="AL496" i="4"/>
  <c r="AR496" i="4"/>
  <c r="AQ496" i="4"/>
  <c r="AW496" i="4"/>
  <c r="AM496" i="4"/>
  <c r="AS496" i="4"/>
  <c r="AN480" i="4"/>
  <c r="AT480" i="4"/>
  <c r="AO480" i="4"/>
  <c r="AU480" i="4"/>
  <c r="AP464" i="4"/>
  <c r="AV464" i="4"/>
  <c r="AL464" i="4"/>
  <c r="AR464" i="4"/>
  <c r="AQ464" i="4"/>
  <c r="AW464" i="4"/>
  <c r="AM464" i="4"/>
  <c r="AS464" i="4"/>
  <c r="AN448" i="4"/>
  <c r="AT448" i="4"/>
  <c r="AO448" i="4"/>
  <c r="AU448" i="4"/>
  <c r="AP432" i="4"/>
  <c r="AV432" i="4"/>
  <c r="AL432" i="4"/>
  <c r="AR432" i="4"/>
  <c r="AQ432" i="4"/>
  <c r="AW432" i="4"/>
  <c r="AM432" i="4"/>
  <c r="AS432" i="4"/>
  <c r="AN416" i="4"/>
  <c r="AT416" i="4"/>
  <c r="AO416" i="4"/>
  <c r="AU416" i="4"/>
  <c r="AP400" i="4"/>
  <c r="AV400" i="4"/>
  <c r="AL400" i="4"/>
  <c r="AR400" i="4"/>
  <c r="AQ400" i="4"/>
  <c r="AW400" i="4"/>
  <c r="AM400" i="4"/>
  <c r="AS400" i="4"/>
  <c r="AN384" i="4"/>
  <c r="AT384" i="4"/>
  <c r="AO384" i="4"/>
  <c r="AU384" i="4"/>
  <c r="AP343" i="4"/>
  <c r="AV343" i="4"/>
  <c r="AL343" i="4"/>
  <c r="AR343" i="4"/>
  <c r="AQ343" i="4"/>
  <c r="AW343" i="4"/>
  <c r="AM343" i="4"/>
  <c r="AS343" i="4"/>
  <c r="AN327" i="4"/>
  <c r="AT327" i="4"/>
  <c r="AO327" i="4"/>
  <c r="AU327" i="4"/>
  <c r="AP311" i="4"/>
  <c r="AV311" i="4"/>
  <c r="AL311" i="4"/>
  <c r="AR311" i="4"/>
  <c r="AQ311" i="4"/>
  <c r="AW311" i="4"/>
  <c r="AM311" i="4"/>
  <c r="AS311" i="4"/>
  <c r="AN295" i="4"/>
  <c r="AT295" i="4"/>
  <c r="AO295" i="4"/>
  <c r="AU295" i="4"/>
  <c r="AP279" i="4"/>
  <c r="AV279" i="4"/>
  <c r="AL279" i="4"/>
  <c r="AR279" i="4"/>
  <c r="AQ279" i="4"/>
  <c r="AW279" i="4"/>
  <c r="AM279" i="4"/>
  <c r="AS279" i="4"/>
  <c r="AN263" i="4"/>
  <c r="AT263" i="4"/>
  <c r="AO263" i="4"/>
  <c r="AU263" i="4"/>
  <c r="AP247" i="4"/>
  <c r="AV247" i="4"/>
  <c r="AL247" i="4"/>
  <c r="AR247" i="4"/>
  <c r="AQ247" i="4"/>
  <c r="AW247" i="4"/>
  <c r="AM247" i="4"/>
  <c r="AS247" i="4"/>
  <c r="AN219" i="4"/>
  <c r="AT219" i="4"/>
  <c r="AO219" i="4"/>
  <c r="AU219" i="4"/>
  <c r="AP203" i="4"/>
  <c r="AV203" i="4"/>
  <c r="AL203" i="4"/>
  <c r="AR203" i="4"/>
  <c r="AQ203" i="4"/>
  <c r="AW203" i="4"/>
  <c r="AM203" i="4"/>
  <c r="AS203" i="4"/>
  <c r="AN187" i="4"/>
  <c r="AT187" i="4"/>
  <c r="AO187" i="4"/>
  <c r="AU187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/>
  <c r="AO339" i="4"/>
  <c r="AU339" i="4"/>
  <c r="AP223" i="4"/>
  <c r="AV223" i="4"/>
  <c r="AO125" i="4"/>
  <c r="AU125" i="4"/>
  <c r="AL942" i="4"/>
  <c r="AR942" i="4"/>
  <c r="AP440" i="4"/>
  <c r="AV440" i="4"/>
  <c r="AQ351" i="4"/>
  <c r="AW351" i="4"/>
  <c r="AO227" i="4"/>
  <c r="AU227" i="4"/>
  <c r="AQ251" i="4"/>
  <c r="AW251" i="4"/>
  <c r="AP244" i="4"/>
  <c r="AV244" i="4"/>
  <c r="AN357" i="4"/>
  <c r="AT357" i="4"/>
  <c r="AQ357" i="4"/>
  <c r="AW357" i="4"/>
  <c r="AM357" i="4"/>
  <c r="AS357" i="4"/>
  <c r="AN325" i="4"/>
  <c r="AT325" i="4"/>
  <c r="AO325" i="4"/>
  <c r="AU325" i="4"/>
  <c r="AP293" i="4"/>
  <c r="AV293" i="4"/>
  <c r="AL293" i="4"/>
  <c r="AR293" i="4"/>
  <c r="AQ293" i="4"/>
  <c r="AW293" i="4"/>
  <c r="AM293" i="4"/>
  <c r="AS293" i="4"/>
  <c r="AN261" i="4"/>
  <c r="AT261" i="4"/>
  <c r="AO261" i="4"/>
  <c r="AU261" i="4"/>
  <c r="AN500" i="4"/>
  <c r="AT500" i="4"/>
  <c r="AO500" i="4"/>
  <c r="AU500" i="4"/>
  <c r="AP468" i="4"/>
  <c r="AV468" i="4"/>
  <c r="AL468" i="4"/>
  <c r="AR468" i="4"/>
  <c r="AQ468" i="4"/>
  <c r="AW468" i="4"/>
  <c r="AM468" i="4"/>
  <c r="AS468" i="4"/>
  <c r="AN436" i="4"/>
  <c r="AT436" i="4"/>
  <c r="AO436" i="4"/>
  <c r="AU436" i="4"/>
  <c r="AP404" i="4"/>
  <c r="AV404" i="4"/>
  <c r="AL404" i="4"/>
  <c r="AR404" i="4"/>
  <c r="AQ404" i="4"/>
  <c r="AW404" i="4"/>
  <c r="AM404" i="4"/>
  <c r="AS404" i="4"/>
  <c r="AN355" i="4"/>
  <c r="AT355" i="4"/>
  <c r="AO355" i="4"/>
  <c r="AU355" i="4"/>
  <c r="AP323" i="4"/>
  <c r="AV323" i="4"/>
  <c r="AL323" i="4"/>
  <c r="AR323" i="4"/>
  <c r="AQ323" i="4"/>
  <c r="AW323" i="4"/>
  <c r="AM323" i="4"/>
  <c r="AS323" i="4"/>
  <c r="AN291" i="4"/>
  <c r="AT291" i="4"/>
  <c r="AO291" i="4"/>
  <c r="AU291" i="4"/>
  <c r="AP259" i="4"/>
  <c r="AV259" i="4"/>
  <c r="AL259" i="4"/>
  <c r="AR259" i="4"/>
  <c r="AQ259" i="4"/>
  <c r="AW259" i="4"/>
  <c r="AM259" i="4"/>
  <c r="AS259" i="4"/>
  <c r="AN207" i="4"/>
  <c r="AT207" i="4"/>
  <c r="AO207" i="4"/>
  <c r="AU207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L374" i="4"/>
  <c r="AR374" i="4"/>
  <c r="AQ374" i="4"/>
  <c r="AW374" i="4"/>
  <c r="AM374" i="4"/>
  <c r="AS374" i="4"/>
  <c r="AL512" i="4"/>
  <c r="AR512" i="4"/>
  <c r="AM512" i="4"/>
  <c r="AS512" i="4"/>
  <c r="AO496" i="4"/>
  <c r="AU496" i="4"/>
  <c r="AL480" i="4"/>
  <c r="AR480" i="4"/>
  <c r="AM480" i="4"/>
  <c r="AS480" i="4"/>
  <c r="AO464" i="4"/>
  <c r="AU464" i="4"/>
  <c r="AL448" i="4"/>
  <c r="AR448" i="4"/>
  <c r="AM448" i="4"/>
  <c r="AS448" i="4"/>
  <c r="AO432" i="4"/>
  <c r="AU432" i="4"/>
  <c r="AL416" i="4"/>
  <c r="AR416" i="4"/>
  <c r="AM416" i="4"/>
  <c r="AS416" i="4"/>
  <c r="AO400" i="4"/>
  <c r="AU400" i="4"/>
  <c r="AL384" i="4"/>
  <c r="AR384" i="4"/>
  <c r="AM384" i="4"/>
  <c r="AS384" i="4"/>
  <c r="AO343" i="4"/>
  <c r="AU343" i="4"/>
  <c r="AL327" i="4"/>
  <c r="AR327" i="4"/>
  <c r="AM327" i="4"/>
  <c r="AS327" i="4"/>
  <c r="AO311" i="4"/>
  <c r="AU311" i="4"/>
  <c r="AL295" i="4"/>
  <c r="AR295" i="4"/>
  <c r="AM295" i="4"/>
  <c r="AS295" i="4"/>
  <c r="AO279" i="4"/>
  <c r="AU279" i="4"/>
  <c r="AP263" i="4"/>
  <c r="AV263" i="4"/>
  <c r="AL263" i="4"/>
  <c r="AR263" i="4"/>
  <c r="AQ263" i="4"/>
  <c r="AW263" i="4"/>
  <c r="AM263" i="4"/>
  <c r="AS263" i="4"/>
  <c r="AN247" i="4"/>
  <c r="AT247" i="4"/>
  <c r="AO247" i="4"/>
  <c r="AU247" i="4"/>
  <c r="AP219" i="4"/>
  <c r="AV219" i="4"/>
  <c r="AL219" i="4"/>
  <c r="AR219" i="4"/>
  <c r="AQ219" i="4"/>
  <c r="AW219" i="4"/>
  <c r="AM219" i="4"/>
  <c r="AS219" i="4"/>
  <c r="AN203" i="4"/>
  <c r="AT203" i="4"/>
  <c r="AO203" i="4"/>
  <c r="AU203" i="4"/>
  <c r="AP187" i="4"/>
  <c r="AV187" i="4"/>
  <c r="AL187" i="4"/>
  <c r="AR187" i="4"/>
  <c r="AQ187" i="4"/>
  <c r="AW187" i="4"/>
  <c r="AM187" i="4"/>
  <c r="AS187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J9" i="3"/>
  <c r="K9" i="3"/>
  <c r="D10" i="3"/>
  <c r="F248" i="4"/>
  <c r="J248" i="4"/>
  <c r="AN287" i="4"/>
  <c r="AT287" i="4"/>
  <c r="AQ349" i="4"/>
  <c r="AW349" i="4"/>
  <c r="AM667" i="4"/>
  <c r="AS667" i="4"/>
  <c r="AN211" i="4"/>
  <c r="AT211" i="4"/>
  <c r="AM319" i="4"/>
  <c r="AS319" i="4"/>
  <c r="AN351" i="4"/>
  <c r="AT351" i="4"/>
  <c r="AM472" i="4"/>
  <c r="AS472" i="4"/>
  <c r="AN504" i="4"/>
  <c r="AT504" i="4"/>
  <c r="AQ392" i="4"/>
  <c r="AW392" i="4"/>
  <c r="AM211" i="4"/>
  <c r="AS211" i="4"/>
  <c r="AN255" i="4"/>
  <c r="AT255" i="4"/>
  <c r="AM351" i="4"/>
  <c r="AS351" i="4"/>
  <c r="AN408" i="4"/>
  <c r="AT408" i="4"/>
  <c r="AM504" i="4"/>
  <c r="AS504" i="4"/>
  <c r="AQ277" i="4"/>
  <c r="AW277" i="4"/>
  <c r="AN649" i="4"/>
  <c r="AT649" i="4"/>
  <c r="AQ315" i="4"/>
  <c r="AW315" i="4"/>
  <c r="AP415" i="4"/>
  <c r="AV415" i="4"/>
  <c r="AQ372" i="4"/>
  <c r="AW372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AO452" i="4"/>
  <c r="AU452" i="4"/>
  <c r="AM440" i="4"/>
  <c r="AS440" i="4"/>
  <c r="AP287" i="4"/>
  <c r="AV287" i="4"/>
  <c r="AN277" i="4"/>
  <c r="AT277" i="4"/>
  <c r="AM341" i="4"/>
  <c r="AS341" i="4"/>
  <c r="F110" i="4"/>
  <c r="J110" i="4"/>
  <c r="M111" i="2"/>
  <c r="E228" i="4"/>
  <c r="I228" i="4"/>
  <c r="D344" i="4"/>
  <c r="H344" i="4"/>
  <c r="E725" i="4"/>
  <c r="I725" i="4"/>
  <c r="F180" i="4"/>
  <c r="J180" i="4"/>
  <c r="M181" i="2"/>
  <c r="E959" i="4"/>
  <c r="I959" i="4"/>
  <c r="AQ941" i="4"/>
  <c r="AW941" i="4"/>
  <c r="AQ455" i="4"/>
  <c r="AW455" i="4"/>
  <c r="AL44" i="4"/>
  <c r="AR44" i="4"/>
  <c r="AQ319" i="4"/>
  <c r="AW319" i="4"/>
  <c r="AO557" i="4"/>
  <c r="AU557" i="4"/>
  <c r="AM412" i="4"/>
  <c r="AS412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L372" i="4"/>
  <c r="AR372" i="4"/>
  <c r="G372" i="4"/>
  <c r="AN349" i="4"/>
  <c r="AT349" i="4"/>
  <c r="AO121" i="4"/>
  <c r="AU121" i="4"/>
  <c r="AO195" i="4"/>
  <c r="AU195" i="4"/>
  <c r="AO271" i="4"/>
  <c r="AU271" i="4"/>
  <c r="AN556" i="4"/>
  <c r="AT556" i="4"/>
  <c r="AO926" i="4"/>
  <c r="AU926" i="4"/>
  <c r="AM986" i="4"/>
  <c r="AS986" i="4"/>
  <c r="D677" i="4"/>
  <c r="H677" i="4"/>
  <c r="F677" i="4"/>
  <c r="J677" i="4"/>
  <c r="E382" i="4"/>
  <c r="I382" i="4"/>
  <c r="F382" i="4"/>
  <c r="J382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F190" i="4"/>
  <c r="J190" i="4"/>
  <c r="G190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366" i="4"/>
  <c r="AT366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O440" i="4"/>
  <c r="AU440" i="4"/>
  <c r="AO539" i="4"/>
  <c r="AU539" i="4"/>
  <c r="AL159" i="4"/>
  <c r="AR159" i="4"/>
  <c r="D159" i="4"/>
  <c r="H159" i="4"/>
  <c r="K160" i="2"/>
  <c r="AQ314" i="4"/>
  <c r="AW314" i="4"/>
  <c r="AN699" i="4"/>
  <c r="AT699" i="4"/>
  <c r="AL987" i="4"/>
  <c r="AR987" i="4"/>
  <c r="F236" i="4"/>
  <c r="J236" i="4"/>
  <c r="F378" i="4"/>
  <c r="J378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569" i="4"/>
  <c r="J569" i="4"/>
  <c r="F681" i="4"/>
  <c r="J681" i="4"/>
  <c r="G246" i="4"/>
  <c r="D739" i="4"/>
  <c r="H739" i="4"/>
  <c r="E669" i="4"/>
  <c r="I669" i="4"/>
  <c r="AM372" i="4"/>
  <c r="AS372" i="4"/>
  <c r="AQ683" i="4"/>
  <c r="AW683" i="4"/>
  <c r="AP667" i="4"/>
  <c r="AV667" i="4"/>
  <c r="AP55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L195" i="4"/>
  <c r="AR195" i="4"/>
  <c r="G195" i="4"/>
  <c r="AL476" i="4"/>
  <c r="AR476" i="4"/>
  <c r="G476" i="4"/>
  <c r="AN986" i="4"/>
  <c r="AT986" i="4"/>
  <c r="AN125" i="4"/>
  <c r="AT125" i="4"/>
  <c r="AN191" i="4"/>
  <c r="AT191" i="4"/>
  <c r="AN339" i="4"/>
  <c r="AT339" i="4"/>
  <c r="AO420" i="4"/>
  <c r="AU420" i="4"/>
  <c r="AP892" i="4"/>
  <c r="AV892" i="4"/>
  <c r="AQ183" i="4"/>
  <c r="AW183" i="4"/>
  <c r="AL392" i="4"/>
  <c r="AR392" i="4"/>
  <c r="G392" i="4"/>
  <c r="D152" i="4"/>
  <c r="H152" i="4"/>
  <c r="K153" i="2"/>
  <c r="F228" i="4"/>
  <c r="J228" i="4"/>
  <c r="G382" i="4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F320" i="4"/>
  <c r="J320" i="4"/>
  <c r="G575" i="4"/>
  <c r="E190" i="4"/>
  <c r="I190" i="4"/>
  <c r="D920" i="4"/>
  <c r="H920" i="4"/>
  <c r="E789" i="4"/>
  <c r="I789" i="4"/>
  <c r="AP587" i="4"/>
  <c r="AV587" i="4"/>
  <c r="AP372" i="4"/>
  <c r="AV372" i="4"/>
  <c r="D959" i="4"/>
  <c r="H959" i="4"/>
  <c r="G947" i="4"/>
  <c r="AN183" i="4"/>
  <c r="AT183" i="4"/>
  <c r="AO303" i="4"/>
  <c r="AU303" i="4"/>
  <c r="AO392" i="4"/>
  <c r="AU392" i="4"/>
  <c r="AO456" i="4"/>
  <c r="AU456" i="4"/>
  <c r="G80" i="4"/>
  <c r="AP388" i="4"/>
  <c r="AV388" i="4"/>
  <c r="E75" i="4"/>
  <c r="I75" i="4"/>
  <c r="L76" i="2"/>
  <c r="D80" i="4"/>
  <c r="H80" i="4"/>
  <c r="K81" i="2"/>
  <c r="AL314" i="4"/>
  <c r="AR314" i="4"/>
  <c r="E314" i="4"/>
  <c r="I314" i="4"/>
  <c r="AN763" i="4"/>
  <c r="AT763" i="4"/>
  <c r="AM811" i="4"/>
  <c r="AS811" i="4"/>
  <c r="AQ611" i="4"/>
  <c r="AW611" i="4"/>
  <c r="AO611" i="4"/>
  <c r="AU611" i="4"/>
  <c r="AN747" i="4"/>
  <c r="AT747" i="4"/>
  <c r="AO591" i="4"/>
  <c r="AU591" i="4"/>
  <c r="AM939" i="4"/>
  <c r="AS939" i="4"/>
  <c r="D102" i="4"/>
  <c r="H102" i="4"/>
  <c r="K103" i="2"/>
  <c r="E102" i="4"/>
  <c r="I102" i="4"/>
  <c r="L103" i="2"/>
  <c r="F218" i="4"/>
  <c r="J218" i="4"/>
  <c r="E218" i="4"/>
  <c r="I218" i="4"/>
  <c r="F867" i="4"/>
  <c r="J867" i="4"/>
  <c r="G867" i="4"/>
  <c r="G916" i="4"/>
  <c r="D916" i="4"/>
  <c r="H916" i="4"/>
  <c r="F222" i="4"/>
  <c r="J222" i="4"/>
  <c r="E222" i="4"/>
  <c r="I222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D352" i="4"/>
  <c r="H352" i="4"/>
  <c r="F352" i="4"/>
  <c r="J352" i="4"/>
  <c r="E773" i="4"/>
  <c r="I773" i="4"/>
  <c r="D773" i="4"/>
  <c r="H773" i="4"/>
  <c r="G338" i="4"/>
  <c r="F338" i="4"/>
  <c r="J338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244" i="4"/>
  <c r="AU244" i="4"/>
  <c r="AO493" i="4"/>
  <c r="AU493" i="4"/>
  <c r="AO637" i="4"/>
  <c r="AU637" i="4"/>
  <c r="AL287" i="4"/>
  <c r="AR287" i="4"/>
  <c r="E287" i="4"/>
  <c r="I287" i="4"/>
  <c r="AN159" i="4"/>
  <c r="AT159" i="4"/>
  <c r="AN307" i="4"/>
  <c r="AT307" i="4"/>
  <c r="AM60" i="4"/>
  <c r="AS60" i="4"/>
  <c r="AM255" i="4"/>
  <c r="AS255" i="4"/>
  <c r="AM557" i="4"/>
  <c r="AS557" i="4"/>
  <c r="F491" i="4"/>
  <c r="J491" i="4"/>
  <c r="AM251" i="4"/>
  <c r="AS251" i="4"/>
  <c r="AP179" i="4"/>
  <c r="AV179" i="4"/>
  <c r="AP255" i="4"/>
  <c r="AV255" i="4"/>
  <c r="AL349" i="4"/>
  <c r="AR349" i="4"/>
  <c r="E349" i="4"/>
  <c r="I34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P368" i="4"/>
  <c r="AV368" i="4"/>
  <c r="AQ527" i="4"/>
  <c r="AW527" i="4"/>
  <c r="AQ944" i="4"/>
  <c r="AW944" i="4"/>
  <c r="AP960" i="4"/>
  <c r="AV960" i="4"/>
  <c r="AQ517" i="4"/>
  <c r="AW517" i="4"/>
  <c r="AQ560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Q557" i="4"/>
  <c r="AW557" i="4"/>
  <c r="G174" i="4"/>
  <c r="E296" i="4"/>
  <c r="I296" i="4"/>
  <c r="G959" i="4"/>
  <c r="AN635" i="4"/>
  <c r="AT635" i="4"/>
  <c r="AL244" i="4"/>
  <c r="AR244" i="4"/>
  <c r="D244" i="4"/>
  <c r="H244" i="4"/>
  <c r="AO556" i="4"/>
  <c r="AU556" i="4"/>
  <c r="F80" i="4"/>
  <c r="J80" i="4"/>
  <c r="M81" i="2"/>
  <c r="AO364" i="4"/>
  <c r="AU364" i="4"/>
  <c r="D75" i="4"/>
  <c r="H75" i="4"/>
  <c r="K76" i="2"/>
  <c r="AN341" i="4"/>
  <c r="AT341" i="4"/>
  <c r="AL747" i="4"/>
  <c r="AR747" i="4"/>
  <c r="AO763" i="4"/>
  <c r="AU763" i="4"/>
  <c r="AL380" i="4"/>
  <c r="AR380" i="4"/>
  <c r="G380" i="4"/>
  <c r="AP747" i="4"/>
  <c r="AV747" i="4"/>
  <c r="E573" i="4"/>
  <c r="I573" i="4"/>
  <c r="F573" i="4"/>
  <c r="J573" i="4"/>
  <c r="G573" i="4"/>
  <c r="E639" i="4"/>
  <c r="I639" i="4"/>
  <c r="G639" i="4"/>
  <c r="D272" i="4"/>
  <c r="H272" i="4"/>
  <c r="E272" i="4"/>
  <c r="I272" i="4"/>
  <c r="E677" i="4"/>
  <c r="I677" i="4"/>
  <c r="G677" i="4"/>
  <c r="G214" i="4"/>
  <c r="F214" i="4"/>
  <c r="J214" i="4"/>
  <c r="E45" i="4"/>
  <c r="I45" i="4"/>
  <c r="L46" i="2"/>
  <c r="D45" i="4"/>
  <c r="H45" i="4"/>
  <c r="K46" i="2"/>
  <c r="E475" i="4"/>
  <c r="I475" i="4"/>
  <c r="F475" i="4"/>
  <c r="J475" i="4"/>
  <c r="D709" i="4"/>
  <c r="H709" i="4"/>
  <c r="F709" i="4"/>
  <c r="J709" i="4"/>
  <c r="G304" i="4"/>
  <c r="F304" i="4"/>
  <c r="J304" i="4"/>
  <c r="F196" i="4"/>
  <c r="J196" i="4"/>
  <c r="G196" i="4"/>
  <c r="D256" i="4"/>
  <c r="H256" i="4"/>
  <c r="E256" i="4"/>
  <c r="I256" i="4"/>
  <c r="D212" i="4"/>
  <c r="H212" i="4"/>
  <c r="E212" i="4"/>
  <c r="I212" i="4"/>
  <c r="G344" i="4"/>
  <c r="E344" i="4"/>
  <c r="I344" i="4"/>
  <c r="F485" i="4"/>
  <c r="J485" i="4"/>
  <c r="G485" i="4"/>
  <c r="G354" i="4"/>
  <c r="F354" i="4"/>
  <c r="J354" i="4"/>
  <c r="AM623" i="4"/>
  <c r="AS623" i="4"/>
  <c r="AP125" i="4"/>
  <c r="AV125" i="4"/>
  <c r="AP341" i="4"/>
  <c r="AV341" i="4"/>
  <c r="AO341" i="4"/>
  <c r="AU341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F238" i="4"/>
  <c r="J238" i="4"/>
  <c r="E238" i="4"/>
  <c r="I238" i="4"/>
  <c r="D362" i="4"/>
  <c r="H362" i="4"/>
  <c r="E362" i="4"/>
  <c r="I362" i="4"/>
  <c r="G555" i="4"/>
  <c r="D555" i="4"/>
  <c r="H555" i="4"/>
  <c r="D973" i="4"/>
  <c r="H973" i="4"/>
  <c r="F973" i="4"/>
  <c r="J973" i="4"/>
  <c r="AN811" i="4"/>
  <c r="AT811" i="4"/>
  <c r="AO811" i="4"/>
  <c r="AU811" i="4"/>
  <c r="AO376" i="4"/>
  <c r="AU376" i="4"/>
  <c r="AQ543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N533" i="4"/>
  <c r="AT533" i="4"/>
  <c r="AO533" i="4"/>
  <c r="AU533" i="4"/>
  <c r="AQ533" i="4"/>
  <c r="AW533" i="4"/>
  <c r="AO558" i="4"/>
  <c r="AU558" i="4"/>
  <c r="AN562" i="4"/>
  <c r="AT562" i="4"/>
  <c r="AO562" i="4"/>
  <c r="AU562" i="4"/>
  <c r="AQ562" i="4"/>
  <c r="AW562" i="4"/>
  <c r="AN566" i="4"/>
  <c r="AT566" i="4"/>
  <c r="AQ566" i="4"/>
  <c r="AW566" i="4"/>
  <c r="AO570" i="4"/>
  <c r="AU570" i="4"/>
  <c r="AN574" i="4"/>
  <c r="AT574" i="4"/>
  <c r="AO578" i="4"/>
  <c r="AU578" i="4"/>
  <c r="AQ582" i="4"/>
  <c r="AW582" i="4"/>
  <c r="AO586" i="4"/>
  <c r="AU586" i="4"/>
  <c r="AN590" i="4"/>
  <c r="AT590" i="4"/>
  <c r="AO590" i="4"/>
  <c r="AU590" i="4"/>
  <c r="AQ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364" i="4"/>
  <c r="AS364" i="4"/>
  <c r="AM366" i="4"/>
  <c r="AS366" i="4"/>
  <c r="AM539" i="4"/>
  <c r="AS539" i="4"/>
  <c r="AM970" i="4"/>
  <c r="AS970" i="4"/>
  <c r="AP994" i="4"/>
  <c r="AV994" i="4"/>
  <c r="AP476" i="4"/>
  <c r="AV476" i="4"/>
  <c r="AP986" i="4"/>
  <c r="AV986" i="4"/>
  <c r="AP191" i="4"/>
  <c r="AV191" i="4"/>
  <c r="E350" i="4"/>
  <c r="I350" i="4"/>
  <c r="AM716" i="4"/>
  <c r="AS716" i="4"/>
  <c r="F230" i="4"/>
  <c r="J230" i="4"/>
  <c r="D346" i="4"/>
  <c r="H346" i="4"/>
  <c r="F334" i="4"/>
  <c r="J334" i="4"/>
  <c r="F595" i="4"/>
  <c r="J595" i="4"/>
  <c r="D302" i="4"/>
  <c r="H302" i="4"/>
  <c r="D525" i="4"/>
  <c r="H525" i="4"/>
  <c r="E461" i="4"/>
  <c r="I461" i="4"/>
  <c r="E861" i="4"/>
  <c r="I861" i="4"/>
  <c r="AL364" i="4"/>
  <c r="AR364" i="4"/>
  <c r="D364" i="4"/>
  <c r="H364" i="4"/>
  <c r="AO137" i="4"/>
  <c r="AU137" i="4"/>
  <c r="AO211" i="4"/>
  <c r="AU211" i="4"/>
  <c r="AO351" i="4"/>
  <c r="AU351" i="4"/>
  <c r="AO504" i="4"/>
  <c r="AU504" i="4"/>
  <c r="AL366" i="4"/>
  <c r="AR366" i="4"/>
  <c r="G366" i="4"/>
  <c r="AO970" i="4"/>
  <c r="AU970" i="4"/>
  <c r="AN271" i="4"/>
  <c r="AT271" i="4"/>
  <c r="AN335" i="4"/>
  <c r="AT335" i="4"/>
  <c r="AM392" i="4"/>
  <c r="AS392" i="4"/>
  <c r="AN545" i="4"/>
  <c r="AT545" i="4"/>
  <c r="AN942" i="4"/>
  <c r="AT942" i="4"/>
  <c r="AM314" i="4"/>
  <c r="AS314" i="4"/>
  <c r="AM589" i="4"/>
  <c r="AS589" i="4"/>
  <c r="AL589" i="4"/>
  <c r="AR589" i="4"/>
  <c r="E589" i="4"/>
  <c r="I589" i="4"/>
  <c r="AP605" i="4"/>
  <c r="AV605" i="4"/>
  <c r="D939" i="4"/>
  <c r="H939" i="4"/>
  <c r="AP307" i="4"/>
  <c r="AV307" i="4"/>
  <c r="AP452" i="4"/>
  <c r="AV452" i="4"/>
  <c r="AN927" i="4"/>
  <c r="AT927" i="4"/>
  <c r="G296" i="4"/>
  <c r="AN605" i="4"/>
  <c r="AT605" i="4"/>
  <c r="AQ191" i="4"/>
  <c r="AW191" i="4"/>
  <c r="AM603" i="4"/>
  <c r="AS603" i="4"/>
  <c r="AL986" i="4"/>
  <c r="AR986" i="4"/>
  <c r="D986" i="4"/>
  <c r="H986" i="4"/>
  <c r="AM191" i="4"/>
  <c r="AS191" i="4"/>
  <c r="AM339" i="4"/>
  <c r="AS339" i="4"/>
  <c r="AN420" i="4"/>
  <c r="AT420" i="4"/>
  <c r="AN484" i="4"/>
  <c r="AT484" i="4"/>
  <c r="F907" i="4"/>
  <c r="J907" i="4"/>
  <c r="G907" i="4"/>
  <c r="E907" i="4"/>
  <c r="I907" i="4"/>
  <c r="D907" i="4"/>
  <c r="H907" i="4"/>
  <c r="AM285" i="4"/>
  <c r="AS285" i="4"/>
  <c r="AL211" i="4"/>
  <c r="AR211" i="4"/>
  <c r="G211" i="4"/>
  <c r="AL440" i="4"/>
  <c r="AR440" i="4"/>
  <c r="D440" i="4"/>
  <c r="H440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227" i="4"/>
  <c r="AT227" i="4"/>
  <c r="AN515" i="4"/>
  <c r="AT515" i="4"/>
  <c r="AO191" i="4"/>
  <c r="AU191" i="4"/>
  <c r="AO683" i="4"/>
  <c r="AU683" i="4"/>
  <c r="AQ591" i="4"/>
  <c r="AW591" i="4"/>
  <c r="AL275" i="4"/>
  <c r="AR275" i="4"/>
  <c r="G275" i="4"/>
  <c r="AM408" i="4"/>
  <c r="AS408" i="4"/>
  <c r="G236" i="4"/>
  <c r="G110" i="4"/>
  <c r="G378" i="4"/>
  <c r="G938" i="4"/>
  <c r="AL360" i="4"/>
  <c r="AR360" i="4"/>
  <c r="D360" i="4"/>
  <c r="H360" i="4"/>
  <c r="AN376" i="4"/>
  <c r="AT376" i="4"/>
  <c r="AM376" i="4"/>
  <c r="AS376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G228" i="4"/>
  <c r="F272" i="4"/>
  <c r="J272" i="4"/>
  <c r="E15" i="4"/>
  <c r="I15" i="4"/>
  <c r="L16" i="2"/>
  <c r="F94" i="4"/>
  <c r="J94" i="4"/>
  <c r="M95" i="2"/>
  <c r="D354" i="4"/>
  <c r="H354" i="4"/>
  <c r="AL627" i="4"/>
  <c r="AR627" i="4"/>
  <c r="E627" i="4"/>
  <c r="I627" i="4"/>
  <c r="AQ787" i="4"/>
  <c r="AW787" i="4"/>
  <c r="AQ819" i="4"/>
  <c r="AW819" i="4"/>
  <c r="AP824" i="4"/>
  <c r="AV824" i="4"/>
  <c r="D246" i="4"/>
  <c r="H246" i="4"/>
  <c r="G989" i="4"/>
  <c r="G158" i="4"/>
  <c r="D451" i="4"/>
  <c r="H451" i="4"/>
  <c r="D57" i="4"/>
  <c r="H57" i="4"/>
  <c r="K58" i="2"/>
  <c r="G178" i="4"/>
  <c r="D461" i="4"/>
  <c r="H461" i="4"/>
  <c r="AQ587" i="4"/>
  <c r="AW587" i="4"/>
  <c r="AQ619" i="4"/>
  <c r="AW619" i="4"/>
  <c r="AN163" i="4"/>
  <c r="AT163" i="4"/>
  <c r="AN303" i="4"/>
  <c r="AT303" i="4"/>
  <c r="AN392" i="4"/>
  <c r="AT392" i="4"/>
  <c r="AO424" i="4"/>
  <c r="AU424" i="4"/>
  <c r="AN456" i="4"/>
  <c r="AT456" i="4"/>
  <c r="AO488" i="4"/>
  <c r="AU488" i="4"/>
  <c r="AO954" i="4"/>
  <c r="AU954" i="4"/>
  <c r="AO545" i="4"/>
  <c r="AU545" i="4"/>
  <c r="D107" i="4"/>
  <c r="H107" i="4"/>
  <c r="K108" i="2"/>
  <c r="E973" i="4"/>
  <c r="I973" i="4"/>
  <c r="AM277" i="4"/>
  <c r="AS277" i="4"/>
  <c r="AN314" i="4"/>
  <c r="AT314" i="4"/>
  <c r="AP611" i="4"/>
  <c r="AV611" i="4"/>
  <c r="E827" i="4"/>
  <c r="I827" i="4"/>
  <c r="D827" i="4"/>
  <c r="H827" i="4"/>
  <c r="F827" i="4"/>
  <c r="J827" i="4"/>
  <c r="G827" i="4"/>
  <c r="G988" i="4"/>
  <c r="G803" i="4"/>
  <c r="E451" i="4"/>
  <c r="I451" i="4"/>
  <c r="F57" i="4"/>
  <c r="J57" i="4"/>
  <c r="M58" i="2"/>
  <c r="E459" i="4"/>
  <c r="I459" i="4"/>
  <c r="D178" i="4"/>
  <c r="H178" i="4"/>
  <c r="K179" i="2"/>
  <c r="D380" i="4"/>
  <c r="H380" i="4"/>
  <c r="AQ223" i="4"/>
  <c r="AW223" i="4"/>
  <c r="AM605" i="4"/>
  <c r="AS605" i="4"/>
  <c r="AL125" i="4"/>
  <c r="AR125" i="4"/>
  <c r="D125" i="4"/>
  <c r="H125" i="4"/>
  <c r="K126" i="2"/>
  <c r="AQ420" i="4"/>
  <c r="AW420" i="4"/>
  <c r="AQ484" i="4"/>
  <c r="AW484" i="4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557" i="4"/>
  <c r="AT557" i="4"/>
  <c r="AN621" i="4"/>
  <c r="AT621" i="4"/>
  <c r="AQ407" i="4"/>
  <c r="AW407" i="4"/>
  <c r="AN407" i="4"/>
  <c r="AT407" i="4"/>
  <c r="AP564" i="4"/>
  <c r="AV564" i="4"/>
  <c r="AO619" i="4"/>
  <c r="AU619" i="4"/>
  <c r="AP133" i="4"/>
  <c r="AV133" i="4"/>
  <c r="AO412" i="4"/>
  <c r="AU412" i="4"/>
  <c r="AP412" i="4"/>
  <c r="AV412" i="4"/>
  <c r="AL60" i="4"/>
  <c r="AR60" i="4"/>
  <c r="F60" i="4"/>
  <c r="J60" i="4"/>
  <c r="M61" i="2"/>
  <c r="AL179" i="4"/>
  <c r="AR179" i="4"/>
  <c r="E179" i="4"/>
  <c r="I179" i="4"/>
  <c r="L180" i="2"/>
  <c r="AL408" i="4"/>
  <c r="AR408" i="4"/>
  <c r="F408" i="4"/>
  <c r="J408" i="4"/>
  <c r="AP504" i="4"/>
  <c r="AV504" i="4"/>
  <c r="AQ978" i="4"/>
  <c r="AW978" i="4"/>
  <c r="AQ994" i="4"/>
  <c r="AW994" i="4"/>
  <c r="AQ58" i="4"/>
  <c r="AW58" i="4"/>
  <c r="AM183" i="4"/>
  <c r="AS183" i="4"/>
  <c r="AO315" i="4"/>
  <c r="AU315" i="4"/>
  <c r="AQ121" i="4"/>
  <c r="AW121" i="4"/>
  <c r="AQ954" i="4"/>
  <c r="AW954" i="4"/>
  <c r="AQ545" i="4"/>
  <c r="AW545" i="4"/>
  <c r="AM684" i="4"/>
  <c r="AS684" i="4"/>
  <c r="AO978" i="4"/>
  <c r="AU978" i="4"/>
  <c r="AQ44" i="4"/>
  <c r="AW44" i="4"/>
  <c r="AQ163" i="4"/>
  <c r="AW163" i="4"/>
  <c r="AQ227" i="4"/>
  <c r="AW227" i="4"/>
  <c r="AL271" i="4"/>
  <c r="AR271" i="4"/>
  <c r="E271" i="4"/>
  <c r="I271" i="4"/>
  <c r="AO335" i="4"/>
  <c r="AU335" i="4"/>
  <c r="AP556" i="4"/>
  <c r="AV556" i="4"/>
  <c r="AM125" i="4"/>
  <c r="AS125" i="4"/>
  <c r="AP420" i="4"/>
  <c r="AV420" i="4"/>
  <c r="AP484" i="4"/>
  <c r="AV484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L415" i="4"/>
  <c r="AR415" i="4"/>
  <c r="F415" i="4"/>
  <c r="J415" i="4"/>
  <c r="AP591" i="4"/>
  <c r="AV591" i="4"/>
  <c r="E236" i="4"/>
  <c r="I236" i="4"/>
  <c r="E110" i="4"/>
  <c r="I110" i="4"/>
  <c r="L111" i="2"/>
  <c r="E378" i="4"/>
  <c r="I378" i="4"/>
  <c r="E938" i="4"/>
  <c r="I938" i="4"/>
  <c r="AO360" i="4"/>
  <c r="AU360" i="4"/>
  <c r="AQ936" i="4"/>
  <c r="AW936" i="4"/>
  <c r="AP952" i="4"/>
  <c r="AV952" i="4"/>
  <c r="AQ968" i="4"/>
  <c r="AW968" i="4"/>
  <c r="AQ558" i="4"/>
  <c r="AW558" i="4"/>
  <c r="E196" i="4"/>
  <c r="I196" i="4"/>
  <c r="E304" i="4"/>
  <c r="I304" i="4"/>
  <c r="F15" i="4"/>
  <c r="J15" i="4"/>
  <c r="M16" i="2"/>
  <c r="G212" i="4"/>
  <c r="E354" i="4"/>
  <c r="I354" i="4"/>
  <c r="F242" i="4"/>
  <c r="J242" i="4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256" i="4"/>
  <c r="J256" i="4"/>
  <c r="E246" i="4"/>
  <c r="I246" i="4"/>
  <c r="F989" i="4"/>
  <c r="J989" i="4"/>
  <c r="E318" i="4"/>
  <c r="I318" i="4"/>
  <c r="G595" i="4"/>
  <c r="G623" i="4"/>
  <c r="F803" i="4"/>
  <c r="J803" i="4"/>
  <c r="G451" i="4"/>
  <c r="G57" i="4"/>
  <c r="G45" i="4"/>
  <c r="D475" i="4"/>
  <c r="H475" i="4"/>
  <c r="G491" i="4"/>
  <c r="E178" i="4"/>
  <c r="I178" i="4"/>
  <c r="L179" i="2"/>
  <c r="E525" i="4"/>
  <c r="I525" i="4"/>
  <c r="G461" i="4"/>
  <c r="AN603" i="4"/>
  <c r="AT603" i="4"/>
  <c r="E709" i="4"/>
  <c r="I709" i="4"/>
  <c r="AP315" i="4"/>
  <c r="AV315" i="4"/>
  <c r="AP349" i="4"/>
  <c r="AV349" i="4"/>
  <c r="AP44" i="4"/>
  <c r="AV44" i="4"/>
  <c r="AM121" i="4"/>
  <c r="AS121" i="4"/>
  <c r="AM195" i="4"/>
  <c r="AS195" i="4"/>
  <c r="AP227" i="4"/>
  <c r="AV227" i="4"/>
  <c r="AM271" i="4"/>
  <c r="AS271" i="4"/>
  <c r="AM303" i="4"/>
  <c r="AS303" i="4"/>
  <c r="AP303" i="4"/>
  <c r="AV303" i="4"/>
  <c r="AM335" i="4"/>
  <c r="AS335" i="4"/>
  <c r="AM424" i="4"/>
  <c r="AS424" i="4"/>
  <c r="AN488" i="4"/>
  <c r="AT488" i="4"/>
  <c r="AM488" i="4"/>
  <c r="AS488" i="4"/>
  <c r="AP515" i="4"/>
  <c r="AV515" i="4"/>
  <c r="AM515" i="4"/>
  <c r="AS515" i="4"/>
  <c r="AM545" i="4"/>
  <c r="AS545" i="4"/>
  <c r="AQ986" i="4"/>
  <c r="AW986" i="4"/>
  <c r="AO579" i="4"/>
  <c r="AU579" i="4"/>
  <c r="E264" i="4"/>
  <c r="I264" i="4"/>
  <c r="G973" i="4"/>
  <c r="AN683" i="4"/>
  <c r="AT683" i="4"/>
  <c r="AM683" i="4"/>
  <c r="AS683" i="4"/>
  <c r="AO380" i="4"/>
  <c r="AU380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L514" i="4"/>
  <c r="AR514" i="4"/>
  <c r="D514" i="4"/>
  <c r="H514" i="4"/>
  <c r="AQ255" i="4"/>
  <c r="AW255" i="4"/>
  <c r="AP275" i="4"/>
  <c r="AV275" i="4"/>
  <c r="AQ649" i="4"/>
  <c r="AW649" i="4"/>
  <c r="F473" i="4"/>
  <c r="J473" i="4"/>
  <c r="AM223" i="4"/>
  <c r="AS223" i="4"/>
  <c r="AP549" i="4"/>
  <c r="AV549" i="4"/>
  <c r="AL285" i="4"/>
  <c r="AR285" i="4"/>
  <c r="F285" i="4"/>
  <c r="J285" i="4"/>
  <c r="AQ298" i="4"/>
  <c r="AW298" i="4"/>
  <c r="AM493" i="4"/>
  <c r="AS493" i="4"/>
  <c r="AQ133" i="4"/>
  <c r="AW133" i="4"/>
  <c r="AQ412" i="4"/>
  <c r="AW412" i="4"/>
  <c r="AP60" i="4"/>
  <c r="AV60" i="4"/>
  <c r="AL137" i="4"/>
  <c r="AR137" i="4"/>
  <c r="F137" i="4"/>
  <c r="J137" i="4"/>
  <c r="M138" i="2"/>
  <c r="AP319" i="4"/>
  <c r="AV319" i="4"/>
  <c r="AL351" i="4"/>
  <c r="AR351" i="4"/>
  <c r="F351" i="4"/>
  <c r="J351" i="4"/>
  <c r="AL504" i="4"/>
  <c r="AR504" i="4"/>
  <c r="G504" i="4"/>
  <c r="AO366" i="4"/>
  <c r="AU366" i="4"/>
  <c r="AN223" i="4"/>
  <c r="AT223" i="4"/>
  <c r="AN388" i="4"/>
  <c r="AT388" i="4"/>
  <c r="AL315" i="4"/>
  <c r="AR315" i="4"/>
  <c r="D315" i="4"/>
  <c r="H315" i="4"/>
  <c r="AQ476" i="4"/>
  <c r="AW476" i="4"/>
  <c r="AQ195" i="4"/>
  <c r="AW195" i="4"/>
  <c r="AL227" i="4"/>
  <c r="AR227" i="4"/>
  <c r="E227" i="4"/>
  <c r="I227" i="4"/>
  <c r="AL303" i="4"/>
  <c r="AR303" i="4"/>
  <c r="E303" i="4"/>
  <c r="I303" i="4"/>
  <c r="AQ335" i="4"/>
  <c r="AW335" i="4"/>
  <c r="AQ488" i="4"/>
  <c r="AW488" i="4"/>
  <c r="AQ515" i="4"/>
  <c r="AW515" i="4"/>
  <c r="AQ926" i="4"/>
  <c r="AW926" i="4"/>
  <c r="AN539" i="4"/>
  <c r="AT539" i="4"/>
  <c r="D214" i="4"/>
  <c r="H214" i="4"/>
  <c r="G553" i="4"/>
  <c r="D535" i="4"/>
  <c r="H535" i="4"/>
  <c r="G948" i="4"/>
  <c r="F931" i="4"/>
  <c r="J931" i="4"/>
  <c r="F296" i="4"/>
  <c r="J296" i="4"/>
  <c r="AM315" i="4"/>
  <c r="AS315" i="4"/>
  <c r="AN121" i="4"/>
  <c r="AT121" i="4"/>
  <c r="AN195" i="4"/>
  <c r="AT195" i="4"/>
  <c r="AP335" i="4"/>
  <c r="AV335" i="4"/>
  <c r="AP392" i="4"/>
  <c r="AV392" i="4"/>
  <c r="AP424" i="4"/>
  <c r="AV424" i="4"/>
  <c r="AM456" i="4"/>
  <c r="AS456" i="4"/>
  <c r="AP456" i="4"/>
  <c r="AV456" i="4"/>
  <c r="AP488" i="4"/>
  <c r="AV488" i="4"/>
  <c r="AM556" i="4"/>
  <c r="AS556" i="4"/>
  <c r="AM926" i="4"/>
  <c r="AS926" i="4"/>
  <c r="AP545" i="4"/>
  <c r="AV545" i="4"/>
  <c r="D557" i="4"/>
  <c r="H557" i="4"/>
  <c r="AQ275" i="4"/>
  <c r="AW275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/>
  <c r="AP572" i="4"/>
  <c r="AV572" i="4"/>
  <c r="AM572" i="4"/>
  <c r="AS572" i="4"/>
  <c r="AL576" i="4"/>
  <c r="AR576" i="4"/>
  <c r="G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F326" i="4"/>
  <c r="J326" i="4"/>
  <c r="E899" i="4"/>
  <c r="I899" i="4"/>
  <c r="AN412" i="4"/>
  <c r="AT412" i="4"/>
  <c r="AO183" i="4"/>
  <c r="AU183" i="4"/>
  <c r="AO476" i="4"/>
  <c r="AU476" i="4"/>
  <c r="AM579" i="4"/>
  <c r="AS579" i="4"/>
  <c r="AL447" i="4"/>
  <c r="AR447" i="4"/>
  <c r="D447" i="4"/>
  <c r="H447" i="4"/>
  <c r="AO941" i="4"/>
  <c r="AU941" i="4"/>
  <c r="G350" i="4"/>
  <c r="G242" i="4"/>
  <c r="AL563" i="4"/>
  <c r="AR563" i="4"/>
  <c r="F563" i="4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D338" i="4"/>
  <c r="H338" i="4"/>
  <c r="G318" i="4"/>
  <c r="D491" i="4"/>
  <c r="H491" i="4"/>
  <c r="G162" i="4"/>
  <c r="AO605" i="4"/>
  <c r="AU605" i="4"/>
  <c r="AP649" i="4"/>
  <c r="AV649" i="4"/>
  <c r="AI154" i="4"/>
  <c r="AO995" i="4"/>
  <c r="AU995" i="4"/>
  <c r="AP514" i="4"/>
  <c r="AV514" i="4"/>
  <c r="AM649" i="4"/>
  <c r="AS649" i="4"/>
  <c r="AL649" i="4"/>
  <c r="AR649" i="4"/>
  <c r="AO298" i="4"/>
  <c r="AU298" i="4"/>
  <c r="AQ493" i="4"/>
  <c r="AW493" i="4"/>
  <c r="AP493" i="4"/>
  <c r="AV493" i="4"/>
  <c r="AO760" i="4"/>
  <c r="AU760" i="4"/>
  <c r="D972" i="4"/>
  <c r="H972" i="4"/>
  <c r="F972" i="4"/>
  <c r="J972" i="4"/>
  <c r="D286" i="4"/>
  <c r="H286" i="4"/>
  <c r="E286" i="4"/>
  <c r="I286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459" i="4"/>
  <c r="J459" i="4"/>
  <c r="G459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G302" i="4"/>
  <c r="E302" i="4"/>
  <c r="I302" i="4"/>
  <c r="G334" i="4"/>
  <c r="E334" i="4"/>
  <c r="I334" i="4"/>
  <c r="G230" i="4"/>
  <c r="D230" i="4"/>
  <c r="H230" i="4"/>
  <c r="D86" i="4"/>
  <c r="H86" i="4"/>
  <c r="K87" i="2"/>
  <c r="E86" i="4"/>
  <c r="I86" i="4"/>
  <c r="L87" i="2"/>
  <c r="D485" i="4"/>
  <c r="H485" i="4"/>
  <c r="E485" i="4"/>
  <c r="I485" i="4"/>
  <c r="D49" i="4"/>
  <c r="H49" i="4"/>
  <c r="K50" i="2"/>
  <c r="E49" i="4"/>
  <c r="I49" i="4"/>
  <c r="L50" i="2"/>
  <c r="E526" i="4"/>
  <c r="I526" i="4"/>
  <c r="AQ250" i="4"/>
  <c r="AW250" i="4"/>
  <c r="G450" i="4"/>
  <c r="AM415" i="4"/>
  <c r="AS415" i="4"/>
  <c r="AO415" i="4"/>
  <c r="AU415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F450" i="4"/>
  <c r="J450" i="4"/>
  <c r="G282" i="4"/>
  <c r="F282" i="4"/>
  <c r="J282" i="4"/>
  <c r="E146" i="4"/>
  <c r="I146" i="4"/>
  <c r="L147" i="2"/>
  <c r="G346" i="4"/>
  <c r="E346" i="4"/>
  <c r="I346" i="4"/>
  <c r="G17" i="4"/>
  <c r="F17" i="4"/>
  <c r="J17" i="4"/>
  <c r="M18" i="2"/>
  <c r="AO368" i="4"/>
  <c r="AU368" i="4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AN250" i="4"/>
  <c r="AT250" i="4"/>
  <c r="F146" i="4"/>
  <c r="J146" i="4"/>
  <c r="M147" i="2"/>
  <c r="D146" i="4"/>
  <c r="H146" i="4"/>
  <c r="K147" i="2"/>
  <c r="AI495" i="4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G409" i="4"/>
  <c r="AP285" i="4"/>
  <c r="AV285" i="4"/>
  <c r="AO285" i="4"/>
  <c r="AU285" i="4"/>
  <c r="AM388" i="4"/>
  <c r="AS388" i="4"/>
  <c r="D450" i="4"/>
  <c r="H450" i="4"/>
  <c r="AN589" i="4"/>
  <c r="AT589" i="4"/>
  <c r="AO314" i="4"/>
  <c r="AU314" i="4"/>
  <c r="D526" i="4"/>
  <c r="H526" i="4"/>
  <c r="AN415" i="4"/>
  <c r="AT415" i="4"/>
  <c r="AD306" i="4"/>
  <c r="D280" i="4"/>
  <c r="H280" i="4"/>
  <c r="F280" i="4"/>
  <c r="J280" i="4"/>
  <c r="G138" i="4"/>
  <c r="AQ366" i="4"/>
  <c r="AW366" i="4"/>
  <c r="G741" i="4"/>
  <c r="E17" i="4"/>
  <c r="I17" i="4"/>
  <c r="L18" i="2"/>
  <c r="E280" i="4"/>
  <c r="I280" i="4"/>
  <c r="AQ60" i="4"/>
  <c r="AW60" i="4"/>
  <c r="AQ179" i="4"/>
  <c r="AW179" i="4"/>
  <c r="AQ408" i="4"/>
  <c r="AW408" i="4"/>
  <c r="AQ472" i="4"/>
  <c r="AW472" i="4"/>
  <c r="AL978" i="4"/>
  <c r="AR978" i="4"/>
  <c r="G978" i="4"/>
  <c r="AP159" i="4"/>
  <c r="AV159" i="4"/>
  <c r="AL251" i="4"/>
  <c r="AR251" i="4"/>
  <c r="G251" i="4"/>
  <c r="AL133" i="4"/>
  <c r="AR133" i="4"/>
  <c r="D133" i="4"/>
  <c r="H133" i="4"/>
  <c r="K134" i="2"/>
  <c r="AP277" i="4"/>
  <c r="AV277" i="4"/>
  <c r="AM275" i="4"/>
  <c r="AS275" i="4"/>
  <c r="AN275" i="4"/>
  <c r="AT275" i="4"/>
  <c r="AL58" i="4"/>
  <c r="AR58" i="4"/>
  <c r="E58" i="4"/>
  <c r="I58" i="4"/>
  <c r="L59" i="2"/>
  <c r="G264" i="4"/>
  <c r="D264" i="4"/>
  <c r="H264" i="4"/>
  <c r="AP539" i="4"/>
  <c r="AV539" i="4"/>
  <c r="AM994" i="4"/>
  <c r="AS994" i="4"/>
  <c r="AM58" i="4"/>
  <c r="AS58" i="4"/>
  <c r="AP309" i="4"/>
  <c r="AV309" i="4"/>
  <c r="D250" i="4"/>
  <c r="H250" i="4"/>
  <c r="E250" i="4"/>
  <c r="I250" i="4"/>
  <c r="AM133" i="4"/>
  <c r="AS133" i="4"/>
  <c r="AP137" i="4"/>
  <c r="AV137" i="4"/>
  <c r="AP211" i="4"/>
  <c r="AV211" i="4"/>
  <c r="AL255" i="4"/>
  <c r="AR255" i="4"/>
  <c r="E255" i="4"/>
  <c r="I255" i="4"/>
  <c r="AL319" i="4"/>
  <c r="AR319" i="4"/>
  <c r="F319" i="4"/>
  <c r="J319" i="4"/>
  <c r="AP351" i="4"/>
  <c r="AV351" i="4"/>
  <c r="AL472" i="4"/>
  <c r="AR472" i="4"/>
  <c r="D472" i="4"/>
  <c r="H472" i="4"/>
  <c r="AP366" i="4"/>
  <c r="AV366" i="4"/>
  <c r="AQ539" i="4"/>
  <c r="AW539" i="4"/>
  <c r="AQ309" i="4"/>
  <c r="AW309" i="4"/>
  <c r="AQ588" i="4"/>
  <c r="AW588" i="4"/>
  <c r="AQ628" i="4"/>
  <c r="AW628" i="4"/>
  <c r="AP819" i="4"/>
  <c r="AV819" i="4"/>
  <c r="AP926" i="4"/>
  <c r="AV926" i="4"/>
  <c r="AP954" i="4"/>
  <c r="AV954" i="4"/>
  <c r="AO223" i="4"/>
  <c r="AU223" i="4"/>
  <c r="AL564" i="4"/>
  <c r="AR564" i="4"/>
  <c r="G564" i="4"/>
  <c r="AL588" i="4"/>
  <c r="AR588" i="4"/>
  <c r="D588" i="4"/>
  <c r="H588" i="4"/>
  <c r="AL604" i="4"/>
  <c r="AR604" i="4"/>
  <c r="F604" i="4"/>
  <c r="J604" i="4"/>
  <c r="AQ423" i="4"/>
  <c r="AW423" i="4"/>
  <c r="AL307" i="4"/>
  <c r="AR307" i="4"/>
  <c r="G307" i="4"/>
  <c r="AO616" i="4"/>
  <c r="AU616" i="4"/>
  <c r="AM644" i="4"/>
  <c r="AS644" i="4"/>
  <c r="AM660" i="4"/>
  <c r="AS660" i="4"/>
  <c r="AP748" i="4"/>
  <c r="AV748" i="4"/>
  <c r="AM748" i="4"/>
  <c r="AS748" i="4"/>
  <c r="AQ244" i="4"/>
  <c r="AW244" i="4"/>
  <c r="AN298" i="4"/>
  <c r="AT29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N319" i="4"/>
  <c r="AT319" i="4"/>
  <c r="AO349" i="4"/>
  <c r="AU349" i="4"/>
  <c r="AO388" i="4"/>
  <c r="AU388" i="4"/>
  <c r="AL452" i="4"/>
  <c r="AR452" i="4"/>
  <c r="F452" i="4"/>
  <c r="J452" i="4"/>
  <c r="AK278" i="4"/>
  <c r="AC495" i="4"/>
  <c r="F350" i="4"/>
  <c r="J350" i="4"/>
  <c r="E242" i="4"/>
  <c r="I242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N568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E338" i="4"/>
  <c r="I338" i="4"/>
  <c r="D435" i="4"/>
  <c r="H435" i="4"/>
  <c r="F318" i="4"/>
  <c r="J318" i="4"/>
  <c r="F100" i="4"/>
  <c r="J100" i="4"/>
  <c r="M101" i="2"/>
  <c r="F76" i="4"/>
  <c r="J76" i="4"/>
  <c r="M77" i="2"/>
  <c r="E326" i="4"/>
  <c r="I326" i="4"/>
  <c r="E282" i="4"/>
  <c r="I282" i="4"/>
  <c r="D595" i="4"/>
  <c r="H595" i="4"/>
  <c r="D779" i="4"/>
  <c r="H779" i="4"/>
  <c r="D803" i="4"/>
  <c r="H803" i="4"/>
  <c r="D899" i="4"/>
  <c r="H899" i="4"/>
  <c r="G443" i="4"/>
  <c r="F286" i="4"/>
  <c r="J286" i="4"/>
  <c r="E162" i="4"/>
  <c r="I162" i="4"/>
  <c r="L163" i="2"/>
  <c r="G972" i="4"/>
  <c r="F525" i="4"/>
  <c r="J525" i="4"/>
  <c r="D489" i="4"/>
  <c r="H489" i="4"/>
  <c r="AQ364" i="4"/>
  <c r="AW364" i="4"/>
  <c r="AN251" i="4"/>
  <c r="AT251" i="4"/>
  <c r="AP408" i="4"/>
  <c r="AV408" i="4"/>
  <c r="AP472" i="4"/>
  <c r="AV472" i="4"/>
  <c r="AN452" i="4"/>
  <c r="AT452" i="4"/>
  <c r="AQ271" i="4"/>
  <c r="AW271" i="4"/>
  <c r="AQ424" i="4"/>
  <c r="AW424" i="4"/>
  <c r="AL456" i="4"/>
  <c r="AR456" i="4"/>
  <c r="E456" i="4"/>
  <c r="I456" i="4"/>
  <c r="G805" i="4"/>
  <c r="AO307" i="4"/>
  <c r="AU307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L493" i="4"/>
  <c r="AR493" i="4"/>
  <c r="AQ604" i="4"/>
  <c r="AW604" i="4"/>
  <c r="AQ607" i="4"/>
  <c r="AW607" i="4"/>
  <c r="AO517" i="4"/>
  <c r="AU517" i="4"/>
  <c r="AO568" i="4"/>
  <c r="AU568" i="4"/>
  <c r="AO584" i="4"/>
  <c r="AU584" i="4"/>
  <c r="AO600" i="4"/>
  <c r="AU600" i="4"/>
  <c r="AN439" i="4"/>
  <c r="AT439" i="4"/>
  <c r="AN368" i="4"/>
  <c r="AT368" i="4"/>
  <c r="AM368" i="4"/>
  <c r="AS368" i="4"/>
  <c r="E409" i="4"/>
  <c r="I409" i="4"/>
  <c r="F443" i="4"/>
  <c r="J443" i="4"/>
  <c r="AN472" i="4"/>
  <c r="AT472" i="4"/>
  <c r="AL388" i="4"/>
  <c r="AR388" i="4"/>
  <c r="E388" i="4"/>
  <c r="I388" i="4"/>
  <c r="AO309" i="4"/>
  <c r="AU309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G210" i="4"/>
  <c r="E210" i="4"/>
  <c r="I210" i="4"/>
  <c r="D985" i="4"/>
  <c r="H985" i="4"/>
  <c r="E985" i="4"/>
  <c r="I985" i="4"/>
  <c r="G985" i="4"/>
  <c r="F985" i="4"/>
  <c r="J985" i="4"/>
  <c r="AD310" i="4"/>
  <c r="AK310" i="4"/>
  <c r="D266" i="4"/>
  <c r="H266" i="4"/>
  <c r="E266" i="4"/>
  <c r="I266" i="4"/>
  <c r="F467" i="4"/>
  <c r="J467" i="4"/>
  <c r="E467" i="4"/>
  <c r="I467" i="4"/>
  <c r="D467" i="4"/>
  <c r="H467" i="4"/>
  <c r="F499" i="4"/>
  <c r="J499" i="4"/>
  <c r="E499" i="4"/>
  <c r="I499" i="4"/>
  <c r="AN455" i="4"/>
  <c r="AT455" i="4"/>
  <c r="E611" i="4"/>
  <c r="I611" i="4"/>
  <c r="F431" i="4"/>
  <c r="J431" i="4"/>
  <c r="D431" i="4"/>
  <c r="H431" i="4"/>
  <c r="F771" i="4"/>
  <c r="J771" i="4"/>
  <c r="E771" i="4"/>
  <c r="I771" i="4"/>
  <c r="AP407" i="4"/>
  <c r="AV407" i="4"/>
  <c r="AO527" i="4"/>
  <c r="AU527" i="4"/>
  <c r="AQ716" i="4"/>
  <c r="AW716" i="4"/>
  <c r="AQ732" i="4"/>
  <c r="AW732" i="4"/>
  <c r="AQ748" i="4"/>
  <c r="AW748" i="4"/>
  <c r="D142" i="4"/>
  <c r="H142" i="4"/>
  <c r="K143" i="2"/>
  <c r="E441" i="4"/>
  <c r="I441" i="4"/>
  <c r="E675" i="4"/>
  <c r="I675" i="4"/>
  <c r="G206" i="4"/>
  <c r="AO133" i="4"/>
  <c r="AU133" i="4"/>
  <c r="AM159" i="4"/>
  <c r="AS159" i="4"/>
  <c r="AM307" i="4"/>
  <c r="AS307" i="4"/>
  <c r="AM452" i="4"/>
  <c r="AS452" i="4"/>
  <c r="AQ368" i="4"/>
  <c r="AW368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M309" i="4"/>
  <c r="AS309" i="4"/>
  <c r="AM423" i="4"/>
  <c r="AS423" i="4"/>
  <c r="AP298" i="4"/>
  <c r="AV298" i="4"/>
  <c r="AM298" i="4"/>
  <c r="AS298" i="4"/>
  <c r="AN309" i="4"/>
  <c r="AT309" i="4"/>
  <c r="AL560" i="4"/>
  <c r="AR560" i="4"/>
  <c r="G560" i="4"/>
  <c r="AL592" i="4"/>
  <c r="AR592" i="4"/>
  <c r="F592" i="4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AO423" i="4"/>
  <c r="AU423" i="4"/>
  <c r="G441" i="4"/>
  <c r="G49" i="4"/>
  <c r="AN244" i="4"/>
  <c r="AT244" i="4"/>
  <c r="AQ447" i="4"/>
  <c r="AW447" i="4"/>
  <c r="AO455" i="4"/>
  <c r="AU455" i="4"/>
  <c r="AQ285" i="4"/>
  <c r="AW285" i="4"/>
  <c r="AQ970" i="4"/>
  <c r="AW970" i="4"/>
  <c r="AM476" i="4"/>
  <c r="AS476" i="4"/>
  <c r="F427" i="4"/>
  <c r="J427" i="4"/>
  <c r="E427" i="4"/>
  <c r="I427" i="4"/>
  <c r="D427" i="4"/>
  <c r="H427" i="4"/>
  <c r="D254" i="4"/>
  <c r="H254" i="4"/>
  <c r="G254" i="4"/>
  <c r="E254" i="4"/>
  <c r="I254" i="4"/>
  <c r="G519" i="4"/>
  <c r="D519" i="4"/>
  <c r="H519" i="4"/>
  <c r="G964" i="4"/>
  <c r="E964" i="4"/>
  <c r="I964" i="4"/>
  <c r="F399" i="4"/>
  <c r="J399" i="4"/>
  <c r="D399" i="4"/>
  <c r="H399" i="4"/>
  <c r="E53" i="4"/>
  <c r="I53" i="4"/>
  <c r="L54" i="2"/>
  <c r="D53" i="4"/>
  <c r="H53" i="4"/>
  <c r="K54" i="2"/>
  <c r="F53" i="4"/>
  <c r="J53" i="4"/>
  <c r="M54" i="2"/>
  <c r="F483" i="4"/>
  <c r="J483" i="4"/>
  <c r="E483" i="4"/>
  <c r="I483" i="4"/>
  <c r="D483" i="4"/>
  <c r="H483" i="4"/>
  <c r="F194" i="4"/>
  <c r="J194" i="4"/>
  <c r="E194" i="4"/>
  <c r="I194" i="4"/>
  <c r="G298" i="4"/>
  <c r="F298" i="4"/>
  <c r="J298" i="4"/>
  <c r="D336" i="4"/>
  <c r="H336" i="4"/>
  <c r="G336" i="4"/>
  <c r="E336" i="4"/>
  <c r="I336" i="4"/>
  <c r="D979" i="4"/>
  <c r="H979" i="4"/>
  <c r="G979" i="4"/>
  <c r="F707" i="4"/>
  <c r="J707" i="4"/>
  <c r="D707" i="4"/>
  <c r="H707" i="4"/>
  <c r="G541" i="4"/>
  <c r="D541" i="4"/>
  <c r="H541" i="4"/>
  <c r="E541" i="4"/>
  <c r="I541" i="4"/>
  <c r="D226" i="4"/>
  <c r="H226" i="4"/>
  <c r="E226" i="4"/>
  <c r="I226" i="4"/>
  <c r="G226" i="4"/>
  <c r="G180" i="4"/>
  <c r="E180" i="4"/>
  <c r="I180" i="4"/>
  <c r="L181" i="2"/>
  <c r="AD511" i="4"/>
  <c r="AF511" i="4"/>
  <c r="E979" i="4"/>
  <c r="I979" i="4"/>
  <c r="G270" i="4"/>
  <c r="F270" i="4"/>
  <c r="J270" i="4"/>
  <c r="G314" i="4"/>
  <c r="D964" i="4"/>
  <c r="H964" i="4"/>
  <c r="D298" i="4"/>
  <c r="H298" i="4"/>
  <c r="F519" i="4"/>
  <c r="J519" i="4"/>
  <c r="G399" i="4"/>
  <c r="G194" i="4"/>
  <c r="AL607" i="4"/>
  <c r="AR607" i="4"/>
  <c r="F607" i="4"/>
  <c r="J607" i="4"/>
  <c r="AO755" i="4"/>
  <c r="AU755" i="4"/>
  <c r="AL883" i="4"/>
  <c r="AR883" i="4"/>
  <c r="F883" i="4"/>
  <c r="J883" i="4"/>
  <c r="AO251" i="4"/>
  <c r="AU251" i="4"/>
  <c r="AO514" i="4"/>
  <c r="AU514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L407" i="4"/>
  <c r="AR407" i="4"/>
  <c r="F407" i="4"/>
  <c r="J407" i="4"/>
  <c r="AP941" i="4"/>
  <c r="AV941" i="4"/>
  <c r="AA240" i="4"/>
  <c r="G250" i="4"/>
  <c r="D232" i="4"/>
  <c r="H232" i="4"/>
  <c r="E232" i="4"/>
  <c r="I232" i="4"/>
  <c r="G232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P560" i="4"/>
  <c r="AV560" i="4"/>
  <c r="AQ564" i="4"/>
  <c r="AW564" i="4"/>
  <c r="AP568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F240" i="4"/>
  <c r="AC182" i="4"/>
  <c r="Z278" i="4"/>
  <c r="AB463" i="4"/>
  <c r="AJ495" i="4"/>
  <c r="AP495" i="4"/>
  <c r="AV495" i="4"/>
  <c r="AC202" i="4"/>
  <c r="AH511" i="4"/>
  <c r="AC419" i="4"/>
  <c r="F336" i="4"/>
  <c r="J336" i="4"/>
  <c r="AP439" i="4"/>
  <c r="AV439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M560" i="4"/>
  <c r="AS560" i="4"/>
  <c r="AM568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D210" i="4"/>
  <c r="H210" i="4"/>
  <c r="E142" i="4"/>
  <c r="I142" i="4"/>
  <c r="L143" i="2"/>
  <c r="D270" i="4"/>
  <c r="H270" i="4"/>
  <c r="F409" i="4"/>
  <c r="J409" i="4"/>
  <c r="F441" i="4"/>
  <c r="J441" i="4"/>
  <c r="G53" i="4"/>
  <c r="G467" i="4"/>
  <c r="G483" i="4"/>
  <c r="G499" i="4"/>
  <c r="F250" i="4"/>
  <c r="J250" i="4"/>
  <c r="G611" i="4"/>
  <c r="F979" i="4"/>
  <c r="J979" i="4"/>
  <c r="G707" i="4"/>
  <c r="G835" i="4"/>
  <c r="G899" i="4"/>
  <c r="F932" i="4"/>
  <c r="J932" i="4"/>
  <c r="F541" i="4"/>
  <c r="J541" i="4"/>
  <c r="E399" i="4"/>
  <c r="I399" i="4"/>
  <c r="D443" i="4"/>
  <c r="H443" i="4"/>
  <c r="D206" i="4"/>
  <c r="H206" i="4"/>
  <c r="F49" i="4"/>
  <c r="J49" i="4"/>
  <c r="M50" i="2"/>
  <c r="D194" i="4"/>
  <c r="H194" i="4"/>
  <c r="E298" i="4"/>
  <c r="I298" i="4"/>
  <c r="E972" i="4"/>
  <c r="I972" i="4"/>
  <c r="F489" i="4"/>
  <c r="J489" i="4"/>
  <c r="AP447" i="4"/>
  <c r="AV447" i="4"/>
  <c r="AP251" i="4"/>
  <c r="AV251" i="4"/>
  <c r="G248" i="4"/>
  <c r="AP579" i="4"/>
  <c r="AV579" i="4"/>
  <c r="AL455" i="4"/>
  <c r="AR455" i="4"/>
  <c r="E455" i="4"/>
  <c r="I455" i="4"/>
  <c r="AM250" i="4"/>
  <c r="AS250" i="4"/>
  <c r="AO447" i="4"/>
  <c r="AU447" i="4"/>
  <c r="AD274" i="4"/>
  <c r="AC511" i="4"/>
  <c r="AL423" i="4"/>
  <c r="AR423" i="4"/>
  <c r="G423" i="4"/>
  <c r="AJ170" i="4"/>
  <c r="AP170" i="4"/>
  <c r="AV170" i="4"/>
  <c r="AN20" i="4"/>
  <c r="AT20" i="4"/>
  <c r="AI479" i="4"/>
  <c r="AF403" i="4"/>
  <c r="AL579" i="4"/>
  <c r="AR579" i="4"/>
  <c r="E579" i="4"/>
  <c r="I579" i="4"/>
  <c r="D11" i="4"/>
  <c r="H11" i="4"/>
  <c r="K12" i="2"/>
  <c r="G11" i="4"/>
  <c r="AH96" i="4"/>
  <c r="AN96" i="4"/>
  <c r="AT96" i="4"/>
  <c r="AC479" i="4"/>
  <c r="E940" i="4"/>
  <c r="I940" i="4"/>
  <c r="AL439" i="4"/>
  <c r="AR439" i="4"/>
  <c r="D439" i="4"/>
  <c r="H439" i="4"/>
  <c r="AE96" i="4"/>
  <c r="Z310" i="4"/>
  <c r="E435" i="4"/>
  <c r="I435" i="4"/>
  <c r="D940" i="4"/>
  <c r="H940" i="4"/>
  <c r="AQ579" i="4"/>
  <c r="AW57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/>
  <c r="AS419" i="4"/>
  <c r="AB419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E431" i="4"/>
  <c r="I431" i="4"/>
  <c r="G427" i="4"/>
  <c r="G435" i="4"/>
  <c r="F254" i="4"/>
  <c r="J254" i="4"/>
  <c r="D326" i="4"/>
  <c r="H326" i="4"/>
  <c r="G675" i="4"/>
  <c r="G771" i="4"/>
  <c r="E519" i="4"/>
  <c r="I519" i="4"/>
  <c r="F964" i="4"/>
  <c r="J964" i="4"/>
  <c r="F162" i="4"/>
  <c r="J162" i="4"/>
  <c r="M163" i="2"/>
  <c r="F266" i="4"/>
  <c r="J266" i="4"/>
  <c r="E248" i="4"/>
  <c r="I248" i="4"/>
  <c r="AM941" i="4"/>
  <c r="AS941" i="4"/>
  <c r="AL941" i="4"/>
  <c r="AR941" i="4"/>
  <c r="F941" i="4"/>
  <c r="J941" i="4"/>
  <c r="AM514" i="4"/>
  <c r="AS514" i="4"/>
  <c r="I9" i="3"/>
  <c r="F9" i="3"/>
  <c r="AK96" i="4"/>
  <c r="AB310" i="4"/>
  <c r="AJ479" i="4"/>
  <c r="AP479" i="4"/>
  <c r="AV479" i="4"/>
  <c r="AI170" i="4"/>
  <c r="AC170" i="4"/>
  <c r="AK274" i="4"/>
  <c r="AB274" i="4"/>
  <c r="AH403" i="4"/>
  <c r="AE403" i="4"/>
  <c r="D66" i="4"/>
  <c r="H66" i="4"/>
  <c r="K67" i="2"/>
  <c r="E138" i="4"/>
  <c r="I138" i="4"/>
  <c r="L139" i="2"/>
  <c r="E270" i="4"/>
  <c r="I270" i="4"/>
  <c r="E206" i="4"/>
  <c r="I206" i="4"/>
  <c r="E330" i="4"/>
  <c r="I330" i="4"/>
  <c r="F940" i="4"/>
  <c r="J940" i="4"/>
  <c r="AO407" i="4"/>
  <c r="AU407" i="4"/>
  <c r="AN514" i="4"/>
  <c r="AT514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K479" i="4"/>
  <c r="AB479" i="4"/>
  <c r="Z479" i="4"/>
  <c r="AK170" i="4"/>
  <c r="AB170" i="4"/>
  <c r="Z170" i="4"/>
  <c r="AI274" i="4"/>
  <c r="AJ274" i="4"/>
  <c r="AE274" i="4"/>
  <c r="AG403" i="4"/>
  <c r="AM403" i="4"/>
  <c r="AS403" i="4"/>
  <c r="AC403" i="4"/>
  <c r="AB403" i="4"/>
  <c r="D7" i="4"/>
  <c r="H7" i="4"/>
  <c r="G330" i="4"/>
  <c r="F330" i="4"/>
  <c r="J330" i="4"/>
  <c r="AM447" i="4"/>
  <c r="AS447" i="4"/>
  <c r="AP455" i="4"/>
  <c r="AV455" i="4"/>
  <c r="AH240" i="4"/>
  <c r="AG240" i="4"/>
  <c r="AE240" i="4"/>
  <c r="AI182" i="4"/>
  <c r="AJ182" i="4"/>
  <c r="AE182" i="4"/>
  <c r="AI278" i="4"/>
  <c r="AJ278" i="4"/>
  <c r="AP278" i="4"/>
  <c r="AV278" i="4"/>
  <c r="AC278" i="4"/>
  <c r="AI463" i="4"/>
  <c r="AJ463" i="4"/>
  <c r="AP463" i="4"/>
  <c r="AV463" i="4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/>
  <c r="AU240" i="4"/>
  <c r="AK240" i="4"/>
  <c r="AB240" i="4"/>
  <c r="AN240" i="4"/>
  <c r="AT240" i="4"/>
  <c r="Z240" i="4"/>
  <c r="AG182" i="4"/>
  <c r="AM182" i="4"/>
  <c r="AS182" i="4"/>
  <c r="AF182" i="4"/>
  <c r="AH182" i="4"/>
  <c r="Z182" i="4"/>
  <c r="AL182" i="4"/>
  <c r="AR182" i="4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/>
  <c r="AS202" i="4"/>
  <c r="AF202" i="4"/>
  <c r="AH202" i="4"/>
  <c r="Z202" i="4"/>
  <c r="AD202" i="4"/>
  <c r="AG306" i="4"/>
  <c r="AM306" i="4"/>
  <c r="AS306" i="4"/>
  <c r="AF306" i="4"/>
  <c r="AH306" i="4"/>
  <c r="AC306" i="4"/>
  <c r="Z306" i="4"/>
  <c r="AK511" i="4"/>
  <c r="AJ511" i="4"/>
  <c r="AI511" i="4"/>
  <c r="AA511" i="4"/>
  <c r="AE511" i="4"/>
  <c r="AQ511" i="4"/>
  <c r="AW511" i="4"/>
  <c r="AK419" i="4"/>
  <c r="AJ419" i="4"/>
  <c r="AI419" i="4"/>
  <c r="Z419" i="4"/>
  <c r="AD419" i="4"/>
  <c r="G489" i="4"/>
  <c r="AM407" i="4"/>
  <c r="AS407" i="4"/>
  <c r="AN423" i="4"/>
  <c r="AT423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/>
  <c r="AS274" i="4"/>
  <c r="AF274" i="4"/>
  <c r="AH274" i="4"/>
  <c r="AC274" i="4"/>
  <c r="Z274" i="4"/>
  <c r="AK403" i="4"/>
  <c r="AJ403" i="4"/>
  <c r="AI403" i="4"/>
  <c r="Z403" i="4"/>
  <c r="AD403" i="4"/>
  <c r="D473" i="4"/>
  <c r="H473" i="4"/>
  <c r="AO439" i="4"/>
  <c r="AU439" i="4"/>
  <c r="G473" i="4"/>
  <c r="G465" i="4"/>
  <c r="D465" i="4"/>
  <c r="H465" i="4"/>
  <c r="E465" i="4"/>
  <c r="I465" i="4"/>
  <c r="F465" i="4"/>
  <c r="J465" i="4"/>
  <c r="G481" i="4"/>
  <c r="D481" i="4"/>
  <c r="H481" i="4"/>
  <c r="E481" i="4"/>
  <c r="I481" i="4"/>
  <c r="F481" i="4"/>
  <c r="J481" i="4"/>
  <c r="G497" i="4"/>
  <c r="D497" i="4"/>
  <c r="H497" i="4"/>
  <c r="E497" i="4"/>
  <c r="I497" i="4"/>
  <c r="F497" i="4"/>
  <c r="J497" i="4"/>
  <c r="H10" i="3"/>
  <c r="G376" i="4"/>
  <c r="D376" i="4"/>
  <c r="H376" i="4"/>
  <c r="E376" i="4"/>
  <c r="I376" i="4"/>
  <c r="F376" i="4"/>
  <c r="J376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E327" i="4"/>
  <c r="I327" i="4"/>
  <c r="F327" i="4"/>
  <c r="J327" i="4"/>
  <c r="G327" i="4"/>
  <c r="D327" i="4"/>
  <c r="H327" i="4"/>
  <c r="F416" i="4"/>
  <c r="J416" i="4"/>
  <c r="E416" i="4"/>
  <c r="I416" i="4"/>
  <c r="D416" i="4"/>
  <c r="H416" i="4"/>
  <c r="G416" i="4"/>
  <c r="G480" i="4"/>
  <c r="F480" i="4"/>
  <c r="J480" i="4"/>
  <c r="E480" i="4"/>
  <c r="I480" i="4"/>
  <c r="D480" i="4"/>
  <c r="H480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D259" i="4"/>
  <c r="H259" i="4"/>
  <c r="G259" i="4"/>
  <c r="E259" i="4"/>
  <c r="I259" i="4"/>
  <c r="F259" i="4"/>
  <c r="J259" i="4"/>
  <c r="D323" i="4"/>
  <c r="H323" i="4"/>
  <c r="G323" i="4"/>
  <c r="E323" i="4"/>
  <c r="I323" i="4"/>
  <c r="F323" i="4"/>
  <c r="J323" i="4"/>
  <c r="F404" i="4"/>
  <c r="J404" i="4"/>
  <c r="E404" i="4"/>
  <c r="I404" i="4"/>
  <c r="D404" i="4"/>
  <c r="H404" i="4"/>
  <c r="G404" i="4"/>
  <c r="G468" i="4"/>
  <c r="F468" i="4"/>
  <c r="J468" i="4"/>
  <c r="E468" i="4"/>
  <c r="I468" i="4"/>
  <c r="D468" i="4"/>
  <c r="H468" i="4"/>
  <c r="F293" i="4"/>
  <c r="J293" i="4"/>
  <c r="E293" i="4"/>
  <c r="I293" i="4"/>
  <c r="D293" i="4"/>
  <c r="H293" i="4"/>
  <c r="G293" i="4"/>
  <c r="E412" i="4"/>
  <c r="I412" i="4"/>
  <c r="D412" i="4"/>
  <c r="H412" i="4"/>
  <c r="G412" i="4"/>
  <c r="F412" i="4"/>
  <c r="J412" i="4"/>
  <c r="F211" i="4"/>
  <c r="J211" i="4"/>
  <c r="G287" i="4"/>
  <c r="E440" i="4"/>
  <c r="I440" i="4"/>
  <c r="D366" i="4"/>
  <c r="H366" i="4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F357" i="4"/>
  <c r="J357" i="4"/>
  <c r="E357" i="4"/>
  <c r="I357" i="4"/>
  <c r="D357" i="4"/>
  <c r="H357" i="4"/>
  <c r="G357" i="4"/>
  <c r="F244" i="4"/>
  <c r="J244" i="4"/>
  <c r="D372" i="4"/>
  <c r="H372" i="4"/>
  <c r="E372" i="4"/>
  <c r="I372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E191" i="4"/>
  <c r="I191" i="4"/>
  <c r="F191" i="4"/>
  <c r="J191" i="4"/>
  <c r="D191" i="4"/>
  <c r="H191" i="4"/>
  <c r="G191" i="4"/>
  <c r="D339" i="4"/>
  <c r="H339" i="4"/>
  <c r="G339" i="4"/>
  <c r="E339" i="4"/>
  <c r="I339" i="4"/>
  <c r="F339" i="4"/>
  <c r="J339" i="4"/>
  <c r="G420" i="4"/>
  <c r="F420" i="4"/>
  <c r="J420" i="4"/>
  <c r="E420" i="4"/>
  <c r="I420" i="4"/>
  <c r="D420" i="4"/>
  <c r="H420" i="4"/>
  <c r="E484" i="4"/>
  <c r="I484" i="4"/>
  <c r="D484" i="4"/>
  <c r="H484" i="4"/>
  <c r="F484" i="4"/>
  <c r="J484" i="4"/>
  <c r="G484" i="4"/>
  <c r="F277" i="4"/>
  <c r="J277" i="4"/>
  <c r="E277" i="4"/>
  <c r="I277" i="4"/>
  <c r="D277" i="4"/>
  <c r="H277" i="4"/>
  <c r="G277" i="4"/>
  <c r="F341" i="4"/>
  <c r="J341" i="4"/>
  <c r="E341" i="4"/>
  <c r="I341" i="4"/>
  <c r="D341" i="4"/>
  <c r="H341" i="4"/>
  <c r="G341" i="4"/>
  <c r="D117" i="4"/>
  <c r="H117" i="4"/>
  <c r="K118" i="2"/>
  <c r="G117" i="4"/>
  <c r="E117" i="4"/>
  <c r="I117" i="4"/>
  <c r="L118" i="2"/>
  <c r="F117" i="4"/>
  <c r="J117" i="4"/>
  <c r="M118" i="2"/>
  <c r="D199" i="4"/>
  <c r="H199" i="4"/>
  <c r="G199" i="4"/>
  <c r="E199" i="4"/>
  <c r="I199" i="4"/>
  <c r="F199" i="4"/>
  <c r="J199" i="4"/>
  <c r="D267" i="4"/>
  <c r="H267" i="4"/>
  <c r="G267" i="4"/>
  <c r="E267" i="4"/>
  <c r="I267" i="4"/>
  <c r="F267" i="4"/>
  <c r="J267" i="4"/>
  <c r="D331" i="4"/>
  <c r="H331" i="4"/>
  <c r="G331" i="4"/>
  <c r="E331" i="4"/>
  <c r="I331" i="4"/>
  <c r="F331" i="4"/>
  <c r="J331" i="4"/>
  <c r="G428" i="4"/>
  <c r="E428" i="4"/>
  <c r="I428" i="4"/>
  <c r="D428" i="4"/>
  <c r="H428" i="4"/>
  <c r="F428" i="4"/>
  <c r="J428" i="4"/>
  <c r="G492" i="4"/>
  <c r="E492" i="4"/>
  <c r="I492" i="4"/>
  <c r="D492" i="4"/>
  <c r="H492" i="4"/>
  <c r="F492" i="4"/>
  <c r="J492" i="4"/>
  <c r="F50" i="4"/>
  <c r="J50" i="4"/>
  <c r="M51" i="2"/>
  <c r="E50" i="4"/>
  <c r="I50" i="4"/>
  <c r="L51" i="2"/>
  <c r="D50" i="4"/>
  <c r="H50" i="4"/>
  <c r="K51" i="2"/>
  <c r="G50" i="4"/>
  <c r="F301" i="4"/>
  <c r="J301" i="4"/>
  <c r="E301" i="4"/>
  <c r="I301" i="4"/>
  <c r="D301" i="4"/>
  <c r="H301" i="4"/>
  <c r="G301" i="4"/>
  <c r="D56" i="4"/>
  <c r="H56" i="4"/>
  <c r="K57" i="2"/>
  <c r="G56" i="4"/>
  <c r="E56" i="4"/>
  <c r="I56" i="4"/>
  <c r="L57" i="2"/>
  <c r="F56" i="4"/>
  <c r="J56" i="4"/>
  <c r="M57" i="2"/>
  <c r="D283" i="4"/>
  <c r="H283" i="4"/>
  <c r="G283" i="4"/>
  <c r="E283" i="4"/>
  <c r="I283" i="4"/>
  <c r="F283" i="4"/>
  <c r="J283" i="4"/>
  <c r="G444" i="4"/>
  <c r="E444" i="4"/>
  <c r="I444" i="4"/>
  <c r="D444" i="4"/>
  <c r="H444" i="4"/>
  <c r="F444" i="4"/>
  <c r="J444" i="4"/>
  <c r="F317" i="4"/>
  <c r="J317" i="4"/>
  <c r="E317" i="4"/>
  <c r="I317" i="4"/>
  <c r="D317" i="4"/>
  <c r="H317" i="4"/>
  <c r="G317" i="4"/>
  <c r="D167" i="4"/>
  <c r="H167" i="4"/>
  <c r="K168" i="2"/>
  <c r="G167" i="4"/>
  <c r="E167" i="4"/>
  <c r="I167" i="4"/>
  <c r="L168" i="2"/>
  <c r="F167" i="4"/>
  <c r="J167" i="4"/>
  <c r="M168" i="2"/>
  <c r="D299" i="4"/>
  <c r="H299" i="4"/>
  <c r="G299" i="4"/>
  <c r="E299" i="4"/>
  <c r="I299" i="4"/>
  <c r="F299" i="4"/>
  <c r="J299" i="4"/>
  <c r="G460" i="4"/>
  <c r="E460" i="4"/>
  <c r="I460" i="4"/>
  <c r="D460" i="4"/>
  <c r="H460" i="4"/>
  <c r="F460" i="4"/>
  <c r="J460" i="4"/>
  <c r="F269" i="4"/>
  <c r="J269" i="4"/>
  <c r="E269" i="4"/>
  <c r="I269" i="4"/>
  <c r="D269" i="4"/>
  <c r="H269" i="4"/>
  <c r="G269" i="4"/>
  <c r="E215" i="4"/>
  <c r="I215" i="4"/>
  <c r="F215" i="4"/>
  <c r="J215" i="4"/>
  <c r="D215" i="4"/>
  <c r="H215" i="4"/>
  <c r="G215" i="4"/>
  <c r="F508" i="4"/>
  <c r="J508" i="4"/>
  <c r="E508" i="4"/>
  <c r="I508" i="4"/>
  <c r="D508" i="4"/>
  <c r="H508" i="4"/>
  <c r="G508" i="4"/>
  <c r="F253" i="4"/>
  <c r="J253" i="4"/>
  <c r="E253" i="4"/>
  <c r="I253" i="4"/>
  <c r="D253" i="4"/>
  <c r="H253" i="4"/>
  <c r="G253" i="4"/>
  <c r="G24" i="4"/>
  <c r="E24" i="4"/>
  <c r="I24" i="4"/>
  <c r="L25" i="2"/>
  <c r="D24" i="4"/>
  <c r="H24" i="4"/>
  <c r="K25" i="2"/>
  <c r="F24" i="4"/>
  <c r="J24" i="4"/>
  <c r="M25" i="2"/>
  <c r="D401" i="4"/>
  <c r="H401" i="4"/>
  <c r="G401" i="4"/>
  <c r="E401" i="4"/>
  <c r="I401" i="4"/>
  <c r="F401" i="4"/>
  <c r="J401" i="4"/>
  <c r="D433" i="4"/>
  <c r="H433" i="4"/>
  <c r="G433" i="4"/>
  <c r="E433" i="4"/>
  <c r="I433" i="4"/>
  <c r="F433" i="4"/>
  <c r="J433" i="4"/>
  <c r="G503" i="4"/>
  <c r="E503" i="4"/>
  <c r="I503" i="4"/>
  <c r="F503" i="4"/>
  <c r="J503" i="4"/>
  <c r="D503" i="4"/>
  <c r="H503" i="4"/>
  <c r="D126" i="4"/>
  <c r="H126" i="4"/>
  <c r="K127" i="2"/>
  <c r="F126" i="4"/>
  <c r="J126" i="4"/>
  <c r="M127" i="2"/>
  <c r="G126" i="4"/>
  <c r="E126" i="4"/>
  <c r="I126" i="4"/>
  <c r="L127" i="2"/>
  <c r="G348" i="4"/>
  <c r="F348" i="4"/>
  <c r="J348" i="4"/>
  <c r="D348" i="4"/>
  <c r="H348" i="4"/>
  <c r="E348" i="4"/>
  <c r="I348" i="4"/>
  <c r="E397" i="4"/>
  <c r="I397" i="4"/>
  <c r="G397" i="4"/>
  <c r="F397" i="4"/>
  <c r="J397" i="4"/>
  <c r="D397" i="4"/>
  <c r="H397" i="4"/>
  <c r="E429" i="4"/>
  <c r="I429" i="4"/>
  <c r="G429" i="4"/>
  <c r="F429" i="4"/>
  <c r="J429" i="4"/>
  <c r="D429" i="4"/>
  <c r="H429" i="4"/>
  <c r="G356" i="4"/>
  <c r="F356" i="4"/>
  <c r="J356" i="4"/>
  <c r="D356" i="4"/>
  <c r="H356" i="4"/>
  <c r="E356" i="4"/>
  <c r="I356" i="4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391" i="4"/>
  <c r="J391" i="4"/>
  <c r="G391" i="4"/>
  <c r="E391" i="4"/>
  <c r="I391" i="4"/>
  <c r="D391" i="4"/>
  <c r="H391" i="4"/>
  <c r="E413" i="4"/>
  <c r="I413" i="4"/>
  <c r="G413" i="4"/>
  <c r="F413" i="4"/>
  <c r="J413" i="4"/>
  <c r="D413" i="4"/>
  <c r="H413" i="4"/>
  <c r="F118" i="4"/>
  <c r="J118" i="4"/>
  <c r="M119" i="2"/>
  <c r="G118" i="4"/>
  <c r="D118" i="4"/>
  <c r="H118" i="4"/>
  <c r="K119" i="2"/>
  <c r="E118" i="4"/>
  <c r="I118" i="4"/>
  <c r="L119" i="2"/>
  <c r="E405" i="4"/>
  <c r="I405" i="4"/>
  <c r="G405" i="4"/>
  <c r="D405" i="4"/>
  <c r="H405" i="4"/>
  <c r="F405" i="4"/>
  <c r="J405" i="4"/>
  <c r="E437" i="4"/>
  <c r="I437" i="4"/>
  <c r="G437" i="4"/>
  <c r="D437" i="4"/>
  <c r="H437" i="4"/>
  <c r="F437" i="4"/>
  <c r="J437" i="4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368" i="4"/>
  <c r="D368" i="4"/>
  <c r="H368" i="4"/>
  <c r="E368" i="4"/>
  <c r="I368" i="4"/>
  <c r="F368" i="4"/>
  <c r="J368" i="4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AM294" i="4"/>
  <c r="AS294" i="4"/>
  <c r="G374" i="4"/>
  <c r="D374" i="4"/>
  <c r="H374" i="4"/>
  <c r="F374" i="4"/>
  <c r="J374" i="4"/>
  <c r="E374" i="4"/>
  <c r="I374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187" i="4"/>
  <c r="D187" i="4"/>
  <c r="H187" i="4"/>
  <c r="E187" i="4"/>
  <c r="I187" i="4"/>
  <c r="F187" i="4"/>
  <c r="J187" i="4"/>
  <c r="D219" i="4"/>
  <c r="H219" i="4"/>
  <c r="G219" i="4"/>
  <c r="E219" i="4"/>
  <c r="I219" i="4"/>
  <c r="F219" i="4"/>
  <c r="J219" i="4"/>
  <c r="E263" i="4"/>
  <c r="I263" i="4"/>
  <c r="F263" i="4"/>
  <c r="J263" i="4"/>
  <c r="G263" i="4"/>
  <c r="D263" i="4"/>
  <c r="H263" i="4"/>
  <c r="E295" i="4"/>
  <c r="I295" i="4"/>
  <c r="F295" i="4"/>
  <c r="J295" i="4"/>
  <c r="G295" i="4"/>
  <c r="D295" i="4"/>
  <c r="H295" i="4"/>
  <c r="F384" i="4"/>
  <c r="J384" i="4"/>
  <c r="G384" i="4"/>
  <c r="E384" i="4"/>
  <c r="I384" i="4"/>
  <c r="D384" i="4"/>
  <c r="H384" i="4"/>
  <c r="E448" i="4"/>
  <c r="I448" i="4"/>
  <c r="D448" i="4"/>
  <c r="H448" i="4"/>
  <c r="F448" i="4"/>
  <c r="J448" i="4"/>
  <c r="G448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G223" i="4"/>
  <c r="D223" i="4"/>
  <c r="H223" i="4"/>
  <c r="E223" i="4"/>
  <c r="I223" i="4"/>
  <c r="F223" i="4"/>
  <c r="J223" i="4"/>
  <c r="F309" i="4"/>
  <c r="J309" i="4"/>
  <c r="E309" i="4"/>
  <c r="I309" i="4"/>
  <c r="D309" i="4"/>
  <c r="H309" i="4"/>
  <c r="G30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E203" i="4"/>
  <c r="I203" i="4"/>
  <c r="F203" i="4"/>
  <c r="J203" i="4"/>
  <c r="D203" i="4"/>
  <c r="H203" i="4"/>
  <c r="G203" i="4"/>
  <c r="E247" i="4"/>
  <c r="I247" i="4"/>
  <c r="F247" i="4"/>
  <c r="J247" i="4"/>
  <c r="G247" i="4"/>
  <c r="D247" i="4"/>
  <c r="H247" i="4"/>
  <c r="E279" i="4"/>
  <c r="I279" i="4"/>
  <c r="F279" i="4"/>
  <c r="J279" i="4"/>
  <c r="G279" i="4"/>
  <c r="D279" i="4"/>
  <c r="H279" i="4"/>
  <c r="E311" i="4"/>
  <c r="I311" i="4"/>
  <c r="F311" i="4"/>
  <c r="J311" i="4"/>
  <c r="G311" i="4"/>
  <c r="D311" i="4"/>
  <c r="H311" i="4"/>
  <c r="E343" i="4"/>
  <c r="I343" i="4"/>
  <c r="F343" i="4"/>
  <c r="J343" i="4"/>
  <c r="G343" i="4"/>
  <c r="D343" i="4"/>
  <c r="H343" i="4"/>
  <c r="G400" i="4"/>
  <c r="E400" i="4"/>
  <c r="I400" i="4"/>
  <c r="D400" i="4"/>
  <c r="H400" i="4"/>
  <c r="F400" i="4"/>
  <c r="J400" i="4"/>
  <c r="E432" i="4"/>
  <c r="I432" i="4"/>
  <c r="D432" i="4"/>
  <c r="H432" i="4"/>
  <c r="F432" i="4"/>
  <c r="J432" i="4"/>
  <c r="G432" i="4"/>
  <c r="E464" i="4"/>
  <c r="I464" i="4"/>
  <c r="D464" i="4"/>
  <c r="H464" i="4"/>
  <c r="G464" i="4"/>
  <c r="F464" i="4"/>
  <c r="J464" i="4"/>
  <c r="G496" i="4"/>
  <c r="E496" i="4"/>
  <c r="I496" i="4"/>
  <c r="D496" i="4"/>
  <c r="H496" i="4"/>
  <c r="F496" i="4"/>
  <c r="J496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D207" i="4"/>
  <c r="H207" i="4"/>
  <c r="E207" i="4"/>
  <c r="I207" i="4"/>
  <c r="F207" i="4"/>
  <c r="J207" i="4"/>
  <c r="G207" i="4"/>
  <c r="D291" i="4"/>
  <c r="H291" i="4"/>
  <c r="G291" i="4"/>
  <c r="E291" i="4"/>
  <c r="I291" i="4"/>
  <c r="F291" i="4"/>
  <c r="J291" i="4"/>
  <c r="D355" i="4"/>
  <c r="H355" i="4"/>
  <c r="G355" i="4"/>
  <c r="E355" i="4"/>
  <c r="I355" i="4"/>
  <c r="F355" i="4"/>
  <c r="J355" i="4"/>
  <c r="G436" i="4"/>
  <c r="F436" i="4"/>
  <c r="J436" i="4"/>
  <c r="E436" i="4"/>
  <c r="I436" i="4"/>
  <c r="D436" i="4"/>
  <c r="H436" i="4"/>
  <c r="F500" i="4"/>
  <c r="J500" i="4"/>
  <c r="E500" i="4"/>
  <c r="I500" i="4"/>
  <c r="D500" i="4"/>
  <c r="H500" i="4"/>
  <c r="G500" i="4"/>
  <c r="F261" i="4"/>
  <c r="J261" i="4"/>
  <c r="E261" i="4"/>
  <c r="I261" i="4"/>
  <c r="D261" i="4"/>
  <c r="H261" i="4"/>
  <c r="G261" i="4"/>
  <c r="F325" i="4"/>
  <c r="J325" i="4"/>
  <c r="E325" i="4"/>
  <c r="I325" i="4"/>
  <c r="D325" i="4"/>
  <c r="H325" i="4"/>
  <c r="G325" i="4"/>
  <c r="E183" i="4"/>
  <c r="I183" i="4"/>
  <c r="L184" i="2"/>
  <c r="F183" i="4"/>
  <c r="J183" i="4"/>
  <c r="M184" i="2"/>
  <c r="D183" i="4"/>
  <c r="H183" i="4"/>
  <c r="K184" i="2"/>
  <c r="G183" i="4"/>
  <c r="E476" i="4"/>
  <c r="I476" i="4"/>
  <c r="F476" i="4"/>
  <c r="J476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271" i="4"/>
  <c r="E335" i="4"/>
  <c r="I335" i="4"/>
  <c r="F335" i="4"/>
  <c r="J335" i="4"/>
  <c r="D335" i="4"/>
  <c r="H335" i="4"/>
  <c r="G335" i="4"/>
  <c r="F392" i="4"/>
  <c r="J392" i="4"/>
  <c r="D392" i="4"/>
  <c r="H392" i="4"/>
  <c r="E424" i="4"/>
  <c r="I424" i="4"/>
  <c r="D424" i="4"/>
  <c r="H424" i="4"/>
  <c r="F424" i="4"/>
  <c r="J424" i="4"/>
  <c r="G424" i="4"/>
  <c r="F488" i="4"/>
  <c r="J488" i="4"/>
  <c r="E488" i="4"/>
  <c r="I488" i="4"/>
  <c r="D488" i="4"/>
  <c r="H488" i="4"/>
  <c r="G488" i="4"/>
  <c r="G539" i="4"/>
  <c r="F539" i="4"/>
  <c r="J539" i="4"/>
  <c r="E539" i="4"/>
  <c r="I539" i="4"/>
  <c r="D539" i="4"/>
  <c r="H539" i="4"/>
  <c r="G994" i="4"/>
  <c r="D994" i="4"/>
  <c r="H994" i="4"/>
  <c r="G231" i="4"/>
  <c r="D231" i="4"/>
  <c r="H231" i="4"/>
  <c r="E231" i="4"/>
  <c r="I231" i="4"/>
  <c r="F231" i="4"/>
  <c r="J231" i="4"/>
  <c r="E396" i="4"/>
  <c r="I396" i="4"/>
  <c r="D396" i="4"/>
  <c r="H396" i="4"/>
  <c r="F396" i="4"/>
  <c r="J396" i="4"/>
  <c r="G396" i="4"/>
  <c r="F333" i="4"/>
  <c r="J333" i="4"/>
  <c r="E333" i="4"/>
  <c r="I333" i="4"/>
  <c r="D333" i="4"/>
  <c r="H333" i="4"/>
  <c r="G333" i="4"/>
  <c r="D347" i="4"/>
  <c r="H347" i="4"/>
  <c r="G347" i="4"/>
  <c r="E347" i="4"/>
  <c r="I347" i="4"/>
  <c r="F347" i="4"/>
  <c r="J347" i="4"/>
  <c r="G505" i="4"/>
  <c r="F505" i="4"/>
  <c r="J505" i="4"/>
  <c r="E505" i="4"/>
  <c r="I505" i="4"/>
  <c r="D505" i="4"/>
  <c r="H505" i="4"/>
  <c r="D393" i="4"/>
  <c r="H393" i="4"/>
  <c r="G393" i="4"/>
  <c r="F393" i="4"/>
  <c r="J393" i="4"/>
  <c r="E393" i="4"/>
  <c r="I393" i="4"/>
  <c r="D425" i="4"/>
  <c r="H425" i="4"/>
  <c r="G425" i="4"/>
  <c r="F425" i="4"/>
  <c r="J425" i="4"/>
  <c r="E425" i="4"/>
  <c r="I425" i="4"/>
  <c r="G457" i="4"/>
  <c r="F457" i="4"/>
  <c r="J457" i="4"/>
  <c r="E457" i="4"/>
  <c r="I457" i="4"/>
  <c r="D457" i="4"/>
  <c r="H457" i="4"/>
  <c r="F383" i="4"/>
  <c r="J383" i="4"/>
  <c r="G383" i="4"/>
  <c r="E383" i="4"/>
  <c r="I383" i="4"/>
  <c r="D383" i="4"/>
  <c r="H383" i="4"/>
  <c r="F134" i="4"/>
  <c r="J134" i="4"/>
  <c r="M135" i="2"/>
  <c r="D134" i="4"/>
  <c r="H134" i="4"/>
  <c r="K135" i="2"/>
  <c r="G134" i="4"/>
  <c r="E134" i="4"/>
  <c r="I134" i="4"/>
  <c r="L135" i="2"/>
  <c r="E389" i="4"/>
  <c r="I389" i="4"/>
  <c r="G389" i="4"/>
  <c r="D389" i="4"/>
  <c r="H389" i="4"/>
  <c r="F389" i="4"/>
  <c r="J389" i="4"/>
  <c r="E421" i="4"/>
  <c r="I421" i="4"/>
  <c r="G421" i="4"/>
  <c r="D421" i="4"/>
  <c r="H421" i="4"/>
  <c r="F421" i="4"/>
  <c r="J421" i="4"/>
  <c r="E453" i="4"/>
  <c r="I453" i="4"/>
  <c r="G453" i="4"/>
  <c r="D453" i="4"/>
  <c r="H453" i="4"/>
  <c r="F453" i="4"/>
  <c r="J453" i="4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385" i="4"/>
  <c r="H385" i="4"/>
  <c r="G385" i="4"/>
  <c r="E385" i="4"/>
  <c r="I385" i="4"/>
  <c r="F385" i="4"/>
  <c r="J385" i="4"/>
  <c r="D417" i="4"/>
  <c r="H417" i="4"/>
  <c r="G417" i="4"/>
  <c r="E417" i="4"/>
  <c r="I417" i="4"/>
  <c r="F417" i="4"/>
  <c r="J417" i="4"/>
  <c r="D449" i="4"/>
  <c r="H449" i="4"/>
  <c r="G449" i="4"/>
  <c r="E449" i="4"/>
  <c r="I449" i="4"/>
  <c r="F449" i="4"/>
  <c r="J449" i="4"/>
  <c r="E381" i="4"/>
  <c r="I381" i="4"/>
  <c r="G381" i="4"/>
  <c r="F381" i="4"/>
  <c r="J381" i="4"/>
  <c r="D381" i="4"/>
  <c r="H381" i="4"/>
  <c r="E445" i="4"/>
  <c r="I445" i="4"/>
  <c r="G445" i="4"/>
  <c r="F445" i="4"/>
  <c r="J445" i="4"/>
  <c r="D445" i="4"/>
  <c r="H445" i="4"/>
  <c r="D14" i="4"/>
  <c r="H14" i="4"/>
  <c r="K15" i="2"/>
  <c r="G14" i="4"/>
  <c r="E14" i="4"/>
  <c r="I14" i="4"/>
  <c r="L15" i="2"/>
  <c r="F14" i="4"/>
  <c r="J14" i="4"/>
  <c r="M15" i="2"/>
  <c r="G340" i="4"/>
  <c r="F340" i="4"/>
  <c r="J340" i="4"/>
  <c r="D340" i="4"/>
  <c r="H340" i="4"/>
  <c r="E340" i="4"/>
  <c r="I340" i="4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O411" i="4"/>
  <c r="AU4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L411" i="4"/>
  <c r="AR411" i="4"/>
  <c r="AQ411" i="4"/>
  <c r="AW411" i="4"/>
  <c r="AM166" i="4"/>
  <c r="AS166" i="4"/>
  <c r="AQ166" i="4"/>
  <c r="AW166" i="4"/>
  <c r="AO166" i="4"/>
  <c r="AU166" i="4"/>
  <c r="AP166" i="4"/>
  <c r="AV166" i="4"/>
  <c r="AP198" i="4"/>
  <c r="AV198" i="4"/>
  <c r="AM198" i="4"/>
  <c r="AS198" i="4"/>
  <c r="AN198" i="4"/>
  <c r="AT198" i="4"/>
  <c r="AM262" i="4"/>
  <c r="AS262" i="4"/>
  <c r="AQ262" i="4"/>
  <c r="AW262" i="4"/>
  <c r="AO262" i="4"/>
  <c r="AU262" i="4"/>
  <c r="AP262" i="4"/>
  <c r="AV262" i="4"/>
  <c r="AN294" i="4"/>
  <c r="AT294" i="4"/>
  <c r="AL294" i="4"/>
  <c r="AR294" i="4"/>
  <c r="AM471" i="4"/>
  <c r="AS471" i="4"/>
  <c r="AO471" i="4"/>
  <c r="AU471" i="4"/>
  <c r="AP471" i="4"/>
  <c r="AV471" i="4"/>
  <c r="AQ487" i="4"/>
  <c r="AW487" i="4"/>
  <c r="AN487" i="4"/>
  <c r="AT487" i="4"/>
  <c r="AL487" i="4"/>
  <c r="AR487" i="4"/>
  <c r="AO186" i="4"/>
  <c r="AU186" i="4"/>
  <c r="AL186" i="4"/>
  <c r="AR186" i="4"/>
  <c r="AQ186" i="4"/>
  <c r="AW186" i="4"/>
  <c r="AP258" i="4"/>
  <c r="AV258" i="4"/>
  <c r="AM258" i="4"/>
  <c r="AS258" i="4"/>
  <c r="AN258" i="4"/>
  <c r="AT258" i="4"/>
  <c r="AO290" i="4"/>
  <c r="AU290" i="4"/>
  <c r="AL290" i="4"/>
  <c r="AR290" i="4"/>
  <c r="AQ290" i="4"/>
  <c r="AW290" i="4"/>
  <c r="AP322" i="4"/>
  <c r="AV322" i="4"/>
  <c r="AM322" i="4"/>
  <c r="AS322" i="4"/>
  <c r="AN322" i="4"/>
  <c r="AT322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P411" i="4"/>
  <c r="AV411" i="4"/>
  <c r="AM411" i="4"/>
  <c r="AS411" i="4"/>
  <c r="AN411" i="4"/>
  <c r="AT411" i="4"/>
  <c r="AN166" i="4"/>
  <c r="AT166" i="4"/>
  <c r="AL166" i="4"/>
  <c r="AR166" i="4"/>
  <c r="AO198" i="4"/>
  <c r="AU198" i="4"/>
  <c r="AL198" i="4"/>
  <c r="AR198" i="4"/>
  <c r="AQ198" i="4"/>
  <c r="AW198" i="4"/>
  <c r="AN262" i="4"/>
  <c r="AT262" i="4"/>
  <c r="AL262" i="4"/>
  <c r="AR262" i="4"/>
  <c r="AQ294" i="4"/>
  <c r="AW294" i="4"/>
  <c r="AO294" i="4"/>
  <c r="AU294" i="4"/>
  <c r="AP294" i="4"/>
  <c r="AV294" i="4"/>
  <c r="AQ471" i="4"/>
  <c r="AW471" i="4"/>
  <c r="AN471" i="4"/>
  <c r="AT471" i="4"/>
  <c r="AL471" i="4"/>
  <c r="AR471" i="4"/>
  <c r="AM487" i="4"/>
  <c r="AS487" i="4"/>
  <c r="AO487" i="4"/>
  <c r="AU487" i="4"/>
  <c r="AP487" i="4"/>
  <c r="AV487" i="4"/>
  <c r="AP186" i="4"/>
  <c r="AV186" i="4"/>
  <c r="AM186" i="4"/>
  <c r="AS186" i="4"/>
  <c r="AN186" i="4"/>
  <c r="AT186" i="4"/>
  <c r="AO258" i="4"/>
  <c r="AU258" i="4"/>
  <c r="AL258" i="4"/>
  <c r="AR258" i="4"/>
  <c r="AQ258" i="4"/>
  <c r="AW258" i="4"/>
  <c r="AP290" i="4"/>
  <c r="AV290" i="4"/>
  <c r="AM290" i="4"/>
  <c r="AS290" i="4"/>
  <c r="AN290" i="4"/>
  <c r="AT290" i="4"/>
  <c r="AO322" i="4"/>
  <c r="AU322" i="4"/>
  <c r="AL322" i="4"/>
  <c r="AR322" i="4"/>
  <c r="AQ322" i="4"/>
  <c r="AW322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K10" i="3"/>
  <c r="D11" i="3"/>
  <c r="F195" i="4"/>
  <c r="J195" i="4"/>
  <c r="D349" i="4"/>
  <c r="H349" i="4"/>
  <c r="D195" i="4"/>
  <c r="H195" i="4"/>
  <c r="F364" i="4"/>
  <c r="J364" i="4"/>
  <c r="D275" i="4"/>
  <c r="H275" i="4"/>
  <c r="AL202" i="4"/>
  <c r="AR202" i="4"/>
  <c r="AO310" i="4"/>
  <c r="AU310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G360" i="4"/>
  <c r="D314" i="4"/>
  <c r="H314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E195" i="4"/>
  <c r="I195" i="4"/>
  <c r="D121" i="4"/>
  <c r="H121" i="4"/>
  <c r="K122" i="2"/>
  <c r="F159" i="4"/>
  <c r="J159" i="4"/>
  <c r="M160" i="2"/>
  <c r="G587" i="4"/>
  <c r="F372" i="4"/>
  <c r="J372" i="4"/>
  <c r="G244" i="4"/>
  <c r="G986" i="4"/>
  <c r="D408" i="4"/>
  <c r="H408" i="4"/>
  <c r="F287" i="4"/>
  <c r="J287" i="4"/>
  <c r="E60" i="4"/>
  <c r="I60" i="4"/>
  <c r="L61" i="2"/>
  <c r="F349" i="4"/>
  <c r="J349" i="4"/>
  <c r="G364" i="4"/>
  <c r="F314" i="4"/>
  <c r="J314" i="4"/>
  <c r="D795" i="4"/>
  <c r="H795" i="4"/>
  <c r="E939" i="4"/>
  <c r="I939" i="4"/>
  <c r="F795" i="4"/>
  <c r="J795" i="4"/>
  <c r="F456" i="4"/>
  <c r="J456" i="4"/>
  <c r="AL310" i="4"/>
  <c r="AR310" i="4"/>
  <c r="F310" i="4"/>
  <c r="J310" i="4"/>
  <c r="E987" i="4"/>
  <c r="I987" i="4"/>
  <c r="G987" i="4"/>
  <c r="D987" i="4"/>
  <c r="H987" i="4"/>
  <c r="F987" i="4"/>
  <c r="J987" i="4"/>
  <c r="E307" i="4"/>
  <c r="I30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392" i="4"/>
  <c r="I392" i="4"/>
  <c r="F271" i="4"/>
  <c r="J271" i="4"/>
  <c r="E163" i="4"/>
  <c r="I163" i="4"/>
  <c r="L164" i="2"/>
  <c r="D476" i="4"/>
  <c r="H476" i="4"/>
  <c r="G635" i="4"/>
  <c r="D619" i="4"/>
  <c r="H619" i="4"/>
  <c r="G125" i="4"/>
  <c r="E366" i="4"/>
  <c r="I366" i="4"/>
  <c r="G440" i="4"/>
  <c r="G179" i="4"/>
  <c r="G514" i="4"/>
  <c r="D605" i="4"/>
  <c r="H605" i="4"/>
  <c r="AO403" i="4"/>
  <c r="AU403" i="4"/>
  <c r="AO274" i="4"/>
  <c r="AU274" i="4"/>
  <c r="AN170" i="4"/>
  <c r="AT170" i="4"/>
  <c r="AP96" i="4"/>
  <c r="AV96" i="4"/>
  <c r="AN202" i="4"/>
  <c r="AT202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D227" i="4"/>
  <c r="H227" i="4"/>
  <c r="F447" i="4"/>
  <c r="J447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F303" i="4"/>
  <c r="J303" i="4"/>
  <c r="G315" i="4"/>
  <c r="E275" i="4"/>
  <c r="I275" i="4"/>
  <c r="E244" i="4"/>
  <c r="I244" i="4"/>
  <c r="E986" i="4"/>
  <c r="I986" i="4"/>
  <c r="F970" i="4"/>
  <c r="J970" i="4"/>
  <c r="F504" i="4"/>
  <c r="J504" i="4"/>
  <c r="G408" i="4"/>
  <c r="D287" i="4"/>
  <c r="H287" i="4"/>
  <c r="D211" i="4"/>
  <c r="H211" i="4"/>
  <c r="G60" i="4"/>
  <c r="G349" i="4"/>
  <c r="E364" i="4"/>
  <c r="I364" i="4"/>
  <c r="F360" i="4"/>
  <c r="J360" i="4"/>
  <c r="E514" i="4"/>
  <c r="I514" i="4"/>
  <c r="F380" i="4"/>
  <c r="J380" i="4"/>
  <c r="E380" i="4"/>
  <c r="I380" i="4"/>
  <c r="D137" i="4"/>
  <c r="H137" i="4"/>
  <c r="K138" i="2"/>
  <c r="G285" i="4"/>
  <c r="D58" i="4"/>
  <c r="H58" i="4"/>
  <c r="K59" i="2"/>
  <c r="D944" i="4"/>
  <c r="H944" i="4"/>
  <c r="E125" i="4"/>
  <c r="I125" i="4"/>
  <c r="L126" i="2"/>
  <c r="F366" i="4"/>
  <c r="J366" i="4"/>
  <c r="F440" i="4"/>
  <c r="J440" i="4"/>
  <c r="D351" i="4"/>
  <c r="H351" i="4"/>
  <c r="F179" i="4"/>
  <c r="J179" i="4"/>
  <c r="M180" i="2"/>
  <c r="G133" i="4"/>
  <c r="E747" i="4"/>
  <c r="I747" i="4"/>
  <c r="D747" i="4"/>
  <c r="H747" i="4"/>
  <c r="F747" i="4"/>
  <c r="J747" i="4"/>
  <c r="G747" i="4"/>
  <c r="AN403" i="4"/>
  <c r="AT403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303" i="4"/>
  <c r="F315" i="4"/>
  <c r="J315" i="4"/>
  <c r="G556" i="4"/>
  <c r="F275" i="4"/>
  <c r="J275" i="4"/>
  <c r="E970" i="4"/>
  <c r="I970" i="4"/>
  <c r="E504" i="4"/>
  <c r="I504" i="4"/>
  <c r="F472" i="4"/>
  <c r="J472" i="4"/>
  <c r="E408" i="4"/>
  <c r="I408" i="4"/>
  <c r="D319" i="4"/>
  <c r="H319" i="4"/>
  <c r="E211" i="4"/>
  <c r="I211" i="4"/>
  <c r="D60" i="4"/>
  <c r="H60" i="4"/>
  <c r="K61" i="2"/>
  <c r="E251" i="4"/>
  <c r="I251" i="4"/>
  <c r="E360" i="4"/>
  <c r="I360" i="4"/>
  <c r="F514" i="4"/>
  <c r="J514" i="4"/>
  <c r="AL240" i="4"/>
  <c r="AR240" i="4"/>
  <c r="D240" i="4"/>
  <c r="H240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D456" i="4"/>
  <c r="H456" i="4"/>
  <c r="D271" i="4"/>
  <c r="H271" i="4"/>
  <c r="F227" i="4"/>
  <c r="J227" i="4"/>
  <c r="E285" i="4"/>
  <c r="I285" i="4"/>
  <c r="D388" i="4"/>
  <c r="H388" i="4"/>
  <c r="D307" i="4"/>
  <c r="H307" i="4"/>
  <c r="E556" i="4"/>
  <c r="I556" i="4"/>
  <c r="G944" i="4"/>
  <c r="E472" i="4"/>
  <c r="I472" i="4"/>
  <c r="E351" i="4"/>
  <c r="I351" i="4"/>
  <c r="E319" i="4"/>
  <c r="I319" i="4"/>
  <c r="D179" i="4"/>
  <c r="H179" i="4"/>
  <c r="K180" i="2"/>
  <c r="E137" i="4"/>
  <c r="I137" i="4"/>
  <c r="L138" i="2"/>
  <c r="D251" i="4"/>
  <c r="H251" i="4"/>
  <c r="AQ278" i="4"/>
  <c r="AW278" i="4"/>
  <c r="AM240" i="4"/>
  <c r="AS240" i="4"/>
  <c r="AP310" i="4"/>
  <c r="AV310" i="4"/>
  <c r="E415" i="4"/>
  <c r="I415" i="4"/>
  <c r="E447" i="4"/>
  <c r="I447" i="4"/>
  <c r="G447" i="4"/>
  <c r="G415" i="4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G456" i="4"/>
  <c r="G227" i="4"/>
  <c r="D285" i="4"/>
  <c r="H285" i="4"/>
  <c r="F388" i="4"/>
  <c r="J388" i="4"/>
  <c r="F307" i="4"/>
  <c r="J307" i="4"/>
  <c r="F556" i="4"/>
  <c r="J556" i="4"/>
  <c r="E944" i="4"/>
  <c r="I944" i="4"/>
  <c r="G472" i="4"/>
  <c r="G351" i="4"/>
  <c r="G319" i="4"/>
  <c r="G137" i="4"/>
  <c r="F251" i="4"/>
  <c r="J251" i="4"/>
  <c r="AL278" i="4"/>
  <c r="AR278" i="4"/>
  <c r="F278" i="4"/>
  <c r="J278" i="4"/>
  <c r="AP306" i="4"/>
  <c r="AV306" i="4"/>
  <c r="D415" i="4"/>
  <c r="H415" i="4"/>
  <c r="E591" i="4"/>
  <c r="I591" i="4"/>
  <c r="G591" i="4"/>
  <c r="F591" i="4"/>
  <c r="J591" i="4"/>
  <c r="D591" i="4"/>
  <c r="H591" i="4"/>
  <c r="AM154" i="4"/>
  <c r="AS154" i="4"/>
  <c r="AN419" i="4"/>
  <c r="AT419" i="4"/>
  <c r="AO495" i="4"/>
  <c r="AU495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D303" i="4"/>
  <c r="H303" i="4"/>
  <c r="E315" i="4"/>
  <c r="I315" i="4"/>
  <c r="D504" i="4"/>
  <c r="H504" i="4"/>
  <c r="G255" i="4"/>
  <c r="AO170" i="4"/>
  <c r="AU170" i="4"/>
  <c r="AL511" i="4"/>
  <c r="AR511" i="4"/>
  <c r="G511" i="4"/>
  <c r="AN463" i="4"/>
  <c r="AT463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306" i="4"/>
  <c r="AW306" i="4"/>
  <c r="AQ274" i="4"/>
  <c r="AW274" i="4"/>
  <c r="D423" i="4"/>
  <c r="H423" i="4"/>
  <c r="AQ96" i="4"/>
  <c r="AW96" i="4"/>
  <c r="AM310" i="4"/>
  <c r="AS310" i="4"/>
  <c r="AQ154" i="4"/>
  <c r="AW154" i="4"/>
  <c r="G58" i="4"/>
  <c r="E452" i="4"/>
  <c r="I452" i="4"/>
  <c r="F255" i="4"/>
  <c r="J255" i="4"/>
  <c r="E133" i="4"/>
  <c r="I133" i="4"/>
  <c r="L134" i="2"/>
  <c r="AQ479" i="4"/>
  <c r="AW479" i="4"/>
  <c r="AO96" i="4"/>
  <c r="AU96" i="4"/>
  <c r="AO511" i="4"/>
  <c r="AU511" i="4"/>
  <c r="AO202" i="4"/>
  <c r="AU202" i="4"/>
  <c r="AL495" i="4"/>
  <c r="AR495" i="4"/>
  <c r="G495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452" i="4"/>
  <c r="D255" i="4"/>
  <c r="H255" i="4"/>
  <c r="G455" i="4"/>
  <c r="G579" i="4"/>
  <c r="D452" i="4"/>
  <c r="H452" i="4"/>
  <c r="AM170" i="4"/>
  <c r="AS170" i="4"/>
  <c r="AQ310" i="4"/>
  <c r="AW310" i="4"/>
  <c r="AN310" i="4"/>
  <c r="AT310" i="4"/>
  <c r="AP511" i="4"/>
  <c r="AV511" i="4"/>
  <c r="AN306" i="4"/>
  <c r="AT306" i="4"/>
  <c r="AQ495" i="4"/>
  <c r="AW495" i="4"/>
  <c r="AP240" i="4"/>
  <c r="AV240" i="4"/>
  <c r="F455" i="4"/>
  <c r="J455" i="4"/>
  <c r="G439" i="4"/>
  <c r="D579" i="4"/>
  <c r="H579" i="4"/>
  <c r="AL403" i="4"/>
  <c r="AR403" i="4"/>
  <c r="E403" i="4"/>
  <c r="I403" i="4"/>
  <c r="D927" i="4"/>
  <c r="H927" i="4"/>
  <c r="E927" i="4"/>
  <c r="I927" i="4"/>
  <c r="G927" i="4"/>
  <c r="D755" i="4"/>
  <c r="H755" i="4"/>
  <c r="AM511" i="4"/>
  <c r="AS511" i="4"/>
  <c r="D493" i="4"/>
  <c r="H493" i="4"/>
  <c r="E493" i="4"/>
  <c r="I493" i="4"/>
  <c r="F493" i="4"/>
  <c r="J493" i="4"/>
  <c r="G493" i="4"/>
  <c r="G388" i="4"/>
  <c r="D407" i="4"/>
  <c r="H407" i="4"/>
  <c r="AQ403" i="4"/>
  <c r="AW403" i="4"/>
  <c r="F439" i="4"/>
  <c r="J439" i="4"/>
  <c r="E423" i="4"/>
  <c r="I423" i="4"/>
  <c r="AQ202" i="4"/>
  <c r="AW202" i="4"/>
  <c r="AQ170" i="4"/>
  <c r="AW170" i="4"/>
  <c r="AQ182" i="4"/>
  <c r="AW182" i="4"/>
  <c r="AL479" i="4"/>
  <c r="AR479" i="4"/>
  <c r="G479" i="4"/>
  <c r="AO278" i="4"/>
  <c r="AU278" i="4"/>
  <c r="AL274" i="4"/>
  <c r="AR274" i="4"/>
  <c r="F274" i="4"/>
  <c r="J274" i="4"/>
  <c r="AM479" i="4"/>
  <c r="AS479" i="4"/>
  <c r="G407" i="4"/>
  <c r="E407" i="4"/>
  <c r="I407" i="4"/>
  <c r="D691" i="4"/>
  <c r="H691" i="4"/>
  <c r="AL154" i="4"/>
  <c r="AR154" i="4"/>
  <c r="G154" i="4"/>
  <c r="E691" i="4"/>
  <c r="I691" i="4"/>
  <c r="AP182" i="4"/>
  <c r="AV182" i="4"/>
  <c r="AP419" i="4"/>
  <c r="AV419" i="4"/>
  <c r="AO306" i="4"/>
  <c r="AU306" i="4"/>
  <c r="AM495" i="4"/>
  <c r="AS495" i="4"/>
  <c r="AQ463" i="4"/>
  <c r="AW463" i="4"/>
  <c r="AN182" i="4"/>
  <c r="AT182" i="4"/>
  <c r="AP274" i="4"/>
  <c r="AV274" i="4"/>
  <c r="AN479" i="4"/>
  <c r="AT479" i="4"/>
  <c r="AM96" i="4"/>
  <c r="AS96" i="4"/>
  <c r="AP154" i="4"/>
  <c r="AV154" i="4"/>
  <c r="AN495" i="4"/>
  <c r="AT495" i="4"/>
  <c r="AL463" i="4"/>
  <c r="AR463" i="4"/>
  <c r="F463" i="4"/>
  <c r="J463" i="4"/>
  <c r="AN278" i="4"/>
  <c r="AT278" i="4"/>
  <c r="E439" i="4"/>
  <c r="I439" i="4"/>
  <c r="F423" i="4"/>
  <c r="J423" i="4"/>
  <c r="F579" i="4"/>
  <c r="J579" i="4"/>
  <c r="AO479" i="4"/>
  <c r="AU479" i="4"/>
  <c r="G755" i="4"/>
  <c r="G691" i="4"/>
  <c r="AN274" i="4"/>
  <c r="AT274" i="4"/>
  <c r="D941" i="4"/>
  <c r="H941" i="4"/>
  <c r="AO419" i="4"/>
  <c r="AU419" i="4"/>
  <c r="AO182" i="4"/>
  <c r="AU182" i="4"/>
  <c r="D455" i="4"/>
  <c r="H455" i="4"/>
  <c r="AL170" i="4"/>
  <c r="AR170" i="4"/>
  <c r="F170" i="4"/>
  <c r="J170" i="4"/>
  <c r="M171" i="2"/>
  <c r="G941" i="4"/>
  <c r="E941" i="4"/>
  <c r="I941" i="4"/>
  <c r="AO463" i="4"/>
  <c r="AU463" i="4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/>
  <c r="AQ419" i="4"/>
  <c r="AW419" i="4"/>
  <c r="F10" i="3"/>
  <c r="AN154" i="4"/>
  <c r="AT154" i="4"/>
  <c r="AL306" i="4"/>
  <c r="AR306" i="4"/>
  <c r="G306" i="4"/>
  <c r="AM463" i="4"/>
  <c r="AS463" i="4"/>
  <c r="AM278" i="4"/>
  <c r="AS278" i="4"/>
  <c r="AQ240" i="4"/>
  <c r="AW240" i="4"/>
  <c r="AL419" i="4"/>
  <c r="AR419" i="4"/>
  <c r="F419" i="4"/>
  <c r="J419" i="4"/>
  <c r="AP202" i="4"/>
  <c r="AV202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310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290" i="4"/>
  <c r="F290" i="4"/>
  <c r="J290" i="4"/>
  <c r="D290" i="4"/>
  <c r="H290" i="4"/>
  <c r="E290" i="4"/>
  <c r="I290" i="4"/>
  <c r="G186" i="4"/>
  <c r="F186" i="4"/>
  <c r="J186" i="4"/>
  <c r="D186" i="4"/>
  <c r="H186" i="4"/>
  <c r="E186" i="4"/>
  <c r="I186" i="4"/>
  <c r="F487" i="4"/>
  <c r="J487" i="4"/>
  <c r="G487" i="4"/>
  <c r="E487" i="4"/>
  <c r="I487" i="4"/>
  <c r="D487" i="4"/>
  <c r="H487" i="4"/>
  <c r="G294" i="4"/>
  <c r="F294" i="4"/>
  <c r="J294" i="4"/>
  <c r="D294" i="4"/>
  <c r="H294" i="4"/>
  <c r="E294" i="4"/>
  <c r="I294" i="4"/>
  <c r="G182" i="4"/>
  <c r="F182" i="4"/>
  <c r="J182" i="4"/>
  <c r="M183" i="2"/>
  <c r="E182" i="4"/>
  <c r="I182" i="4"/>
  <c r="L183" i="2"/>
  <c r="D182" i="4"/>
  <c r="H182" i="4"/>
  <c r="K183" i="2"/>
  <c r="F411" i="4"/>
  <c r="J411" i="4"/>
  <c r="E411" i="4"/>
  <c r="I411" i="4"/>
  <c r="G411" i="4"/>
  <c r="D411" i="4"/>
  <c r="H411" i="4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G322" i="4"/>
  <c r="F322" i="4"/>
  <c r="J322" i="4"/>
  <c r="D322" i="4"/>
  <c r="H322" i="4"/>
  <c r="E322" i="4"/>
  <c r="I322" i="4"/>
  <c r="G258" i="4"/>
  <c r="F258" i="4"/>
  <c r="J258" i="4"/>
  <c r="D258" i="4"/>
  <c r="H258" i="4"/>
  <c r="E258" i="4"/>
  <c r="I258" i="4"/>
  <c r="F471" i="4"/>
  <c r="J471" i="4"/>
  <c r="G471" i="4"/>
  <c r="E471" i="4"/>
  <c r="I471" i="4"/>
  <c r="D471" i="4"/>
  <c r="H471" i="4"/>
  <c r="G262" i="4"/>
  <c r="F262" i="4"/>
  <c r="J262" i="4"/>
  <c r="D262" i="4"/>
  <c r="H262" i="4"/>
  <c r="E262" i="4"/>
  <c r="I262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98" i="4"/>
  <c r="F198" i="4"/>
  <c r="J198" i="4"/>
  <c r="E198" i="4"/>
  <c r="I198" i="4"/>
  <c r="D198" i="4"/>
  <c r="H198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G202" i="4"/>
  <c r="F202" i="4"/>
  <c r="J202" i="4"/>
  <c r="D202" i="4"/>
  <c r="H202" i="4"/>
  <c r="E202" i="4"/>
  <c r="I202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K11" i="3"/>
  <c r="D12" i="3"/>
  <c r="G240" i="4"/>
  <c r="D310" i="4"/>
  <c r="H310" i="4"/>
  <c r="E310" i="4"/>
  <c r="I310" i="4"/>
  <c r="F403" i="4"/>
  <c r="J403" i="4"/>
  <c r="G278" i="4"/>
  <c r="E495" i="4"/>
  <c r="I495" i="4"/>
  <c r="F240" i="4"/>
  <c r="J240" i="4"/>
  <c r="G463" i="4"/>
  <c r="E240" i="4"/>
  <c r="I240" i="4"/>
  <c r="D278" i="4"/>
  <c r="H278" i="4"/>
  <c r="E278" i="4"/>
  <c r="I278" i="4"/>
  <c r="E479" i="4"/>
  <c r="I479" i="4"/>
  <c r="G274" i="4"/>
  <c r="G170" i="4"/>
  <c r="E511" i="4"/>
  <c r="I511" i="4"/>
  <c r="D511" i="4"/>
  <c r="H511" i="4"/>
  <c r="F495" i="4"/>
  <c r="J495" i="4"/>
  <c r="F479" i="4"/>
  <c r="J479" i="4"/>
  <c r="D274" i="4"/>
  <c r="H274" i="4"/>
  <c r="G403" i="4"/>
  <c r="D495" i="4"/>
  <c r="H495" i="4"/>
  <c r="D479" i="4"/>
  <c r="H479" i="4"/>
  <c r="D463" i="4"/>
  <c r="H463" i="4"/>
  <c r="E274" i="4"/>
  <c r="I274" i="4"/>
  <c r="D403" i="4"/>
  <c r="H403" i="4"/>
  <c r="F154" i="4"/>
  <c r="J154" i="4"/>
  <c r="M155" i="2"/>
  <c r="D419" i="4"/>
  <c r="H419" i="4"/>
  <c r="D154" i="4"/>
  <c r="H154" i="4"/>
  <c r="K155" i="2"/>
  <c r="E306" i="4"/>
  <c r="I306" i="4"/>
  <c r="E154" i="4"/>
  <c r="I154" i="4"/>
  <c r="L155" i="2"/>
  <c r="E463" i="4"/>
  <c r="I463" i="4"/>
  <c r="E419" i="4"/>
  <c r="I419" i="4"/>
  <c r="F306" i="4"/>
  <c r="J306" i="4"/>
  <c r="E170" i="4"/>
  <c r="I170" i="4"/>
  <c r="L171" i="2"/>
  <c r="D170" i="4"/>
  <c r="H170" i="4"/>
  <c r="K171" i="2"/>
  <c r="J11" i="3"/>
  <c r="H11" i="3"/>
  <c r="F11" i="3"/>
  <c r="I11" i="3"/>
  <c r="G419" i="4"/>
  <c r="D306" i="4"/>
  <c r="H306" i="4"/>
  <c r="J12" i="3"/>
  <c r="I12" i="3"/>
  <c r="H12" i="3"/>
  <c r="K12" i="3"/>
  <c r="D13" i="3"/>
  <c r="F12" i="3"/>
  <c r="H13" i="3"/>
  <c r="J13" i="3"/>
  <c r="K13" i="3"/>
  <c r="D14" i="3"/>
  <c r="F13" i="3"/>
  <c r="I13" i="3"/>
  <c r="H14" i="3"/>
  <c r="J14" i="3"/>
  <c r="I14" i="3"/>
  <c r="K14" i="3"/>
  <c r="D15" i="3"/>
  <c r="F14" i="3"/>
  <c r="I15" i="3"/>
  <c r="H15" i="3"/>
  <c r="J15" i="3"/>
  <c r="K15" i="3"/>
  <c r="D16" i="3"/>
  <c r="F15" i="3"/>
  <c r="J16" i="3"/>
  <c r="I16" i="3"/>
  <c r="H16" i="3"/>
  <c r="K16" i="3"/>
  <c r="D17" i="3"/>
  <c r="F16" i="3"/>
  <c r="H17" i="3"/>
  <c r="J17" i="3"/>
  <c r="K17" i="3"/>
  <c r="D18" i="3"/>
  <c r="F17" i="3"/>
  <c r="I17" i="3"/>
  <c r="H18" i="3"/>
  <c r="J18" i="3"/>
  <c r="I18" i="3"/>
  <c r="K18" i="3"/>
  <c r="D19" i="3"/>
  <c r="F18" i="3"/>
  <c r="I19" i="3"/>
  <c r="H19" i="3"/>
  <c r="J19" i="3"/>
  <c r="K19" i="3"/>
  <c r="D20" i="3"/>
  <c r="F19" i="3"/>
  <c r="H20" i="3"/>
  <c r="J20" i="3"/>
  <c r="I20" i="3"/>
  <c r="K20" i="3"/>
  <c r="D21" i="3"/>
  <c r="F20" i="3"/>
  <c r="I21" i="3"/>
  <c r="H21" i="3"/>
  <c r="J21" i="3"/>
  <c r="K21" i="3"/>
  <c r="D22" i="3"/>
  <c r="F21" i="3"/>
  <c r="J22" i="3"/>
  <c r="I22" i="3"/>
  <c r="K22" i="3"/>
  <c r="D23" i="3"/>
  <c r="F22" i="3"/>
  <c r="H22" i="3"/>
  <c r="H23" i="3"/>
  <c r="J23" i="3"/>
  <c r="K23" i="3"/>
  <c r="D24" i="3"/>
  <c r="F23" i="3"/>
  <c r="I23" i="3"/>
  <c r="H24" i="3"/>
  <c r="J24" i="3"/>
  <c r="I24" i="3"/>
  <c r="K24" i="3"/>
  <c r="D25" i="3"/>
  <c r="F24" i="3"/>
  <c r="I25" i="3"/>
  <c r="H25" i="3"/>
  <c r="J25" i="3"/>
  <c r="K25" i="3"/>
  <c r="D26" i="3"/>
  <c r="F25" i="3"/>
  <c r="J26" i="3"/>
  <c r="I26" i="3"/>
  <c r="K26" i="3"/>
  <c r="D27" i="3"/>
  <c r="F26" i="3"/>
  <c r="H26" i="3"/>
  <c r="H27" i="3"/>
  <c r="J27" i="3"/>
  <c r="K27" i="3"/>
  <c r="D28" i="3"/>
  <c r="F27" i="3"/>
  <c r="I27" i="3"/>
  <c r="H28" i="3"/>
  <c r="J28" i="3"/>
  <c r="I28" i="3"/>
  <c r="K28" i="3"/>
  <c r="D29" i="3"/>
  <c r="F28" i="3"/>
  <c r="H29" i="3"/>
  <c r="J29" i="3"/>
  <c r="K29" i="3"/>
  <c r="D30" i="3"/>
  <c r="F29" i="3"/>
  <c r="I30" i="3"/>
  <c r="I29" i="3"/>
  <c r="H30" i="3"/>
  <c r="J30" i="3"/>
  <c r="K30" i="3"/>
  <c r="D31" i="3"/>
  <c r="F30" i="3"/>
  <c r="I31" i="3"/>
  <c r="H31" i="3"/>
  <c r="J31" i="3"/>
  <c r="K31" i="3"/>
  <c r="D32" i="3"/>
  <c r="F31" i="3"/>
  <c r="H32" i="3"/>
  <c r="J32" i="3"/>
  <c r="I32" i="3"/>
  <c r="K32" i="3"/>
  <c r="D33" i="3"/>
  <c r="F32" i="3"/>
  <c r="I33" i="3"/>
  <c r="H33" i="3"/>
  <c r="J33" i="3"/>
  <c r="K33" i="3"/>
  <c r="D34" i="3"/>
  <c r="F33" i="3"/>
  <c r="H34" i="3"/>
  <c r="J34" i="3"/>
  <c r="I34" i="3"/>
  <c r="K34" i="3"/>
  <c r="D35" i="3"/>
  <c r="F34" i="3"/>
  <c r="H35" i="3"/>
  <c r="J35" i="3"/>
  <c r="K35" i="3"/>
  <c r="D36" i="3"/>
  <c r="F35" i="3"/>
  <c r="I35" i="3"/>
  <c r="J36" i="3"/>
  <c r="I36" i="3"/>
  <c r="K36" i="3"/>
  <c r="D37" i="3"/>
  <c r="F36" i="3"/>
  <c r="H36" i="3"/>
  <c r="I37" i="3"/>
  <c r="H37" i="3"/>
  <c r="J37" i="3"/>
  <c r="K37" i="3"/>
  <c r="D38" i="3"/>
  <c r="F37" i="3"/>
  <c r="H38" i="3"/>
  <c r="J38" i="3"/>
  <c r="I38" i="3"/>
  <c r="K38" i="3"/>
  <c r="D39" i="3"/>
  <c r="F38" i="3"/>
  <c r="I39" i="3"/>
  <c r="H39" i="3"/>
  <c r="J39" i="3"/>
  <c r="K39" i="3"/>
  <c r="D40" i="3"/>
  <c r="F39" i="3"/>
  <c r="H40" i="3"/>
  <c r="J40" i="3"/>
  <c r="F40" i="3"/>
  <c r="K40" i="3"/>
  <c r="D41" i="3"/>
  <c r="I40" i="3"/>
  <c r="I41" i="3"/>
  <c r="H41" i="3"/>
  <c r="J41" i="3"/>
  <c r="K41" i="3"/>
  <c r="D42" i="3"/>
  <c r="F41" i="3"/>
  <c r="H42" i="3"/>
  <c r="J42" i="3"/>
  <c r="I42" i="3"/>
  <c r="K42" i="3"/>
  <c r="D43" i="3"/>
  <c r="F42" i="3"/>
  <c r="H43" i="3"/>
  <c r="J43" i="3"/>
  <c r="K43" i="3"/>
  <c r="D44" i="3"/>
  <c r="F43" i="3"/>
  <c r="I43" i="3"/>
  <c r="H44" i="3"/>
  <c r="J44" i="3"/>
  <c r="I44" i="3"/>
  <c r="K44" i="3"/>
  <c r="D45" i="3"/>
  <c r="F44" i="3"/>
  <c r="H45" i="3"/>
  <c r="J45" i="3"/>
  <c r="K45" i="3"/>
  <c r="D46" i="3"/>
  <c r="F45" i="3"/>
  <c r="I45" i="3"/>
  <c r="J46" i="3"/>
  <c r="I46" i="3"/>
  <c r="K46" i="3"/>
  <c r="D47" i="3"/>
  <c r="F46" i="3"/>
  <c r="H46" i="3"/>
  <c r="H47" i="3"/>
  <c r="J47" i="3"/>
  <c r="K47" i="3"/>
  <c r="D48" i="3"/>
  <c r="F47" i="3"/>
  <c r="H48" i="3"/>
  <c r="J48" i="3"/>
  <c r="I48" i="3"/>
  <c r="I47" i="3"/>
  <c r="K48" i="3"/>
  <c r="D49" i="3"/>
  <c r="F48" i="3"/>
  <c r="H49" i="3"/>
  <c r="J49" i="3"/>
  <c r="K49" i="3"/>
  <c r="D50" i="3"/>
  <c r="F49" i="3"/>
  <c r="I49" i="3"/>
  <c r="H50" i="3"/>
  <c r="J50" i="3"/>
  <c r="I50" i="3"/>
  <c r="K50" i="3"/>
  <c r="D51" i="3"/>
  <c r="F50" i="3"/>
  <c r="H51" i="3"/>
  <c r="J51" i="3"/>
  <c r="K51" i="3"/>
  <c r="D52" i="3"/>
  <c r="F51" i="3"/>
  <c r="I52" i="3"/>
  <c r="I51" i="3"/>
  <c r="H52" i="3"/>
  <c r="K52" i="3"/>
  <c r="D53" i="3"/>
  <c r="F52" i="3"/>
  <c r="J52" i="3"/>
  <c r="I53" i="3"/>
  <c r="H53" i="3"/>
  <c r="J53" i="3"/>
  <c r="K53" i="3"/>
  <c r="D54" i="3"/>
  <c r="F53" i="3"/>
  <c r="J54" i="3"/>
  <c r="I54" i="3"/>
  <c r="K54" i="3"/>
  <c r="D55" i="3"/>
  <c r="F54" i="3"/>
  <c r="H54" i="3"/>
  <c r="H55" i="3"/>
  <c r="J55" i="3"/>
  <c r="K55" i="3"/>
  <c r="D56" i="3"/>
  <c r="F55" i="3"/>
  <c r="H56" i="3"/>
  <c r="I56" i="3"/>
  <c r="I55" i="3"/>
  <c r="K56" i="3"/>
  <c r="D57" i="3"/>
  <c r="F56" i="3"/>
  <c r="J56" i="3"/>
  <c r="H57" i="3"/>
  <c r="J57" i="3"/>
  <c r="K57" i="3"/>
  <c r="D58" i="3"/>
  <c r="F57" i="3"/>
  <c r="I58" i="3"/>
  <c r="I57" i="3"/>
  <c r="H58" i="3"/>
  <c r="K58" i="3"/>
  <c r="D59" i="3"/>
  <c r="F58" i="3"/>
  <c r="J58" i="3"/>
  <c r="I59" i="3"/>
  <c r="H59" i="3"/>
  <c r="J59" i="3"/>
  <c r="K59" i="3"/>
  <c r="D60" i="3"/>
  <c r="F59" i="3"/>
  <c r="H60" i="3"/>
  <c r="J60" i="3"/>
  <c r="I60" i="3"/>
  <c r="K60" i="3"/>
  <c r="D61" i="3"/>
  <c r="F60" i="3"/>
  <c r="H61" i="3"/>
  <c r="J61" i="3"/>
  <c r="K61" i="3"/>
  <c r="D62" i="3"/>
  <c r="F61" i="3"/>
  <c r="H62" i="3"/>
  <c r="I62" i="3"/>
  <c r="I61" i="3"/>
  <c r="K62" i="3"/>
  <c r="D63" i="3"/>
  <c r="F62" i="3"/>
  <c r="J62" i="3"/>
  <c r="H63" i="3"/>
  <c r="J63" i="3"/>
  <c r="K63" i="3"/>
  <c r="D64" i="3"/>
  <c r="F63" i="3"/>
  <c r="I63" i="3"/>
  <c r="J64" i="3"/>
  <c r="I64" i="3"/>
  <c r="K64" i="3"/>
  <c r="D65" i="3"/>
  <c r="F64" i="3"/>
  <c r="H64" i="3"/>
  <c r="H65" i="3"/>
  <c r="J65" i="3"/>
  <c r="I65" i="3"/>
  <c r="K65" i="3"/>
  <c r="D66" i="3"/>
  <c r="F65" i="3"/>
  <c r="J66" i="3"/>
  <c r="I66" i="3"/>
  <c r="K66" i="3"/>
  <c r="D67" i="3"/>
  <c r="F66" i="3"/>
  <c r="H66" i="3"/>
  <c r="I67" i="3"/>
  <c r="H67" i="3"/>
  <c r="J67" i="3"/>
  <c r="K67" i="3"/>
  <c r="D68" i="3"/>
  <c r="F67" i="3"/>
  <c r="J68" i="3"/>
  <c r="I68" i="3"/>
  <c r="K68" i="3"/>
  <c r="D69" i="3"/>
  <c r="F68" i="3"/>
  <c r="H68" i="3"/>
  <c r="I69" i="3"/>
  <c r="H69" i="3"/>
  <c r="J69" i="3"/>
  <c r="K69" i="3"/>
  <c r="D70" i="3"/>
  <c r="F69" i="3"/>
  <c r="H70" i="3"/>
  <c r="J70" i="3"/>
  <c r="I70" i="3"/>
  <c r="K70" i="3"/>
  <c r="D71" i="3"/>
  <c r="F70" i="3"/>
  <c r="I71" i="3"/>
  <c r="H71" i="3"/>
  <c r="J71" i="3"/>
  <c r="K71" i="3"/>
  <c r="D72" i="3"/>
  <c r="F71" i="3"/>
  <c r="J72" i="3"/>
  <c r="I72" i="3"/>
  <c r="K72" i="3"/>
  <c r="D73" i="3"/>
  <c r="F72" i="3"/>
  <c r="H72" i="3"/>
  <c r="H73" i="3"/>
  <c r="J73" i="3"/>
  <c r="K73" i="3"/>
  <c r="D74" i="3"/>
  <c r="F73" i="3"/>
  <c r="I74" i="3"/>
  <c r="I73" i="3"/>
  <c r="H74" i="3"/>
  <c r="J74" i="3"/>
  <c r="K74" i="3"/>
  <c r="D75" i="3"/>
  <c r="F74" i="3"/>
  <c r="H75" i="3"/>
  <c r="J75" i="3"/>
  <c r="K75" i="3"/>
  <c r="D76" i="3"/>
  <c r="F75" i="3"/>
  <c r="I75" i="3"/>
  <c r="J76" i="3"/>
  <c r="I76" i="3"/>
  <c r="K76" i="3"/>
  <c r="D77" i="3"/>
  <c r="F76" i="3"/>
  <c r="H76" i="3"/>
  <c r="I77" i="3"/>
  <c r="H77" i="3"/>
  <c r="J77" i="3"/>
  <c r="K77" i="3"/>
  <c r="D78" i="3"/>
  <c r="F77" i="3"/>
  <c r="H78" i="3"/>
  <c r="J78" i="3"/>
  <c r="I78" i="3"/>
  <c r="K78" i="3"/>
  <c r="D79" i="3"/>
  <c r="F78" i="3"/>
  <c r="H79" i="3"/>
  <c r="J79" i="3"/>
  <c r="K79" i="3"/>
  <c r="D80" i="3"/>
  <c r="F79" i="3"/>
  <c r="I79" i="3"/>
  <c r="H80" i="3"/>
  <c r="J80" i="3"/>
  <c r="I80" i="3"/>
  <c r="K80" i="3"/>
  <c r="D81" i="3"/>
  <c r="F80" i="3"/>
  <c r="H81" i="3"/>
  <c r="J81" i="3"/>
  <c r="K81" i="3"/>
  <c r="D82" i="3"/>
  <c r="F81" i="3"/>
  <c r="J82" i="3"/>
  <c r="I82" i="3"/>
  <c r="I81" i="3"/>
  <c r="H82" i="3"/>
  <c r="K82" i="3"/>
  <c r="D83" i="3"/>
  <c r="F82" i="3"/>
  <c r="H83" i="3"/>
  <c r="J83" i="3"/>
  <c r="K83" i="3"/>
  <c r="D84" i="3"/>
  <c r="F83" i="3"/>
  <c r="I83" i="3"/>
  <c r="H84" i="3"/>
  <c r="J84" i="3"/>
  <c r="I84" i="3"/>
  <c r="K84" i="3"/>
  <c r="D85" i="3"/>
  <c r="F84" i="3"/>
  <c r="H85" i="3"/>
  <c r="J85" i="3"/>
  <c r="K85" i="3"/>
  <c r="D86" i="3"/>
  <c r="F85" i="3"/>
  <c r="J86" i="3"/>
  <c r="I86" i="3"/>
  <c r="I85" i="3"/>
  <c r="H86" i="3"/>
  <c r="K86" i="3"/>
  <c r="D87" i="3"/>
  <c r="F86" i="3"/>
  <c r="H87" i="3"/>
  <c r="J87" i="3"/>
  <c r="K87" i="3"/>
  <c r="D88" i="3"/>
  <c r="F87" i="3"/>
  <c r="H88" i="3"/>
  <c r="I88" i="3"/>
  <c r="I87" i="3"/>
  <c r="K88" i="3"/>
  <c r="D89" i="3"/>
  <c r="F88" i="3"/>
  <c r="J88" i="3"/>
  <c r="H89" i="3"/>
  <c r="J89" i="3"/>
  <c r="K89" i="3"/>
  <c r="D90" i="3"/>
  <c r="F89" i="3"/>
  <c r="H90" i="3"/>
  <c r="I90" i="3"/>
  <c r="I89" i="3"/>
  <c r="K90" i="3"/>
  <c r="D91" i="3"/>
  <c r="F90" i="3"/>
  <c r="J90" i="3"/>
  <c r="H91" i="3"/>
  <c r="J91" i="3"/>
  <c r="K91" i="3"/>
  <c r="D92" i="3"/>
  <c r="F91" i="3"/>
  <c r="I91" i="3"/>
  <c r="J92" i="3"/>
  <c r="I92" i="3"/>
  <c r="K92" i="3"/>
  <c r="D93" i="3"/>
  <c r="F92" i="3"/>
  <c r="H92" i="3"/>
  <c r="H93" i="3"/>
  <c r="J93" i="3"/>
  <c r="K93" i="3"/>
  <c r="D94" i="3"/>
  <c r="F93" i="3"/>
  <c r="H94" i="3"/>
  <c r="I94" i="3"/>
  <c r="I93" i="3"/>
  <c r="J94" i="3"/>
  <c r="K94" i="3"/>
  <c r="D95" i="3"/>
  <c r="F94" i="3"/>
  <c r="H95" i="3"/>
  <c r="J95" i="3"/>
  <c r="K95" i="3"/>
  <c r="D96" i="3"/>
  <c r="F95" i="3"/>
  <c r="I95" i="3"/>
  <c r="J96" i="3"/>
  <c r="I96" i="3"/>
  <c r="K96" i="3"/>
  <c r="D97" i="3"/>
  <c r="F96" i="3"/>
  <c r="H96" i="3"/>
  <c r="H97" i="3"/>
  <c r="J97" i="3"/>
  <c r="I97" i="3"/>
  <c r="K97" i="3"/>
  <c r="D98" i="3"/>
  <c r="F97" i="3"/>
  <c r="I98" i="3"/>
  <c r="J98" i="3"/>
  <c r="K98" i="3"/>
  <c r="D99" i="3"/>
  <c r="F98" i="3"/>
  <c r="H98" i="3"/>
  <c r="H99" i="3"/>
  <c r="I99" i="3"/>
  <c r="J99" i="3"/>
  <c r="K99" i="3"/>
  <c r="D100" i="3"/>
  <c r="F99" i="3"/>
  <c r="J100" i="3"/>
  <c r="I100" i="3"/>
  <c r="K100" i="3"/>
  <c r="D101" i="3"/>
  <c r="F100" i="3"/>
  <c r="H100" i="3"/>
  <c r="H101" i="3"/>
  <c r="I101" i="3"/>
  <c r="J101" i="3"/>
  <c r="K101" i="3"/>
  <c r="D102" i="3"/>
  <c r="F101" i="3"/>
  <c r="J102" i="3"/>
  <c r="I102" i="3"/>
  <c r="K102" i="3"/>
  <c r="D103" i="3"/>
  <c r="F102" i="3"/>
  <c r="H102" i="3"/>
  <c r="H103" i="3"/>
  <c r="I103" i="3"/>
  <c r="J103" i="3"/>
  <c r="K103" i="3"/>
  <c r="D104" i="3"/>
  <c r="F103" i="3"/>
  <c r="J104" i="3"/>
  <c r="I104" i="3"/>
  <c r="K104" i="3"/>
  <c r="D105" i="3"/>
  <c r="F104" i="3"/>
  <c r="H104" i="3"/>
  <c r="H105" i="3"/>
  <c r="J105" i="3"/>
  <c r="K105" i="3"/>
  <c r="D106" i="3"/>
  <c r="F105" i="3"/>
  <c r="I105" i="3"/>
  <c r="H106" i="3"/>
  <c r="J106" i="3"/>
  <c r="I106" i="3"/>
  <c r="K106" i="3"/>
  <c r="D107" i="3"/>
  <c r="F107" i="3"/>
  <c r="F106" i="3"/>
  <c r="H107" i="3"/>
  <c r="J107" i="3"/>
  <c r="K107" i="3"/>
  <c r="D108" i="3"/>
  <c r="I107" i="3"/>
  <c r="H108" i="3"/>
  <c r="J108" i="3"/>
  <c r="I108" i="3"/>
  <c r="K108" i="3"/>
  <c r="D109" i="3"/>
  <c r="F108" i="3"/>
  <c r="I109" i="3"/>
  <c r="H109" i="3"/>
  <c r="F109" i="3"/>
  <c r="J109" i="3"/>
  <c r="K109" i="3"/>
  <c r="D110" i="3"/>
  <c r="H110" i="3"/>
  <c r="J110" i="3"/>
  <c r="I110" i="3"/>
  <c r="K110" i="3"/>
  <c r="D111" i="3"/>
  <c r="F110" i="3"/>
  <c r="H111" i="3"/>
  <c r="J111" i="3"/>
  <c r="I111" i="3"/>
  <c r="K111" i="3"/>
  <c r="D112" i="3"/>
  <c r="F111" i="3"/>
  <c r="H112" i="3"/>
  <c r="J112" i="3"/>
  <c r="I112" i="3"/>
  <c r="K112" i="3"/>
  <c r="D113" i="3"/>
  <c r="F112" i="3"/>
  <c r="H113" i="3"/>
  <c r="I113" i="3"/>
  <c r="J113" i="3"/>
  <c r="K113" i="3"/>
  <c r="D114" i="3"/>
  <c r="F113" i="3"/>
  <c r="I114" i="3"/>
  <c r="J114" i="3"/>
  <c r="K114" i="3"/>
  <c r="D115" i="3"/>
  <c r="F114" i="3"/>
  <c r="H114" i="3"/>
  <c r="H115" i="3"/>
  <c r="J115" i="3"/>
  <c r="K115" i="3"/>
  <c r="D116" i="3"/>
  <c r="F115" i="3"/>
  <c r="I115" i="3"/>
  <c r="I116" i="3"/>
  <c r="J116" i="3"/>
  <c r="K116" i="3"/>
  <c r="D117" i="3"/>
  <c r="F116" i="3"/>
  <c r="H116" i="3"/>
  <c r="H117" i="3"/>
  <c r="J117" i="3"/>
  <c r="K117" i="3"/>
  <c r="D118" i="3"/>
  <c r="F117" i="3"/>
  <c r="I117" i="3"/>
  <c r="J118" i="3"/>
  <c r="F118" i="3"/>
  <c r="H118" i="3"/>
  <c r="I118" i="3"/>
  <c r="K118" i="3"/>
  <c r="D119" i="3"/>
  <c r="H119" i="3"/>
  <c r="J119" i="3"/>
  <c r="K119" i="3"/>
  <c r="D120" i="3"/>
  <c r="F119" i="3"/>
  <c r="I119" i="3"/>
  <c r="H120" i="3"/>
  <c r="J120" i="3"/>
  <c r="K120" i="3"/>
  <c r="D121" i="3"/>
  <c r="F120" i="3"/>
  <c r="I121" i="3"/>
  <c r="I120" i="3"/>
  <c r="H121" i="3"/>
  <c r="K121" i="3"/>
  <c r="D122" i="3"/>
  <c r="F121" i="3"/>
  <c r="J121" i="3"/>
  <c r="H122" i="3"/>
  <c r="J122" i="3"/>
  <c r="K122" i="3"/>
  <c r="D123" i="3"/>
  <c r="F122" i="3"/>
  <c r="I122" i="3"/>
  <c r="H123" i="3"/>
  <c r="J123" i="3"/>
  <c r="I123" i="3"/>
  <c r="K123" i="3"/>
  <c r="D124" i="3"/>
  <c r="F123" i="3"/>
  <c r="H124" i="3"/>
  <c r="J124" i="3"/>
  <c r="K124" i="3"/>
  <c r="D125" i="3"/>
  <c r="F124" i="3"/>
  <c r="I124" i="3"/>
  <c r="J125" i="3"/>
  <c r="I125" i="3"/>
  <c r="K125" i="3"/>
  <c r="D126" i="3"/>
  <c r="F125" i="3"/>
  <c r="H125" i="3"/>
  <c r="I126" i="3"/>
  <c r="H126" i="3"/>
  <c r="J126" i="3"/>
  <c r="K126" i="3"/>
  <c r="D127" i="3"/>
  <c r="F126" i="3"/>
  <c r="J127" i="3"/>
  <c r="I127" i="3"/>
  <c r="K127" i="3"/>
  <c r="D128" i="3"/>
  <c r="F127" i="3"/>
  <c r="H127" i="3"/>
  <c r="H128" i="3"/>
  <c r="J128" i="3"/>
  <c r="K128" i="3"/>
  <c r="D129" i="3"/>
  <c r="F128" i="3"/>
  <c r="I129" i="3"/>
  <c r="I128" i="3"/>
  <c r="H129" i="3"/>
  <c r="J129" i="3"/>
  <c r="K129" i="3"/>
  <c r="D130" i="3"/>
  <c r="F129" i="3"/>
  <c r="H130" i="3"/>
  <c r="J130" i="3"/>
  <c r="K130" i="3"/>
  <c r="D131" i="3"/>
  <c r="F130" i="3"/>
  <c r="I130" i="3"/>
  <c r="H131" i="3"/>
  <c r="J131" i="3"/>
  <c r="I131" i="3"/>
  <c r="K131" i="3"/>
  <c r="D132" i="3"/>
  <c r="F131" i="3"/>
  <c r="I132" i="3"/>
  <c r="H132" i="3"/>
  <c r="J132" i="3"/>
  <c r="K132" i="3"/>
  <c r="D133" i="3"/>
  <c r="F132" i="3"/>
  <c r="I133" i="3"/>
  <c r="J133" i="3"/>
  <c r="K133" i="3"/>
  <c r="D134" i="3"/>
  <c r="F133" i="3"/>
  <c r="H133" i="3"/>
  <c r="H134" i="3"/>
  <c r="J134" i="3"/>
  <c r="K134" i="3"/>
  <c r="D135" i="3"/>
  <c r="F134" i="3"/>
  <c r="I134" i="3"/>
  <c r="H135" i="3"/>
  <c r="J135" i="3"/>
  <c r="I135" i="3"/>
  <c r="K135" i="3"/>
  <c r="D136" i="3"/>
  <c r="F135" i="3"/>
  <c r="H136" i="3"/>
  <c r="J136" i="3"/>
  <c r="I136" i="3"/>
  <c r="K136" i="3"/>
  <c r="D137" i="3"/>
  <c r="F136" i="3"/>
  <c r="H137" i="3"/>
  <c r="J137" i="3"/>
  <c r="I137" i="3"/>
  <c r="K137" i="3"/>
  <c r="D138" i="3"/>
  <c r="F137" i="3"/>
  <c r="I138" i="3"/>
  <c r="H138" i="3"/>
  <c r="J138" i="3"/>
  <c r="K138" i="3"/>
  <c r="D139" i="3"/>
  <c r="F138" i="3"/>
  <c r="H139" i="3"/>
  <c r="J139" i="3"/>
  <c r="I139" i="3"/>
  <c r="K139" i="3"/>
  <c r="D140" i="3"/>
  <c r="F139" i="3"/>
  <c r="H140" i="3"/>
  <c r="J140" i="3"/>
  <c r="K140" i="3"/>
  <c r="D141" i="3"/>
  <c r="F140" i="3"/>
  <c r="I141" i="3"/>
  <c r="I140" i="3"/>
  <c r="H141" i="3"/>
  <c r="K141" i="3"/>
  <c r="D142" i="3"/>
  <c r="F141" i="3"/>
  <c r="J141" i="3"/>
  <c r="H142" i="3"/>
  <c r="J142" i="3"/>
  <c r="K142" i="3"/>
  <c r="D143" i="3"/>
  <c r="F142" i="3"/>
  <c r="I142" i="3"/>
  <c r="F143" i="3"/>
  <c r="J143" i="3"/>
  <c r="H143" i="3"/>
  <c r="I143" i="3"/>
  <c r="K143" i="3"/>
  <c r="D144" i="3"/>
  <c r="H144" i="3"/>
  <c r="J144" i="3"/>
  <c r="K144" i="3"/>
  <c r="D145" i="3"/>
  <c r="F144" i="3"/>
  <c r="I144" i="3"/>
  <c r="J145" i="3"/>
  <c r="I145" i="3"/>
  <c r="H145" i="3"/>
  <c r="K145" i="3"/>
  <c r="D146" i="3"/>
  <c r="F145" i="3"/>
  <c r="H146" i="3"/>
  <c r="J146" i="3"/>
  <c r="K146" i="3"/>
  <c r="D147" i="3"/>
  <c r="H147" i="3"/>
  <c r="F146" i="3"/>
  <c r="I146" i="3"/>
  <c r="J147" i="3"/>
  <c r="I147" i="3"/>
  <c r="K147" i="3"/>
  <c r="D148" i="3"/>
  <c r="F147" i="3"/>
  <c r="F148" i="3"/>
  <c r="H148" i="3"/>
  <c r="J148" i="3"/>
  <c r="K148" i="3"/>
  <c r="D149" i="3"/>
  <c r="I148" i="3"/>
  <c r="H149" i="3"/>
  <c r="J149" i="3"/>
  <c r="I149" i="3"/>
  <c r="K149" i="3"/>
  <c r="D150" i="3"/>
  <c r="F149" i="3"/>
  <c r="H150" i="3"/>
  <c r="J150" i="3"/>
  <c r="K150" i="3"/>
  <c r="D151" i="3"/>
  <c r="F150" i="3"/>
  <c r="I151" i="3"/>
  <c r="I150" i="3"/>
  <c r="H151" i="3"/>
  <c r="K151" i="3"/>
  <c r="D152" i="3"/>
  <c r="F151" i="3"/>
  <c r="J151" i="3"/>
  <c r="H152" i="3"/>
  <c r="J152" i="3"/>
  <c r="K152" i="3"/>
  <c r="D153" i="3"/>
  <c r="F152" i="3"/>
  <c r="I152" i="3"/>
  <c r="J153" i="3"/>
  <c r="I153" i="3"/>
  <c r="H153" i="3"/>
  <c r="K153" i="3"/>
  <c r="D154" i="3"/>
  <c r="F153" i="3"/>
  <c r="H154" i="3"/>
  <c r="J154" i="3"/>
  <c r="I154" i="3"/>
  <c r="K154" i="3"/>
  <c r="D155" i="3"/>
  <c r="F154" i="3"/>
  <c r="H155" i="3"/>
  <c r="J155" i="3"/>
  <c r="I155" i="3"/>
  <c r="K155" i="3"/>
  <c r="D156" i="3"/>
  <c r="F155" i="3"/>
  <c r="H156" i="3"/>
  <c r="J156" i="3"/>
  <c r="I156" i="3"/>
  <c r="K156" i="3"/>
  <c r="D157" i="3"/>
  <c r="F156" i="3"/>
  <c r="J157" i="3"/>
  <c r="I157" i="3"/>
  <c r="K157" i="3"/>
  <c r="D158" i="3"/>
  <c r="F157" i="3"/>
  <c r="H157" i="3"/>
  <c r="H158" i="3"/>
  <c r="J158" i="3"/>
  <c r="K158" i="3"/>
  <c r="D159" i="3"/>
  <c r="F158" i="3"/>
  <c r="H159" i="3"/>
  <c r="I159" i="3"/>
  <c r="I158" i="3"/>
  <c r="K159" i="3"/>
  <c r="D160" i="3"/>
  <c r="F159" i="3"/>
  <c r="J159" i="3"/>
  <c r="H160" i="3"/>
  <c r="J160" i="3"/>
  <c r="K160" i="3"/>
  <c r="D161" i="3"/>
  <c r="F160" i="3"/>
  <c r="I160" i="3"/>
  <c r="J161" i="3"/>
  <c r="I161" i="3"/>
  <c r="H161" i="3"/>
  <c r="K161" i="3"/>
  <c r="D162" i="3"/>
  <c r="F161" i="3"/>
  <c r="I162" i="3"/>
  <c r="H162" i="3"/>
  <c r="J162" i="3"/>
  <c r="K162" i="3"/>
  <c r="D163" i="3"/>
  <c r="F162" i="3"/>
  <c r="H163" i="3"/>
  <c r="J163" i="3"/>
  <c r="I163" i="3"/>
  <c r="K163" i="3"/>
  <c r="D164" i="3"/>
  <c r="F163" i="3"/>
  <c r="I164" i="3"/>
  <c r="H164" i="3"/>
  <c r="J164" i="3"/>
  <c r="K164" i="3"/>
  <c r="D165" i="3"/>
  <c r="F164" i="3"/>
  <c r="H165" i="3"/>
  <c r="J165" i="3"/>
  <c r="I165" i="3"/>
  <c r="K165" i="3"/>
  <c r="D166" i="3"/>
  <c r="F165" i="3"/>
  <c r="I166" i="3"/>
  <c r="H166" i="3"/>
  <c r="J166" i="3"/>
  <c r="K166" i="3"/>
  <c r="D167" i="3"/>
  <c r="I167" i="3"/>
  <c r="F166" i="3"/>
  <c r="J167" i="3"/>
  <c r="K167" i="3"/>
  <c r="D168" i="3"/>
  <c r="F167" i="3"/>
  <c r="H167" i="3"/>
  <c r="H168" i="3"/>
  <c r="J168" i="3"/>
  <c r="K168" i="3"/>
  <c r="D169" i="3"/>
  <c r="F168" i="3"/>
  <c r="I169" i="3"/>
  <c r="I168" i="3"/>
  <c r="H169" i="3"/>
  <c r="J169" i="3"/>
  <c r="K169" i="3"/>
  <c r="D170" i="3"/>
  <c r="F169" i="3"/>
  <c r="H170" i="3"/>
  <c r="J170" i="3"/>
  <c r="K170" i="3"/>
  <c r="D171" i="3"/>
  <c r="F170" i="3"/>
  <c r="I170" i="3"/>
  <c r="J171" i="3"/>
  <c r="I171" i="3"/>
  <c r="K171" i="3"/>
  <c r="D172" i="3"/>
  <c r="F171" i="3"/>
  <c r="H171" i="3"/>
  <c r="H172" i="3"/>
  <c r="J172" i="3"/>
  <c r="K172" i="3"/>
  <c r="D173" i="3"/>
  <c r="I173" i="3"/>
  <c r="F172" i="3"/>
  <c r="H173" i="3"/>
  <c r="I172" i="3"/>
  <c r="J173" i="3"/>
  <c r="K173" i="3"/>
  <c r="D174" i="3"/>
  <c r="I174" i="3"/>
  <c r="F173" i="3"/>
  <c r="H174" i="3"/>
  <c r="J174" i="3"/>
  <c r="K174" i="3"/>
  <c r="D175" i="3"/>
  <c r="F174" i="3"/>
  <c r="J175" i="3"/>
  <c r="I175" i="3"/>
  <c r="H175" i="3"/>
  <c r="K175" i="3"/>
  <c r="D176" i="3"/>
  <c r="F175" i="3"/>
  <c r="H176" i="3"/>
  <c r="J176" i="3"/>
  <c r="K176" i="3"/>
  <c r="D177" i="3"/>
  <c r="H177" i="3"/>
  <c r="F176" i="3"/>
  <c r="I177" i="3"/>
  <c r="I176" i="3"/>
  <c r="J177" i="3"/>
  <c r="K177" i="3"/>
  <c r="D178" i="3"/>
  <c r="F177" i="3"/>
  <c r="I178" i="3"/>
  <c r="H178" i="3"/>
  <c r="J178" i="3"/>
  <c r="K178" i="3"/>
  <c r="D179" i="3"/>
  <c r="I179" i="3"/>
  <c r="F178" i="3"/>
  <c r="J179" i="3"/>
  <c r="K179" i="3"/>
  <c r="D180" i="3"/>
  <c r="I180" i="3"/>
  <c r="F179" i="3"/>
  <c r="H179" i="3"/>
  <c r="H180" i="3"/>
  <c r="J180" i="3"/>
  <c r="K180" i="3"/>
  <c r="D181" i="3"/>
  <c r="F180" i="3"/>
  <c r="J181" i="3"/>
  <c r="I181" i="3"/>
  <c r="H181" i="3"/>
  <c r="K181" i="3"/>
  <c r="D182" i="3"/>
  <c r="F181" i="3"/>
  <c r="H182" i="3"/>
  <c r="J182" i="3"/>
  <c r="K182" i="3"/>
  <c r="D183" i="3"/>
  <c r="F182" i="3"/>
  <c r="I183" i="3"/>
  <c r="I182" i="3"/>
  <c r="H183" i="3"/>
  <c r="J183" i="3"/>
  <c r="K183" i="3"/>
  <c r="D184" i="3"/>
  <c r="F183" i="3"/>
  <c r="H184" i="3"/>
  <c r="J184" i="3"/>
  <c r="K184" i="3"/>
  <c r="D185" i="3"/>
  <c r="F184" i="3"/>
  <c r="I184" i="3"/>
  <c r="J185" i="3"/>
  <c r="I185" i="3"/>
  <c r="K185" i="3"/>
  <c r="D186" i="3"/>
  <c r="F185" i="3"/>
  <c r="H185" i="3"/>
  <c r="H186" i="3"/>
  <c r="J186" i="3"/>
  <c r="K186" i="3"/>
  <c r="D187" i="3"/>
  <c r="I187" i="3"/>
  <c r="F186" i="3"/>
  <c r="H187" i="3"/>
  <c r="I186" i="3"/>
  <c r="J187" i="3"/>
  <c r="K187" i="3"/>
  <c r="D188" i="3"/>
  <c r="F187" i="3"/>
  <c r="H188" i="3"/>
  <c r="J188" i="3"/>
  <c r="K188" i="3"/>
  <c r="D189" i="3"/>
  <c r="F188" i="3"/>
  <c r="I188" i="3"/>
  <c r="J189" i="3"/>
  <c r="I189" i="3"/>
  <c r="K189" i="3"/>
  <c r="D190" i="3"/>
  <c r="F189" i="3"/>
  <c r="H189" i="3"/>
  <c r="H190" i="3"/>
  <c r="J190" i="3"/>
  <c r="I190" i="3"/>
  <c r="K190" i="3"/>
  <c r="D191" i="3"/>
  <c r="F190" i="3"/>
  <c r="J191" i="3"/>
  <c r="I191" i="3"/>
  <c r="K191" i="3"/>
  <c r="D192" i="3"/>
  <c r="I192" i="3"/>
  <c r="F191" i="3"/>
  <c r="H191" i="3"/>
  <c r="H192" i="3"/>
  <c r="F192" i="3"/>
  <c r="J192" i="3"/>
  <c r="K192" i="3"/>
  <c r="D193" i="3"/>
  <c r="I193" i="3"/>
  <c r="J193" i="3"/>
  <c r="K193" i="3"/>
  <c r="D194" i="3"/>
  <c r="F193" i="3"/>
  <c r="H193" i="3"/>
  <c r="H194" i="3"/>
  <c r="I194" i="3"/>
  <c r="J194" i="3"/>
  <c r="K194" i="3"/>
  <c r="D195" i="3"/>
  <c r="I195" i="3"/>
  <c r="F194" i="3"/>
  <c r="J195" i="3"/>
  <c r="K195" i="3"/>
  <c r="D196" i="3"/>
  <c r="F195" i="3"/>
  <c r="H195" i="3"/>
  <c r="H196" i="3"/>
  <c r="I196" i="3"/>
  <c r="J196" i="3"/>
  <c r="K196" i="3"/>
  <c r="D197" i="3"/>
  <c r="F196" i="3"/>
  <c r="J197" i="3"/>
  <c r="I197" i="3"/>
  <c r="K197" i="3"/>
  <c r="D198" i="3"/>
  <c r="F197" i="3"/>
  <c r="H197" i="3"/>
  <c r="H198" i="3"/>
  <c r="I198" i="3"/>
  <c r="J198" i="3"/>
  <c r="K198" i="3"/>
  <c r="D199" i="3"/>
  <c r="F198" i="3"/>
  <c r="J199" i="3"/>
  <c r="I199" i="3"/>
  <c r="K199" i="3"/>
  <c r="D200" i="3"/>
  <c r="F199" i="3"/>
  <c r="H199" i="3"/>
  <c r="H200" i="3"/>
  <c r="J200" i="3"/>
  <c r="K200" i="3"/>
  <c r="D201" i="3"/>
  <c r="F200" i="3"/>
  <c r="I201" i="3"/>
  <c r="I200" i="3"/>
  <c r="H201" i="3"/>
  <c r="J201" i="3"/>
  <c r="K201" i="3"/>
  <c r="D202" i="3"/>
  <c r="F201" i="3"/>
  <c r="H202" i="3"/>
  <c r="J202" i="3"/>
  <c r="K202" i="3"/>
  <c r="D203" i="3"/>
  <c r="F202" i="3"/>
  <c r="I202" i="3"/>
  <c r="J203" i="3"/>
  <c r="I203" i="3"/>
  <c r="K203" i="3"/>
  <c r="D204" i="3"/>
  <c r="F203" i="3"/>
  <c r="H203" i="3"/>
  <c r="H204" i="3"/>
  <c r="J204" i="3"/>
  <c r="I204" i="3"/>
  <c r="K204" i="3"/>
  <c r="D205" i="3"/>
  <c r="F204" i="3"/>
  <c r="H205" i="3"/>
  <c r="J205" i="3"/>
  <c r="I205" i="3"/>
  <c r="K205" i="3"/>
  <c r="D206" i="3"/>
  <c r="F205" i="3"/>
  <c r="H206" i="3"/>
  <c r="J206" i="3"/>
  <c r="K206" i="3"/>
  <c r="D207" i="3"/>
  <c r="F206" i="3"/>
  <c r="I206" i="3"/>
  <c r="J207" i="3"/>
  <c r="I207" i="3"/>
  <c r="K207" i="3"/>
  <c r="D208" i="3"/>
  <c r="F207" i="3"/>
  <c r="H207" i="3"/>
  <c r="H208" i="3"/>
  <c r="J208" i="3"/>
  <c r="K208" i="3"/>
  <c r="D209" i="3"/>
  <c r="F208" i="3"/>
  <c r="I209" i="3"/>
  <c r="I208" i="3"/>
  <c r="H209" i="3"/>
  <c r="J209" i="3"/>
  <c r="K209" i="3"/>
  <c r="D210" i="3"/>
  <c r="F209" i="3"/>
  <c r="H210" i="3"/>
  <c r="J210" i="3"/>
  <c r="K210" i="3"/>
  <c r="D211" i="3"/>
  <c r="F210" i="3"/>
  <c r="I210" i="3"/>
  <c r="J211" i="3"/>
  <c r="I211" i="3"/>
  <c r="H211" i="3"/>
  <c r="K211" i="3"/>
  <c r="D212" i="3"/>
  <c r="F211" i="3"/>
  <c r="I212" i="3"/>
  <c r="H212" i="3"/>
  <c r="J212" i="3"/>
  <c r="K212" i="3"/>
  <c r="D213" i="3"/>
  <c r="F212" i="3"/>
  <c r="F213" i="3"/>
  <c r="J213" i="3"/>
  <c r="I213" i="3"/>
  <c r="H213" i="3"/>
  <c r="K213" i="3"/>
  <c r="D214" i="3"/>
  <c r="H214" i="3"/>
  <c r="J214" i="3"/>
  <c r="I214" i="3"/>
  <c r="K214" i="3"/>
  <c r="D215" i="3"/>
  <c r="F214" i="3"/>
  <c r="H215" i="3"/>
  <c r="J215" i="3"/>
  <c r="I215" i="3"/>
  <c r="K215" i="3"/>
  <c r="D216" i="3"/>
  <c r="F215" i="3"/>
  <c r="I216" i="3"/>
  <c r="H216" i="3"/>
  <c r="J216" i="3"/>
  <c r="K216" i="3"/>
  <c r="D217" i="3"/>
  <c r="F216" i="3"/>
  <c r="J217" i="3"/>
  <c r="I217" i="3"/>
  <c r="K217" i="3"/>
  <c r="D218" i="3"/>
  <c r="F217" i="3"/>
  <c r="H217" i="3"/>
  <c r="H218" i="3"/>
  <c r="J218" i="3"/>
  <c r="I218" i="3"/>
  <c r="K218" i="3"/>
  <c r="D219" i="3"/>
  <c r="F218" i="3"/>
  <c r="J219" i="3"/>
  <c r="F219" i="3"/>
  <c r="H219" i="3"/>
  <c r="K219" i="3"/>
  <c r="D220" i="3"/>
  <c r="I219" i="3"/>
  <c r="H220" i="3"/>
  <c r="F220" i="3"/>
  <c r="I220" i="3"/>
  <c r="J220" i="3"/>
  <c r="K220" i="3"/>
  <c r="D221" i="3"/>
  <c r="I221" i="3"/>
  <c r="J221" i="3"/>
  <c r="K221" i="3"/>
  <c r="D222" i="3"/>
  <c r="F221" i="3"/>
  <c r="H221" i="3"/>
  <c r="I222" i="3"/>
  <c r="H222" i="3"/>
  <c r="J222" i="3"/>
  <c r="K222" i="3"/>
  <c r="D223" i="3"/>
  <c r="F222" i="3"/>
  <c r="H223" i="3"/>
  <c r="J223" i="3"/>
  <c r="I223" i="3"/>
  <c r="K223" i="3"/>
  <c r="D224" i="3"/>
  <c r="F223" i="3"/>
  <c r="H224" i="3"/>
  <c r="J224" i="3"/>
  <c r="I224" i="3"/>
  <c r="K224" i="3"/>
  <c r="D225" i="3"/>
  <c r="F224" i="3"/>
  <c r="J225" i="3"/>
  <c r="I225" i="3"/>
  <c r="K225" i="3"/>
  <c r="D226" i="3"/>
  <c r="F225" i="3"/>
  <c r="H225" i="3"/>
  <c r="H226" i="3"/>
  <c r="J226" i="3"/>
  <c r="K226" i="3"/>
  <c r="D227" i="3"/>
  <c r="F226" i="3"/>
  <c r="I227" i="3"/>
  <c r="I226" i="3"/>
  <c r="H227" i="3"/>
  <c r="K227" i="3"/>
  <c r="D228" i="3"/>
  <c r="F227" i="3"/>
  <c r="J227" i="3"/>
  <c r="I228" i="3"/>
  <c r="H228" i="3"/>
  <c r="J228" i="3"/>
  <c r="K228" i="3"/>
  <c r="D229" i="3"/>
  <c r="F228" i="3"/>
  <c r="J229" i="3"/>
  <c r="I229" i="3"/>
  <c r="H229" i="3"/>
  <c r="K229" i="3"/>
  <c r="D230" i="3"/>
  <c r="F229" i="3"/>
  <c r="H230" i="3"/>
  <c r="J230" i="3"/>
  <c r="K230" i="3"/>
  <c r="D231" i="3"/>
  <c r="F230" i="3"/>
  <c r="I230" i="3"/>
  <c r="H231" i="3"/>
  <c r="J231" i="3"/>
  <c r="I231" i="3"/>
  <c r="K231" i="3"/>
  <c r="D232" i="3"/>
  <c r="F231" i="3"/>
  <c r="I232" i="3"/>
  <c r="H232" i="3"/>
  <c r="J232" i="3"/>
  <c r="K232" i="3"/>
  <c r="D233" i="3"/>
  <c r="I233" i="3"/>
  <c r="F232" i="3"/>
  <c r="J233" i="3"/>
  <c r="K233" i="3"/>
  <c r="D234" i="3"/>
  <c r="F233" i="3"/>
  <c r="H233" i="3"/>
  <c r="H234" i="3"/>
  <c r="J234" i="3"/>
  <c r="K234" i="3"/>
  <c r="D235" i="3"/>
  <c r="I235" i="3"/>
  <c r="F234" i="3"/>
  <c r="H235" i="3"/>
  <c r="I234" i="3"/>
  <c r="J235" i="3"/>
  <c r="K235" i="3"/>
  <c r="D236" i="3"/>
  <c r="F235" i="3"/>
  <c r="I236" i="3"/>
  <c r="H236" i="3"/>
  <c r="J236" i="3"/>
  <c r="K236" i="3"/>
  <c r="D237" i="3"/>
  <c r="F236" i="3"/>
  <c r="H237" i="3"/>
  <c r="J237" i="3"/>
  <c r="I237" i="3"/>
  <c r="K237" i="3"/>
  <c r="D238" i="3"/>
  <c r="F237" i="3"/>
  <c r="I238" i="3"/>
  <c r="H238" i="3"/>
  <c r="J238" i="3"/>
  <c r="K238" i="3"/>
  <c r="D239" i="3"/>
  <c r="I239" i="3"/>
  <c r="F238" i="3"/>
  <c r="J239" i="3"/>
  <c r="K239" i="3"/>
  <c r="D240" i="3"/>
  <c r="F239" i="3"/>
  <c r="H239" i="3"/>
  <c r="H240" i="3"/>
  <c r="J240" i="3"/>
  <c r="K240" i="3"/>
  <c r="D241" i="3"/>
  <c r="I241" i="3"/>
  <c r="F240" i="3"/>
  <c r="I240" i="3"/>
  <c r="H241" i="3"/>
  <c r="J241" i="3"/>
  <c r="K241" i="3"/>
  <c r="D242" i="3"/>
  <c r="F241" i="3"/>
  <c r="F242" i="3"/>
  <c r="H242" i="3"/>
  <c r="J242" i="3"/>
  <c r="K242" i="3"/>
  <c r="D243" i="3"/>
  <c r="I242" i="3"/>
  <c r="H243" i="3"/>
  <c r="J243" i="3"/>
  <c r="I243" i="3"/>
  <c r="K243" i="3"/>
  <c r="D244" i="3"/>
  <c r="F243" i="3"/>
  <c r="H244" i="3"/>
  <c r="J244" i="3"/>
  <c r="K244" i="3"/>
  <c r="D245" i="3"/>
  <c r="I245" i="3"/>
  <c r="F244" i="3"/>
  <c r="H245" i="3"/>
  <c r="I244" i="3"/>
  <c r="K245" i="3"/>
  <c r="D246" i="3"/>
  <c r="I246" i="3"/>
  <c r="F245" i="3"/>
  <c r="J245" i="3"/>
  <c r="H246" i="3"/>
  <c r="J246" i="3"/>
  <c r="K246" i="3"/>
  <c r="D247" i="3"/>
  <c r="I247" i="3"/>
  <c r="F246" i="3"/>
  <c r="J247" i="3"/>
  <c r="K247" i="3"/>
  <c r="D248" i="3"/>
  <c r="I248" i="3"/>
  <c r="F247" i="3"/>
  <c r="H247" i="3"/>
  <c r="H248" i="3"/>
  <c r="J248" i="3"/>
  <c r="K248" i="3"/>
  <c r="D249" i="3"/>
  <c r="F248" i="3"/>
  <c r="H249" i="3"/>
  <c r="J249" i="3"/>
  <c r="I249" i="3"/>
  <c r="K249" i="3"/>
  <c r="D250" i="3"/>
  <c r="F249" i="3"/>
  <c r="H250" i="3"/>
  <c r="J250" i="3"/>
  <c r="K250" i="3"/>
  <c r="D251" i="3"/>
  <c r="F250" i="3"/>
  <c r="I250" i="3"/>
  <c r="J251" i="3"/>
  <c r="I251" i="3"/>
  <c r="K251" i="3"/>
  <c r="D252" i="3"/>
  <c r="F251" i="3"/>
  <c r="H251" i="3"/>
  <c r="H252" i="3"/>
  <c r="J252" i="3"/>
  <c r="K252" i="3"/>
  <c r="D253" i="3"/>
  <c r="F252" i="3"/>
  <c r="I253" i="3"/>
  <c r="I252" i="3"/>
  <c r="H253" i="3"/>
  <c r="J253" i="3"/>
  <c r="K253" i="3"/>
  <c r="D254" i="3"/>
  <c r="F253" i="3"/>
  <c r="H254" i="3"/>
  <c r="J254" i="3"/>
  <c r="K254" i="3"/>
  <c r="D255" i="3"/>
  <c r="F254" i="3"/>
  <c r="I254" i="3"/>
  <c r="J255" i="3"/>
  <c r="I255" i="3"/>
  <c r="K255" i="3"/>
  <c r="D256" i="3"/>
  <c r="F255" i="3"/>
  <c r="H255" i="3"/>
  <c r="I256" i="3"/>
  <c r="H256" i="3"/>
  <c r="J256" i="3"/>
  <c r="K256" i="3"/>
  <c r="D257" i="3"/>
  <c r="F256" i="3"/>
  <c r="H257" i="3"/>
  <c r="J257" i="3"/>
  <c r="I257" i="3"/>
  <c r="K257" i="3"/>
  <c r="D258" i="3"/>
  <c r="F257" i="3"/>
  <c r="I258" i="3"/>
  <c r="H258" i="3"/>
  <c r="J258" i="3"/>
  <c r="K258" i="3"/>
  <c r="D259" i="3"/>
  <c r="F258" i="3"/>
  <c r="H259" i="3"/>
  <c r="J259" i="3"/>
  <c r="I259" i="3"/>
  <c r="K259" i="3"/>
  <c r="D260" i="3"/>
  <c r="F259" i="3"/>
  <c r="H260" i="3"/>
  <c r="J260" i="3"/>
  <c r="K260" i="3"/>
  <c r="D261" i="3"/>
  <c r="F260" i="3"/>
  <c r="I260" i="3"/>
  <c r="H261" i="3"/>
  <c r="J261" i="3"/>
  <c r="I261" i="3"/>
  <c r="K261" i="3"/>
  <c r="D262" i="3"/>
  <c r="F261" i="3"/>
  <c r="H262" i="3"/>
  <c r="J262" i="3"/>
  <c r="I262" i="3"/>
  <c r="K262" i="3"/>
  <c r="D263" i="3"/>
  <c r="F262" i="3"/>
  <c r="J263" i="3"/>
  <c r="I263" i="3"/>
  <c r="H263" i="3"/>
  <c r="K263" i="3"/>
  <c r="D264" i="3"/>
  <c r="F263" i="3"/>
  <c r="H264" i="3"/>
  <c r="J264" i="3"/>
  <c r="K264" i="3"/>
  <c r="D265" i="3"/>
  <c r="F264" i="3"/>
  <c r="I264" i="3"/>
  <c r="J265" i="3"/>
  <c r="I265" i="3"/>
  <c r="H265" i="3"/>
  <c r="K265" i="3"/>
  <c r="D266" i="3"/>
  <c r="F265" i="3"/>
  <c r="H266" i="3"/>
  <c r="J266" i="3"/>
  <c r="K266" i="3"/>
  <c r="D267" i="3"/>
  <c r="F266" i="3"/>
  <c r="I266" i="3"/>
  <c r="J267" i="3"/>
  <c r="I267" i="3"/>
  <c r="H267" i="3"/>
  <c r="K267" i="3"/>
  <c r="D268" i="3"/>
  <c r="F267" i="3"/>
  <c r="H268" i="3"/>
  <c r="J268" i="3"/>
  <c r="K268" i="3"/>
  <c r="D269" i="3"/>
  <c r="F268" i="3"/>
  <c r="I268" i="3"/>
  <c r="J269" i="3"/>
  <c r="I269" i="3"/>
  <c r="K269" i="3"/>
  <c r="D270" i="3"/>
  <c r="F269" i="3"/>
  <c r="H269" i="3"/>
  <c r="H270" i="3"/>
  <c r="J270" i="3"/>
  <c r="I270" i="3"/>
  <c r="K270" i="3"/>
  <c r="D271" i="3"/>
  <c r="F270" i="3"/>
  <c r="I271" i="3"/>
  <c r="J271" i="3"/>
  <c r="K271" i="3"/>
  <c r="D272" i="3"/>
  <c r="F271" i="3"/>
  <c r="H271" i="3"/>
  <c r="H272" i="3"/>
  <c r="J272" i="3"/>
  <c r="K272" i="3"/>
  <c r="D273" i="3"/>
  <c r="F272" i="3"/>
  <c r="I272" i="3"/>
  <c r="J273" i="3"/>
  <c r="I273" i="3"/>
  <c r="H273" i="3"/>
  <c r="K273" i="3"/>
  <c r="D274" i="3"/>
  <c r="F273" i="3"/>
  <c r="I274" i="3"/>
  <c r="H274" i="3"/>
  <c r="J274" i="3"/>
  <c r="K274" i="3"/>
  <c r="D275" i="3"/>
  <c r="F274" i="3"/>
  <c r="I275" i="3"/>
  <c r="J275" i="3"/>
  <c r="K275" i="3"/>
  <c r="D276" i="3"/>
  <c r="F275" i="3"/>
  <c r="H275" i="3"/>
  <c r="H276" i="3"/>
  <c r="J276" i="3"/>
  <c r="K276" i="3"/>
  <c r="D277" i="3"/>
  <c r="F276" i="3"/>
  <c r="I276" i="3"/>
  <c r="I277" i="3"/>
  <c r="J277" i="3"/>
  <c r="K277" i="3"/>
  <c r="D278" i="3"/>
  <c r="F277" i="3"/>
  <c r="H277" i="3"/>
  <c r="H278" i="3"/>
  <c r="J278" i="3"/>
  <c r="K278" i="3"/>
  <c r="D279" i="3"/>
  <c r="F278" i="3"/>
  <c r="I278" i="3"/>
  <c r="J279" i="3"/>
  <c r="I279" i="3"/>
  <c r="H279" i="3"/>
  <c r="K279" i="3"/>
  <c r="D280" i="3"/>
  <c r="F279" i="3"/>
  <c r="H280" i="3"/>
  <c r="F280" i="3"/>
  <c r="I280" i="3"/>
  <c r="J280" i="3"/>
  <c r="K280" i="3"/>
  <c r="D281" i="3"/>
  <c r="J281" i="3"/>
  <c r="I281" i="3"/>
  <c r="H281" i="3"/>
  <c r="K281" i="3"/>
  <c r="D282" i="3"/>
  <c r="F281" i="3"/>
  <c r="H282" i="3"/>
  <c r="F282" i="3"/>
  <c r="I282" i="3"/>
  <c r="J282" i="3"/>
  <c r="K282" i="3"/>
  <c r="D283" i="3"/>
  <c r="J283" i="3"/>
  <c r="I283" i="3"/>
  <c r="H283" i="3"/>
  <c r="K283" i="3"/>
  <c r="D284" i="3"/>
  <c r="F283" i="3"/>
  <c r="H284" i="3"/>
  <c r="F284" i="3"/>
  <c r="I284" i="3"/>
  <c r="J284" i="3"/>
  <c r="K284" i="3"/>
  <c r="D285" i="3"/>
  <c r="J285" i="3"/>
  <c r="I285" i="3"/>
  <c r="F285" i="3"/>
  <c r="H285" i="3"/>
  <c r="K285" i="3"/>
  <c r="D286" i="3"/>
  <c r="H286" i="3"/>
  <c r="J286" i="3"/>
  <c r="K286" i="3"/>
  <c r="D287" i="3"/>
  <c r="F286" i="3"/>
  <c r="I286" i="3"/>
  <c r="H287" i="3"/>
  <c r="J287" i="3"/>
  <c r="I287" i="3"/>
  <c r="K287" i="3"/>
  <c r="D288" i="3"/>
  <c r="F287" i="3"/>
  <c r="F288" i="3"/>
  <c r="H288" i="3"/>
  <c r="J288" i="3"/>
  <c r="I288" i="3"/>
  <c r="K288" i="3"/>
  <c r="D289" i="3"/>
  <c r="J289" i="3"/>
  <c r="I289" i="3"/>
  <c r="H289" i="3"/>
  <c r="K289" i="3"/>
  <c r="D290" i="3"/>
  <c r="F289" i="3"/>
  <c r="H290" i="3"/>
  <c r="F290" i="3"/>
  <c r="I290" i="3"/>
  <c r="J290" i="3"/>
  <c r="K290" i="3"/>
  <c r="D291" i="3"/>
  <c r="J291" i="3"/>
  <c r="I291" i="3"/>
  <c r="H291" i="3"/>
  <c r="K291" i="3"/>
  <c r="D292" i="3"/>
  <c r="F291" i="3"/>
  <c r="I292" i="3"/>
  <c r="H292" i="3"/>
  <c r="F292" i="3"/>
  <c r="J292" i="3"/>
  <c r="K292" i="3"/>
  <c r="D293" i="3"/>
  <c r="J293" i="3"/>
  <c r="I293" i="3"/>
  <c r="H293" i="3"/>
  <c r="K293" i="3"/>
  <c r="D294" i="3"/>
  <c r="F293" i="3"/>
  <c r="H294" i="3"/>
  <c r="F294" i="3"/>
  <c r="I294" i="3"/>
  <c r="J294" i="3"/>
  <c r="K294" i="3"/>
  <c r="D295" i="3"/>
  <c r="J295" i="3"/>
  <c r="I295" i="3"/>
  <c r="H295" i="3"/>
  <c r="K295" i="3"/>
  <c r="D296" i="3"/>
  <c r="F295" i="3"/>
  <c r="F296" i="3"/>
  <c r="H296" i="3"/>
  <c r="J296" i="3"/>
  <c r="I296" i="3"/>
  <c r="K296" i="3"/>
  <c r="D297" i="3"/>
  <c r="J297" i="3"/>
  <c r="I297" i="3"/>
  <c r="H297" i="3"/>
  <c r="K297" i="3"/>
  <c r="D298" i="3"/>
  <c r="F297" i="3"/>
  <c r="H298" i="3"/>
  <c r="F298" i="3"/>
  <c r="I298" i="3"/>
  <c r="J298" i="3"/>
  <c r="K298" i="3"/>
  <c r="D299" i="3"/>
  <c r="J299" i="3"/>
  <c r="I299" i="3"/>
  <c r="H299" i="3"/>
  <c r="K299" i="3"/>
  <c r="D300" i="3"/>
  <c r="F299" i="3"/>
  <c r="H300" i="3"/>
  <c r="F300" i="3"/>
  <c r="I300" i="3"/>
  <c r="J300" i="3"/>
  <c r="K300" i="3"/>
  <c r="D301" i="3"/>
  <c r="J301" i="3"/>
  <c r="I301" i="3"/>
  <c r="F301" i="3"/>
  <c r="H301" i="3"/>
  <c r="K301" i="3"/>
  <c r="D302" i="3"/>
  <c r="H302" i="3"/>
  <c r="J302" i="3"/>
  <c r="K302" i="3"/>
  <c r="D303" i="3"/>
  <c r="F302" i="3"/>
  <c r="I302" i="3"/>
  <c r="H303" i="3"/>
  <c r="J303" i="3"/>
  <c r="I303" i="3"/>
  <c r="K303" i="3"/>
  <c r="D304" i="3"/>
  <c r="F303" i="3"/>
  <c r="H304" i="3"/>
  <c r="J304" i="3"/>
  <c r="K304" i="3"/>
  <c r="D305" i="3"/>
  <c r="F304" i="3"/>
  <c r="I304" i="3"/>
  <c r="H305" i="3"/>
  <c r="J305" i="3"/>
  <c r="I305" i="3"/>
  <c r="K305" i="3"/>
  <c r="D306" i="3"/>
  <c r="F305" i="3"/>
  <c r="F306" i="3"/>
  <c r="H306" i="3"/>
  <c r="J306" i="3"/>
  <c r="I306" i="3"/>
  <c r="K306" i="3"/>
  <c r="D307" i="3"/>
  <c r="J307" i="3"/>
  <c r="I307" i="3"/>
  <c r="K307" i="3"/>
  <c r="D308" i="3"/>
  <c r="F307" i="3"/>
  <c r="H307" i="3"/>
  <c r="H308" i="3"/>
  <c r="J308" i="3"/>
  <c r="I308" i="3"/>
  <c r="K308" i="3"/>
  <c r="D309" i="3"/>
  <c r="F308" i="3"/>
  <c r="J309" i="3"/>
  <c r="I309" i="3"/>
  <c r="K309" i="3"/>
  <c r="D310" i="3"/>
  <c r="F309" i="3"/>
  <c r="H309" i="3"/>
  <c r="H310" i="3"/>
  <c r="J310" i="3"/>
  <c r="I310" i="3"/>
  <c r="K310" i="3"/>
  <c r="D311" i="3"/>
  <c r="F310" i="3"/>
  <c r="J311" i="3"/>
  <c r="I311" i="3"/>
  <c r="K311" i="3"/>
  <c r="D312" i="3"/>
  <c r="F311" i="3"/>
  <c r="H311" i="3"/>
  <c r="H312" i="3"/>
  <c r="J312" i="3"/>
  <c r="I312" i="3"/>
  <c r="K312" i="3"/>
  <c r="D313" i="3"/>
  <c r="F312" i="3"/>
  <c r="J313" i="3"/>
  <c r="I313" i="3"/>
  <c r="K313" i="3"/>
  <c r="D314" i="3"/>
  <c r="F313" i="3"/>
  <c r="H313" i="3"/>
  <c r="I314" i="3"/>
  <c r="H314" i="3"/>
  <c r="J314" i="3"/>
  <c r="K314" i="3"/>
  <c r="D315" i="3"/>
  <c r="F314" i="3"/>
  <c r="I315" i="3"/>
  <c r="J315" i="3"/>
  <c r="K315" i="3"/>
  <c r="D316" i="3"/>
  <c r="F315" i="3"/>
  <c r="H315" i="3"/>
  <c r="I316" i="3"/>
  <c r="H316" i="3"/>
  <c r="J316" i="3"/>
  <c r="K316" i="3"/>
  <c r="D317" i="3"/>
  <c r="F316" i="3"/>
  <c r="J317" i="3"/>
  <c r="I317" i="3"/>
  <c r="K317" i="3"/>
  <c r="D318" i="3"/>
  <c r="F317" i="3"/>
  <c r="H317" i="3"/>
  <c r="H318" i="3"/>
  <c r="J318" i="3"/>
  <c r="K318" i="3"/>
  <c r="D319" i="3"/>
  <c r="F318" i="3"/>
  <c r="I319" i="3"/>
  <c r="I318" i="3"/>
  <c r="H319" i="3"/>
  <c r="K319" i="3"/>
  <c r="D320" i="3"/>
  <c r="F319" i="3"/>
  <c r="J319" i="3"/>
  <c r="H320" i="3"/>
  <c r="J320" i="3"/>
  <c r="K320" i="3"/>
  <c r="D321" i="3"/>
  <c r="F320" i="3"/>
  <c r="I320" i="3"/>
  <c r="H321" i="3"/>
  <c r="J321" i="3"/>
  <c r="I321" i="3"/>
  <c r="K321" i="3"/>
  <c r="D322" i="3"/>
  <c r="F321" i="3"/>
  <c r="H322" i="3"/>
  <c r="J322" i="3"/>
  <c r="K322" i="3"/>
  <c r="D323" i="3"/>
  <c r="F322" i="3"/>
  <c r="I322" i="3"/>
  <c r="J323" i="3"/>
  <c r="I323" i="3"/>
  <c r="K323" i="3"/>
  <c r="D324" i="3"/>
  <c r="F323" i="3"/>
  <c r="H323" i="3"/>
  <c r="F324" i="3"/>
  <c r="H324" i="3"/>
  <c r="J324" i="3"/>
  <c r="I324" i="3"/>
  <c r="K324" i="3"/>
  <c r="D325" i="3"/>
  <c r="J325" i="3"/>
  <c r="I325" i="3"/>
  <c r="K325" i="3"/>
  <c r="D326" i="3"/>
  <c r="F325" i="3"/>
  <c r="H325" i="3"/>
  <c r="H326" i="3"/>
  <c r="J326" i="3"/>
  <c r="I326" i="3"/>
  <c r="K326" i="3"/>
  <c r="D327" i="3"/>
  <c r="F326" i="3"/>
  <c r="I327" i="3"/>
  <c r="J327" i="3"/>
  <c r="K327" i="3"/>
  <c r="D328" i="3"/>
  <c r="F327" i="3"/>
  <c r="H327" i="3"/>
  <c r="H328" i="3"/>
  <c r="I328" i="3"/>
  <c r="J328" i="3"/>
  <c r="K328" i="3"/>
  <c r="D329" i="3"/>
  <c r="F328" i="3"/>
  <c r="J329" i="3"/>
  <c r="I329" i="3"/>
  <c r="K329" i="3"/>
  <c r="D330" i="3"/>
  <c r="F329" i="3"/>
  <c r="H329" i="3"/>
  <c r="H330" i="3"/>
  <c r="J330" i="3"/>
  <c r="I330" i="3"/>
  <c r="K330" i="3"/>
  <c r="D331" i="3"/>
  <c r="F330" i="3"/>
  <c r="J331" i="3"/>
  <c r="I331" i="3"/>
  <c r="K331" i="3"/>
  <c r="D332" i="3"/>
  <c r="F331" i="3"/>
  <c r="H331" i="3"/>
  <c r="H332" i="3"/>
  <c r="J332" i="3"/>
  <c r="K332" i="3"/>
  <c r="D333" i="3"/>
  <c r="F332" i="3"/>
  <c r="H333" i="3"/>
  <c r="I333" i="3"/>
  <c r="I332" i="3"/>
  <c r="K333" i="3"/>
  <c r="D334" i="3"/>
  <c r="F333" i="3"/>
  <c r="J333" i="3"/>
  <c r="H334" i="3"/>
  <c r="J334" i="3"/>
  <c r="K334" i="3"/>
  <c r="D335" i="3"/>
  <c r="F334" i="3"/>
  <c r="I334" i="3"/>
  <c r="H335" i="3"/>
  <c r="J335" i="3"/>
  <c r="I335" i="3"/>
  <c r="K335" i="3"/>
  <c r="D336" i="3"/>
  <c r="F335" i="3"/>
  <c r="I336" i="3"/>
  <c r="H336" i="3"/>
  <c r="J336" i="3"/>
  <c r="K336" i="3"/>
  <c r="D337" i="3"/>
  <c r="F336" i="3"/>
  <c r="J337" i="3"/>
  <c r="I337" i="3"/>
  <c r="K337" i="3"/>
  <c r="D338" i="3"/>
  <c r="F337" i="3"/>
  <c r="H337" i="3"/>
  <c r="H338" i="3"/>
  <c r="J338" i="3"/>
  <c r="I338" i="3"/>
  <c r="K338" i="3"/>
  <c r="D339" i="3"/>
  <c r="F338" i="3"/>
  <c r="J339" i="3"/>
  <c r="I339" i="3"/>
  <c r="K339" i="3"/>
  <c r="D340" i="3"/>
  <c r="F339" i="3"/>
  <c r="H339" i="3"/>
  <c r="H340" i="3"/>
  <c r="J340" i="3"/>
  <c r="K340" i="3"/>
  <c r="D341" i="3"/>
  <c r="F340" i="3"/>
  <c r="I340" i="3"/>
  <c r="H341" i="3"/>
  <c r="J341" i="3"/>
  <c r="I341" i="3"/>
  <c r="K341" i="3"/>
  <c r="D342" i="3"/>
  <c r="F341" i="3"/>
  <c r="H342" i="3"/>
  <c r="J342" i="3"/>
  <c r="K342" i="3"/>
  <c r="D343" i="3"/>
  <c r="F342" i="3"/>
  <c r="H343" i="3"/>
  <c r="I343" i="3"/>
  <c r="I342" i="3"/>
  <c r="K343" i="3"/>
  <c r="D344" i="3"/>
  <c r="F343" i="3"/>
  <c r="J343" i="3"/>
  <c r="H344" i="3"/>
  <c r="J344" i="3"/>
  <c r="K344" i="3"/>
  <c r="D345" i="3"/>
  <c r="F344" i="3"/>
  <c r="I344" i="3"/>
  <c r="H345" i="3"/>
  <c r="J345" i="3"/>
  <c r="I345" i="3"/>
  <c r="K345" i="3"/>
  <c r="D346" i="3"/>
  <c r="F345" i="3"/>
  <c r="F346" i="3"/>
  <c r="H346" i="3"/>
  <c r="J346" i="3"/>
  <c r="K346" i="3"/>
  <c r="D347" i="3"/>
  <c r="I346" i="3"/>
  <c r="H347" i="3"/>
  <c r="J347" i="3"/>
  <c r="I347" i="3"/>
  <c r="K347" i="3"/>
  <c r="D348" i="3"/>
  <c r="F347" i="3"/>
  <c r="I348" i="3"/>
  <c r="H348" i="3"/>
  <c r="F348" i="3"/>
  <c r="J348" i="3"/>
  <c r="K348" i="3"/>
  <c r="D349" i="3"/>
  <c r="J349" i="3"/>
  <c r="I349" i="3"/>
  <c r="H349" i="3"/>
  <c r="K349" i="3"/>
  <c r="D350" i="3"/>
  <c r="F349" i="3"/>
  <c r="I350" i="3"/>
  <c r="H350" i="3"/>
  <c r="J350" i="3"/>
  <c r="K350" i="3"/>
  <c r="D351" i="3"/>
  <c r="F350" i="3"/>
  <c r="J351" i="3"/>
  <c r="I351" i="3"/>
  <c r="K351" i="3"/>
  <c r="D352" i="3"/>
  <c r="F351" i="3"/>
  <c r="H351" i="3"/>
  <c r="H352" i="3"/>
  <c r="J352" i="3"/>
  <c r="K352" i="3"/>
  <c r="D353" i="3"/>
  <c r="F352" i="3"/>
  <c r="I352" i="3"/>
  <c r="J353" i="3"/>
  <c r="F353" i="3"/>
  <c r="H353" i="3"/>
  <c r="I353" i="3"/>
  <c r="K353" i="3"/>
  <c r="D354" i="3"/>
  <c r="H354" i="3"/>
  <c r="J354" i="3"/>
  <c r="K354" i="3"/>
  <c r="D355" i="3"/>
  <c r="F354" i="3"/>
  <c r="I354" i="3"/>
  <c r="J355" i="3"/>
  <c r="F355" i="3"/>
  <c r="H355" i="3"/>
  <c r="I355" i="3"/>
  <c r="K355" i="3"/>
  <c r="D356" i="3"/>
  <c r="H356" i="3"/>
  <c r="J356" i="3"/>
  <c r="K356" i="3"/>
  <c r="D357" i="3"/>
  <c r="F356" i="3"/>
  <c r="I356" i="3"/>
  <c r="I357" i="3"/>
  <c r="J357" i="3"/>
  <c r="K357" i="3"/>
  <c r="D358" i="3"/>
  <c r="F357" i="3"/>
  <c r="J358" i="3"/>
  <c r="H357" i="3"/>
  <c r="I358" i="3"/>
  <c r="K358" i="3"/>
  <c r="D359" i="3"/>
  <c r="F358" i="3"/>
  <c r="H358" i="3"/>
  <c r="J359" i="3"/>
  <c r="I359" i="3"/>
  <c r="K359" i="3"/>
  <c r="D360" i="3"/>
  <c r="F359" i="3"/>
  <c r="H359" i="3"/>
  <c r="H360" i="3"/>
  <c r="J360" i="3"/>
  <c r="I360" i="3"/>
  <c r="K360" i="3"/>
  <c r="D361" i="3"/>
  <c r="F360" i="3"/>
  <c r="F361" i="3"/>
  <c r="J361" i="3"/>
  <c r="I361" i="3"/>
  <c r="H361" i="3"/>
  <c r="K361" i="3"/>
  <c r="D362" i="3"/>
  <c r="I362" i="3"/>
  <c r="H362" i="3"/>
  <c r="J362" i="3"/>
  <c r="K362" i="3"/>
  <c r="D363" i="3"/>
  <c r="F362" i="3"/>
  <c r="J363" i="3"/>
  <c r="I363" i="3"/>
  <c r="K363" i="3"/>
  <c r="D364" i="3"/>
  <c r="F363" i="3"/>
  <c r="H363" i="3"/>
  <c r="I364" i="3"/>
  <c r="H364" i="3"/>
  <c r="J364" i="3"/>
  <c r="K364" i="3"/>
  <c r="D365" i="3"/>
  <c r="F364" i="3"/>
  <c r="J365" i="3"/>
  <c r="I365" i="3"/>
  <c r="K365" i="3"/>
  <c r="D366" i="3"/>
  <c r="F365" i="3"/>
  <c r="H365" i="3"/>
  <c r="I366" i="3"/>
  <c r="H366" i="3"/>
  <c r="J366" i="3"/>
  <c r="K366" i="3"/>
  <c r="D367" i="3"/>
  <c r="F366" i="3"/>
  <c r="J367" i="3"/>
  <c r="I367" i="3"/>
  <c r="K367" i="3"/>
  <c r="D368" i="3"/>
  <c r="F367" i="3"/>
  <c r="H367" i="3"/>
  <c r="I368" i="3"/>
  <c r="H368" i="3"/>
  <c r="J368" i="3"/>
  <c r="K368" i="3"/>
  <c r="D369" i="3"/>
  <c r="F368" i="3"/>
  <c r="J369" i="3"/>
  <c r="I369" i="3"/>
  <c r="K369" i="3"/>
  <c r="D370" i="3"/>
  <c r="F369" i="3"/>
  <c r="H369" i="3"/>
  <c r="I370" i="3"/>
  <c r="H370" i="3"/>
  <c r="J370" i="3"/>
  <c r="K370" i="3"/>
  <c r="D371" i="3"/>
  <c r="F370" i="3"/>
  <c r="J371" i="3"/>
  <c r="I371" i="3"/>
  <c r="K371" i="3"/>
  <c r="D372" i="3"/>
  <c r="F371" i="3"/>
  <c r="H371" i="3"/>
  <c r="H372" i="3"/>
  <c r="J372" i="3"/>
  <c r="I372" i="3"/>
  <c r="K372" i="3"/>
  <c r="D373" i="3"/>
  <c r="F372" i="3"/>
  <c r="H373" i="3"/>
  <c r="J373" i="3"/>
  <c r="I373" i="3"/>
  <c r="K373" i="3"/>
  <c r="D374" i="3"/>
  <c r="F373" i="3"/>
  <c r="H374" i="3"/>
  <c r="J374" i="3"/>
  <c r="K374" i="3"/>
  <c r="D375" i="3"/>
  <c r="F374" i="3"/>
  <c r="I374" i="3"/>
  <c r="J375" i="3"/>
  <c r="I375" i="3"/>
  <c r="H375" i="3"/>
  <c r="K375" i="3"/>
  <c r="D376" i="3"/>
  <c r="F375" i="3"/>
  <c r="I376" i="3"/>
  <c r="H376" i="3"/>
  <c r="J376" i="3"/>
  <c r="K376" i="3"/>
  <c r="D377" i="3"/>
  <c r="F376" i="3"/>
  <c r="J377" i="3"/>
  <c r="I377" i="3"/>
  <c r="K377" i="3"/>
  <c r="D378" i="3"/>
  <c r="F377" i="3"/>
  <c r="H377" i="3"/>
  <c r="H378" i="3"/>
  <c r="J378" i="3"/>
  <c r="I378" i="3"/>
  <c r="K378" i="3"/>
  <c r="D379" i="3"/>
  <c r="F378" i="3"/>
  <c r="H379" i="3"/>
  <c r="J379" i="3"/>
  <c r="I379" i="3"/>
  <c r="K379" i="3"/>
  <c r="D380" i="3"/>
  <c r="F379" i="3"/>
  <c r="I380" i="3"/>
  <c r="H380" i="3"/>
  <c r="J380" i="3"/>
  <c r="K380" i="3"/>
  <c r="D381" i="3"/>
  <c r="F380" i="3"/>
  <c r="J381" i="3"/>
  <c r="I381" i="3"/>
  <c r="K381" i="3"/>
  <c r="D382" i="3"/>
  <c r="F381" i="3"/>
  <c r="H381" i="3"/>
  <c r="H382" i="3"/>
  <c r="J382" i="3"/>
  <c r="I382" i="3"/>
  <c r="K382" i="3"/>
  <c r="D383" i="3"/>
  <c r="F382" i="3"/>
  <c r="J383" i="3"/>
  <c r="I383" i="3"/>
  <c r="K383" i="3"/>
  <c r="D384" i="3"/>
  <c r="F383" i="3"/>
  <c r="H383" i="3"/>
  <c r="H384" i="3"/>
  <c r="J384" i="3"/>
  <c r="I384" i="3"/>
  <c r="K384" i="3"/>
  <c r="D385" i="3"/>
  <c r="F384" i="3"/>
  <c r="I385" i="3"/>
  <c r="J385" i="3"/>
  <c r="K385" i="3"/>
  <c r="D386" i="3"/>
  <c r="F385" i="3"/>
  <c r="H385" i="3"/>
  <c r="H386" i="3"/>
  <c r="J386" i="3"/>
  <c r="I386" i="3"/>
  <c r="K386" i="3"/>
  <c r="D387" i="3"/>
  <c r="F386" i="3"/>
  <c r="I387" i="3"/>
  <c r="J387" i="3"/>
  <c r="K387" i="3"/>
  <c r="D388" i="3"/>
  <c r="F387" i="3"/>
  <c r="H387" i="3"/>
  <c r="H388" i="3"/>
  <c r="J388" i="3"/>
  <c r="I388" i="3"/>
  <c r="K388" i="3"/>
  <c r="D389" i="3"/>
  <c r="F388" i="3"/>
  <c r="I389" i="3"/>
  <c r="J389" i="3"/>
  <c r="K389" i="3"/>
  <c r="D390" i="3"/>
  <c r="F389" i="3"/>
  <c r="H389" i="3"/>
  <c r="H390" i="3"/>
  <c r="J390" i="3"/>
  <c r="K390" i="3"/>
  <c r="D391" i="3"/>
  <c r="F390" i="3"/>
  <c r="I390" i="3"/>
  <c r="J391" i="3"/>
  <c r="I391" i="3"/>
  <c r="K391" i="3"/>
  <c r="D392" i="3"/>
  <c r="F391" i="3"/>
  <c r="H391" i="3"/>
  <c r="H392" i="3"/>
  <c r="J392" i="3"/>
  <c r="K392" i="3"/>
  <c r="D393" i="3"/>
  <c r="F392" i="3"/>
  <c r="I392" i="3"/>
  <c r="I393" i="3"/>
  <c r="J393" i="3"/>
  <c r="K393" i="3"/>
  <c r="D394" i="3"/>
  <c r="F393" i="3"/>
  <c r="H393" i="3"/>
  <c r="H394" i="3"/>
  <c r="J394" i="3"/>
  <c r="K394" i="3"/>
  <c r="D395" i="3"/>
  <c r="F394" i="3"/>
  <c r="I394" i="3"/>
  <c r="I395" i="3"/>
  <c r="J395" i="3"/>
  <c r="K395" i="3"/>
  <c r="D396" i="3"/>
  <c r="F395" i="3"/>
  <c r="H395" i="3"/>
  <c r="H396" i="3"/>
  <c r="J396" i="3"/>
  <c r="K396" i="3"/>
  <c r="D397" i="3"/>
  <c r="F396" i="3"/>
  <c r="I396" i="3"/>
  <c r="J397" i="3"/>
  <c r="I397" i="3"/>
  <c r="K397" i="3"/>
  <c r="D398" i="3"/>
  <c r="F397" i="3"/>
  <c r="H397" i="3"/>
  <c r="H398" i="3"/>
  <c r="J398" i="3"/>
  <c r="K398" i="3"/>
  <c r="D399" i="3"/>
  <c r="F398" i="3"/>
  <c r="I398" i="3"/>
  <c r="J399" i="3"/>
  <c r="I399" i="3"/>
  <c r="K399" i="3"/>
  <c r="D400" i="3"/>
  <c r="F399" i="3"/>
  <c r="H399" i="3"/>
  <c r="H400" i="3"/>
  <c r="J400" i="3"/>
  <c r="K400" i="3"/>
  <c r="D401" i="3"/>
  <c r="F400" i="3"/>
  <c r="H401" i="3"/>
  <c r="I401" i="3"/>
  <c r="I400" i="3"/>
  <c r="K401" i="3"/>
  <c r="D402" i="3"/>
  <c r="F401" i="3"/>
  <c r="J401" i="3"/>
  <c r="H402" i="3"/>
  <c r="J402" i="3"/>
  <c r="K402" i="3"/>
  <c r="D403" i="3"/>
  <c r="F402" i="3"/>
  <c r="I402" i="3"/>
  <c r="J403" i="3"/>
  <c r="I403" i="3"/>
  <c r="K403" i="3"/>
  <c r="D404" i="3"/>
  <c r="F403" i="3"/>
  <c r="H403" i="3"/>
  <c r="H404" i="3"/>
  <c r="J404" i="3"/>
  <c r="K404" i="3"/>
  <c r="D405" i="3"/>
  <c r="F404" i="3"/>
  <c r="H405" i="3"/>
  <c r="I405" i="3"/>
  <c r="I404" i="3"/>
  <c r="J405" i="3"/>
  <c r="K405" i="3"/>
  <c r="D406" i="3"/>
  <c r="F405" i="3"/>
  <c r="H406" i="3"/>
  <c r="J406" i="3"/>
  <c r="K406" i="3"/>
  <c r="D407" i="3"/>
  <c r="F406" i="3"/>
  <c r="I406" i="3"/>
  <c r="H407" i="3"/>
  <c r="J407" i="3"/>
  <c r="I407" i="3"/>
  <c r="K407" i="3"/>
  <c r="D408" i="3"/>
  <c r="F407" i="3"/>
  <c r="I408" i="3"/>
  <c r="H408" i="3"/>
  <c r="J408" i="3"/>
  <c r="K408" i="3"/>
  <c r="D409" i="3"/>
  <c r="F408" i="3"/>
  <c r="J409" i="3"/>
  <c r="I409" i="3"/>
  <c r="K409" i="3"/>
  <c r="D410" i="3"/>
  <c r="F409" i="3"/>
  <c r="H409" i="3"/>
  <c r="H410" i="3"/>
  <c r="J410" i="3"/>
  <c r="I410" i="3"/>
  <c r="K410" i="3"/>
  <c r="D411" i="3"/>
  <c r="F410" i="3"/>
  <c r="H411" i="3"/>
  <c r="J411" i="3"/>
  <c r="I411" i="3"/>
  <c r="K411" i="3"/>
  <c r="D412" i="3"/>
  <c r="F411" i="3"/>
  <c r="H412" i="3"/>
  <c r="J412" i="3"/>
  <c r="K412" i="3"/>
  <c r="D413" i="3"/>
  <c r="F412" i="3"/>
  <c r="H413" i="3"/>
  <c r="I413" i="3"/>
  <c r="I412" i="3"/>
  <c r="K413" i="3"/>
  <c r="D414" i="3"/>
  <c r="F413" i="3"/>
  <c r="J413" i="3"/>
  <c r="I414" i="3"/>
  <c r="H414" i="3"/>
  <c r="J414" i="3"/>
  <c r="K414" i="3"/>
  <c r="D415" i="3"/>
  <c r="F414" i="3"/>
  <c r="J415" i="3"/>
  <c r="I415" i="3"/>
  <c r="K415" i="3"/>
  <c r="D416" i="3"/>
  <c r="F415" i="3"/>
  <c r="H415" i="3"/>
  <c r="H416" i="3"/>
  <c r="J416" i="3"/>
  <c r="K416" i="3"/>
  <c r="D417" i="3"/>
  <c r="F416" i="3"/>
  <c r="I417" i="3"/>
  <c r="I416" i="3"/>
  <c r="H417" i="3"/>
  <c r="J417" i="3"/>
  <c r="K417" i="3"/>
  <c r="D418" i="3"/>
  <c r="F417" i="3"/>
  <c r="H418" i="3"/>
  <c r="J418" i="3"/>
  <c r="K418" i="3"/>
  <c r="D419" i="3"/>
  <c r="F418" i="3"/>
  <c r="I418" i="3"/>
  <c r="H419" i="3"/>
  <c r="J419" i="3"/>
  <c r="I419" i="3"/>
  <c r="K419" i="3"/>
  <c r="D420" i="3"/>
  <c r="F419" i="3"/>
  <c r="I420" i="3"/>
  <c r="H420" i="3"/>
  <c r="J420" i="3"/>
  <c r="K420" i="3"/>
  <c r="D421" i="3"/>
  <c r="F420" i="3"/>
  <c r="H421" i="3"/>
  <c r="J421" i="3"/>
  <c r="I421" i="3"/>
  <c r="K421" i="3"/>
  <c r="D422" i="3"/>
  <c r="F421" i="3"/>
  <c r="H422" i="3"/>
  <c r="J422" i="3"/>
  <c r="K422" i="3"/>
  <c r="D423" i="3"/>
  <c r="F422" i="3"/>
  <c r="I422" i="3"/>
  <c r="H423" i="3"/>
  <c r="J423" i="3"/>
  <c r="I423" i="3"/>
  <c r="K423" i="3"/>
  <c r="D424" i="3"/>
  <c r="F423" i="3"/>
  <c r="I424" i="3"/>
  <c r="H424" i="3"/>
  <c r="J424" i="3"/>
  <c r="K424" i="3"/>
  <c r="D425" i="3"/>
  <c r="F424" i="3"/>
  <c r="H425" i="3"/>
  <c r="J425" i="3"/>
  <c r="I425" i="3"/>
  <c r="K425" i="3"/>
  <c r="D426" i="3"/>
  <c r="F425" i="3"/>
  <c r="I426" i="3"/>
  <c r="H426" i="3"/>
  <c r="J426" i="3"/>
  <c r="K426" i="3"/>
  <c r="D427" i="3"/>
  <c r="F426" i="3"/>
  <c r="F427" i="3"/>
  <c r="J427" i="3"/>
  <c r="I427" i="3"/>
  <c r="H427" i="3"/>
  <c r="K427" i="3"/>
  <c r="D428" i="3"/>
  <c r="H428" i="3"/>
  <c r="J428" i="3"/>
  <c r="I428" i="3"/>
  <c r="K428" i="3"/>
  <c r="D429" i="3"/>
  <c r="F428" i="3"/>
  <c r="F429" i="3"/>
  <c r="J429" i="3"/>
  <c r="I429" i="3"/>
  <c r="H429" i="3"/>
  <c r="K429" i="3"/>
  <c r="D430" i="3"/>
  <c r="H430" i="3"/>
  <c r="J430" i="3"/>
  <c r="K430" i="3"/>
  <c r="D431" i="3"/>
  <c r="F430" i="3"/>
  <c r="H431" i="3"/>
  <c r="I431" i="3"/>
  <c r="I430" i="3"/>
  <c r="J431" i="3"/>
  <c r="K431" i="3"/>
  <c r="D432" i="3"/>
  <c r="F431" i="3"/>
  <c r="H432" i="3"/>
  <c r="J432" i="3"/>
  <c r="K432" i="3"/>
  <c r="D433" i="3"/>
  <c r="F432" i="3"/>
  <c r="I432" i="3"/>
  <c r="J433" i="3"/>
  <c r="I433" i="3"/>
  <c r="K433" i="3"/>
  <c r="D434" i="3"/>
  <c r="F433" i="3"/>
  <c r="H433" i="3"/>
  <c r="H434" i="3"/>
  <c r="J434" i="3"/>
  <c r="I434" i="3"/>
  <c r="K434" i="3"/>
  <c r="D435" i="3"/>
  <c r="F434" i="3"/>
  <c r="H435" i="3"/>
  <c r="J435" i="3"/>
  <c r="I435" i="3"/>
  <c r="K435" i="3"/>
  <c r="D436" i="3"/>
  <c r="F435" i="3"/>
  <c r="I436" i="3"/>
  <c r="H436" i="3"/>
  <c r="J436" i="3"/>
  <c r="K436" i="3"/>
  <c r="D437" i="3"/>
  <c r="F436" i="3"/>
  <c r="H437" i="3"/>
  <c r="J437" i="3"/>
  <c r="I437" i="3"/>
  <c r="K437" i="3"/>
  <c r="D438" i="3"/>
  <c r="F437" i="3"/>
  <c r="H438" i="3"/>
  <c r="J438" i="3"/>
  <c r="K438" i="3"/>
  <c r="D439" i="3"/>
  <c r="F438" i="3"/>
  <c r="H439" i="3"/>
  <c r="I439" i="3"/>
  <c r="I438" i="3"/>
  <c r="J439" i="3"/>
  <c r="K439" i="3"/>
  <c r="D440" i="3"/>
  <c r="F439" i="3"/>
  <c r="I440" i="3"/>
  <c r="H440" i="3"/>
  <c r="J440" i="3"/>
  <c r="K440" i="3"/>
  <c r="D441" i="3"/>
  <c r="F440" i="3"/>
  <c r="H441" i="3"/>
  <c r="J441" i="3"/>
  <c r="I441" i="3"/>
  <c r="K441" i="3"/>
  <c r="D442" i="3"/>
  <c r="F441" i="3"/>
  <c r="H442" i="3"/>
  <c r="J442" i="3"/>
  <c r="K442" i="3"/>
  <c r="D443" i="3"/>
  <c r="F442" i="3"/>
  <c r="I442" i="3"/>
  <c r="H443" i="3"/>
  <c r="J443" i="3"/>
  <c r="I443" i="3"/>
  <c r="K443" i="3"/>
  <c r="D444" i="3"/>
  <c r="F443" i="3"/>
  <c r="F444" i="3"/>
  <c r="H444" i="3"/>
  <c r="J444" i="3"/>
  <c r="I444" i="3"/>
  <c r="K444" i="3"/>
  <c r="D445" i="3"/>
  <c r="H445" i="3"/>
  <c r="J445" i="3"/>
  <c r="I445" i="3"/>
  <c r="K445" i="3"/>
  <c r="D446" i="3"/>
  <c r="F445" i="3"/>
  <c r="F446" i="3"/>
  <c r="H446" i="3"/>
  <c r="J446" i="3"/>
  <c r="K446" i="3"/>
  <c r="D447" i="3"/>
  <c r="I446" i="3"/>
  <c r="J447" i="3"/>
  <c r="I447" i="3"/>
  <c r="K447" i="3"/>
  <c r="D448" i="3"/>
  <c r="F447" i="3"/>
  <c r="H447" i="3"/>
  <c r="H448" i="3"/>
  <c r="J448" i="3"/>
  <c r="K448" i="3"/>
  <c r="D449" i="3"/>
  <c r="F448" i="3"/>
  <c r="I448" i="3"/>
  <c r="J449" i="3"/>
  <c r="I449" i="3"/>
  <c r="H449" i="3"/>
  <c r="K449" i="3"/>
  <c r="D450" i="3"/>
  <c r="F449" i="3"/>
  <c r="H450" i="3"/>
  <c r="J450" i="3"/>
  <c r="K450" i="3"/>
  <c r="D451" i="3"/>
  <c r="F450" i="3"/>
  <c r="I450" i="3"/>
  <c r="F451" i="3"/>
  <c r="J451" i="3"/>
  <c r="I451" i="3"/>
  <c r="H451" i="3"/>
  <c r="K451" i="3"/>
  <c r="D452" i="3"/>
  <c r="H452" i="3"/>
  <c r="J452" i="3"/>
  <c r="K452" i="3"/>
  <c r="D453" i="3"/>
  <c r="F452" i="3"/>
  <c r="I452" i="3"/>
  <c r="H453" i="3"/>
  <c r="J453" i="3"/>
  <c r="I453" i="3"/>
  <c r="K453" i="3"/>
  <c r="D454" i="3"/>
  <c r="F453" i="3"/>
  <c r="I454" i="3"/>
  <c r="H454" i="3"/>
  <c r="J454" i="3"/>
  <c r="K454" i="3"/>
  <c r="D455" i="3"/>
  <c r="F454" i="3"/>
  <c r="J455" i="3"/>
  <c r="I455" i="3"/>
  <c r="K455" i="3"/>
  <c r="D456" i="3"/>
  <c r="F455" i="3"/>
  <c r="H455" i="3"/>
  <c r="H456" i="3"/>
  <c r="J456" i="3"/>
  <c r="K456" i="3"/>
  <c r="D457" i="3"/>
  <c r="F456" i="3"/>
  <c r="I456" i="3"/>
  <c r="I457" i="3"/>
  <c r="J457" i="3"/>
  <c r="K457" i="3"/>
  <c r="D458" i="3"/>
  <c r="F457" i="3"/>
  <c r="H457" i="3"/>
  <c r="H458" i="3"/>
  <c r="J458" i="3"/>
  <c r="I458" i="3"/>
  <c r="K458" i="3"/>
  <c r="D459" i="3"/>
  <c r="F458" i="3"/>
  <c r="J459" i="3"/>
  <c r="I459" i="3"/>
  <c r="K459" i="3"/>
  <c r="D460" i="3"/>
  <c r="F459" i="3"/>
  <c r="H459" i="3"/>
  <c r="H460" i="3"/>
  <c r="J460" i="3"/>
  <c r="I460" i="3"/>
  <c r="K460" i="3"/>
  <c r="D461" i="3"/>
  <c r="F460" i="3"/>
  <c r="J461" i="3"/>
  <c r="I461" i="3"/>
  <c r="K461" i="3"/>
  <c r="D462" i="3"/>
  <c r="F461" i="3"/>
  <c r="H461" i="3"/>
  <c r="H462" i="3"/>
  <c r="J462" i="3"/>
  <c r="K462" i="3"/>
  <c r="D463" i="3"/>
  <c r="F462" i="3"/>
  <c r="H463" i="3"/>
  <c r="I463" i="3"/>
  <c r="I462" i="3"/>
  <c r="K463" i="3"/>
  <c r="D464" i="3"/>
  <c r="F463" i="3"/>
  <c r="J463" i="3"/>
  <c r="H464" i="3"/>
  <c r="J464" i="3"/>
  <c r="K464" i="3"/>
  <c r="D465" i="3"/>
  <c r="F464" i="3"/>
  <c r="I464" i="3"/>
  <c r="J465" i="3"/>
  <c r="F465" i="3"/>
  <c r="H465" i="3"/>
  <c r="I465" i="3"/>
  <c r="K465" i="3"/>
  <c r="D466" i="3"/>
  <c r="H466" i="3"/>
  <c r="J466" i="3"/>
  <c r="I466" i="3"/>
  <c r="K466" i="3"/>
  <c r="D467" i="3"/>
  <c r="F466" i="3"/>
  <c r="F467" i="3"/>
  <c r="J467" i="3"/>
  <c r="I467" i="3"/>
  <c r="H467" i="3"/>
  <c r="K467" i="3"/>
  <c r="D468" i="3"/>
  <c r="H468" i="3"/>
  <c r="J468" i="3"/>
  <c r="I468" i="3"/>
  <c r="K468" i="3"/>
  <c r="D469" i="3"/>
  <c r="F468" i="3"/>
  <c r="H469" i="3"/>
  <c r="J469" i="3"/>
  <c r="I469" i="3"/>
  <c r="K469" i="3"/>
  <c r="D470" i="3"/>
  <c r="F469" i="3"/>
  <c r="F470" i="3"/>
  <c r="H470" i="3"/>
  <c r="J470" i="3"/>
  <c r="K470" i="3"/>
  <c r="D471" i="3"/>
  <c r="I470" i="3"/>
  <c r="F471" i="3"/>
  <c r="J471" i="3"/>
  <c r="I471" i="3"/>
  <c r="H471" i="3"/>
  <c r="K471" i="3"/>
  <c r="D472" i="3"/>
  <c r="H472" i="3"/>
  <c r="J472" i="3"/>
  <c r="I472" i="3"/>
  <c r="K472" i="3"/>
  <c r="D473" i="3"/>
  <c r="F472" i="3"/>
  <c r="H473" i="3"/>
  <c r="J473" i="3"/>
  <c r="I473" i="3"/>
  <c r="K473" i="3"/>
  <c r="D474" i="3"/>
  <c r="F473" i="3"/>
  <c r="F474" i="3"/>
  <c r="H474" i="3"/>
  <c r="J474" i="3"/>
  <c r="K474" i="3"/>
  <c r="D475" i="3"/>
  <c r="I474" i="3"/>
  <c r="F475" i="3"/>
  <c r="J475" i="3"/>
  <c r="I475" i="3"/>
  <c r="H475" i="3"/>
  <c r="K475" i="3"/>
  <c r="D476" i="3"/>
  <c r="H476" i="3"/>
  <c r="F476" i="3"/>
  <c r="I476" i="3"/>
  <c r="J476" i="3"/>
  <c r="K476" i="3"/>
  <c r="D477" i="3"/>
  <c r="J477" i="3"/>
  <c r="I477" i="3"/>
  <c r="H477" i="3"/>
  <c r="K477" i="3"/>
  <c r="D478" i="3"/>
  <c r="F477" i="3"/>
  <c r="I478" i="3"/>
  <c r="H478" i="3"/>
  <c r="F478" i="3"/>
  <c r="J478" i="3"/>
  <c r="K478" i="3"/>
  <c r="D479" i="3"/>
  <c r="J479" i="3"/>
  <c r="I479" i="3"/>
  <c r="H479" i="3"/>
  <c r="K479" i="3"/>
  <c r="D480" i="3"/>
  <c r="F479" i="3"/>
  <c r="I480" i="3"/>
  <c r="H480" i="3"/>
  <c r="F480" i="3"/>
  <c r="J480" i="3"/>
  <c r="K480" i="3"/>
  <c r="D481" i="3"/>
  <c r="J481" i="3"/>
  <c r="F481" i="3"/>
  <c r="H481" i="3"/>
  <c r="I481" i="3"/>
  <c r="K481" i="3"/>
  <c r="D482" i="3"/>
  <c r="H482" i="3"/>
  <c r="J482" i="3"/>
  <c r="I482" i="3"/>
  <c r="K482" i="3"/>
  <c r="D483" i="3"/>
  <c r="F482" i="3"/>
  <c r="F483" i="3"/>
  <c r="J483" i="3"/>
  <c r="I483" i="3"/>
  <c r="H483" i="3"/>
  <c r="K483" i="3"/>
  <c r="D484" i="3"/>
  <c r="H484" i="3"/>
  <c r="J484" i="3"/>
  <c r="I484" i="3"/>
  <c r="K484" i="3"/>
  <c r="D485" i="3"/>
  <c r="F484" i="3"/>
  <c r="F485" i="3"/>
  <c r="J485" i="3"/>
  <c r="I485" i="3"/>
  <c r="H485" i="3"/>
  <c r="K485" i="3"/>
  <c r="D486" i="3"/>
  <c r="H486" i="3"/>
  <c r="J486" i="3"/>
  <c r="I486" i="3"/>
  <c r="K486" i="3"/>
  <c r="D487" i="3"/>
  <c r="F486" i="3"/>
  <c r="F487" i="3"/>
  <c r="J487" i="3"/>
  <c r="I487" i="3"/>
  <c r="H487" i="3"/>
  <c r="K487" i="3"/>
  <c r="D488" i="3"/>
  <c r="H488" i="3"/>
  <c r="I488" i="3"/>
  <c r="J488" i="3"/>
  <c r="K488" i="3"/>
  <c r="D489" i="3"/>
  <c r="F488" i="3"/>
  <c r="J489" i="3"/>
  <c r="I489" i="3"/>
  <c r="K489" i="3"/>
  <c r="D490" i="3"/>
  <c r="F489" i="3"/>
  <c r="H489" i="3"/>
  <c r="H490" i="3"/>
  <c r="I490" i="3"/>
  <c r="J490" i="3"/>
  <c r="K490" i="3"/>
  <c r="D491" i="3"/>
  <c r="F490" i="3"/>
  <c r="J491" i="3"/>
  <c r="I491" i="3"/>
  <c r="K491" i="3"/>
  <c r="D492" i="3"/>
  <c r="F491" i="3"/>
  <c r="H491" i="3"/>
  <c r="H492" i="3"/>
  <c r="I492" i="3"/>
  <c r="J492" i="3"/>
  <c r="K492" i="3"/>
  <c r="D493" i="3"/>
  <c r="F492" i="3"/>
  <c r="J493" i="3"/>
  <c r="I493" i="3"/>
  <c r="K493" i="3"/>
  <c r="D494" i="3"/>
  <c r="F493" i="3"/>
  <c r="H493" i="3"/>
  <c r="H494" i="3"/>
  <c r="I494" i="3"/>
  <c r="J494" i="3"/>
  <c r="K494" i="3"/>
  <c r="D495" i="3"/>
  <c r="F494" i="3"/>
  <c r="J495" i="3"/>
  <c r="I495" i="3"/>
  <c r="K495" i="3"/>
  <c r="D496" i="3"/>
  <c r="F495" i="3"/>
  <c r="H495" i="3"/>
  <c r="H496" i="3"/>
  <c r="J496" i="3"/>
  <c r="I496" i="3"/>
  <c r="K496" i="3"/>
  <c r="D497" i="3"/>
  <c r="F496" i="3"/>
  <c r="H497" i="3"/>
  <c r="J497" i="3"/>
  <c r="I497" i="3"/>
  <c r="K497" i="3"/>
  <c r="D498" i="3"/>
  <c r="F497" i="3"/>
  <c r="I498" i="3"/>
  <c r="H498" i="3"/>
  <c r="F498" i="3"/>
  <c r="J498" i="3"/>
  <c r="K498" i="3"/>
  <c r="D499" i="3"/>
  <c r="I499" i="3"/>
  <c r="H499" i="3"/>
  <c r="J499" i="3"/>
  <c r="K499" i="3"/>
  <c r="D500" i="3"/>
  <c r="F499" i="3"/>
  <c r="I500" i="3"/>
  <c r="H500" i="3"/>
  <c r="F500" i="3"/>
  <c r="J500" i="3"/>
  <c r="K500" i="3"/>
  <c r="D501" i="3"/>
  <c r="J501" i="3"/>
  <c r="F501" i="3"/>
  <c r="H501" i="3"/>
  <c r="I501" i="3"/>
  <c r="K501" i="3"/>
  <c r="D502" i="3"/>
  <c r="H502" i="3"/>
  <c r="J502" i="3"/>
  <c r="K502" i="3"/>
  <c r="D503" i="3"/>
  <c r="F502" i="3"/>
  <c r="H503" i="3"/>
  <c r="I503" i="3"/>
  <c r="I502" i="3"/>
  <c r="J503" i="3"/>
  <c r="K503" i="3"/>
  <c r="D504" i="3"/>
  <c r="F503" i="3"/>
  <c r="F504" i="3"/>
  <c r="H504" i="3"/>
  <c r="J504" i="3"/>
  <c r="K504" i="3"/>
  <c r="D505" i="3"/>
  <c r="I504" i="3"/>
  <c r="F505" i="3"/>
  <c r="J505" i="3"/>
  <c r="I505" i="3"/>
  <c r="H505" i="3"/>
  <c r="K505" i="3"/>
  <c r="D506" i="3"/>
  <c r="H506" i="3"/>
  <c r="J506" i="3"/>
  <c r="I506" i="3"/>
  <c r="K506" i="3"/>
  <c r="D507" i="3"/>
  <c r="F506" i="3"/>
  <c r="F507" i="3"/>
  <c r="J507" i="3"/>
  <c r="I507" i="3"/>
  <c r="H507" i="3"/>
  <c r="K507" i="3"/>
  <c r="D508" i="3"/>
  <c r="H508" i="3"/>
  <c r="J508" i="3"/>
  <c r="K508" i="3"/>
  <c r="D509" i="3"/>
  <c r="F508" i="3"/>
  <c r="H509" i="3"/>
  <c r="I509" i="3"/>
  <c r="I508" i="3"/>
  <c r="J509" i="3"/>
  <c r="K509" i="3"/>
  <c r="D510" i="3"/>
  <c r="F509" i="3"/>
  <c r="F510" i="3"/>
  <c r="H510" i="3"/>
  <c r="J510" i="3"/>
  <c r="K510" i="3"/>
  <c r="D511" i="3"/>
  <c r="I510" i="3"/>
  <c r="F511" i="3"/>
  <c r="J511" i="3"/>
  <c r="I511" i="3"/>
  <c r="H511" i="3"/>
  <c r="K511" i="3"/>
  <c r="D512" i="3"/>
  <c r="H512" i="3"/>
  <c r="J512" i="3"/>
  <c r="I512" i="3"/>
  <c r="K512" i="3"/>
  <c r="D513" i="3"/>
  <c r="F512" i="3"/>
  <c r="F513" i="3"/>
  <c r="J513" i="3"/>
  <c r="I513" i="3"/>
  <c r="H513" i="3"/>
  <c r="K513" i="3"/>
  <c r="D514" i="3"/>
  <c r="H514" i="3"/>
  <c r="J514" i="3"/>
  <c r="I514" i="3"/>
  <c r="K514" i="3"/>
  <c r="D515" i="3"/>
  <c r="F514" i="3"/>
  <c r="F515" i="3"/>
  <c r="J515" i="3"/>
  <c r="I515" i="3"/>
  <c r="H515" i="3"/>
  <c r="K515" i="3"/>
  <c r="D516" i="3"/>
  <c r="H516" i="3"/>
  <c r="J516" i="3"/>
  <c r="I516" i="3"/>
  <c r="K516" i="3"/>
  <c r="D517" i="3"/>
  <c r="F516" i="3"/>
  <c r="I517" i="3"/>
  <c r="J517" i="3"/>
  <c r="K517" i="3"/>
  <c r="D518" i="3"/>
  <c r="F517" i="3"/>
  <c r="I518" i="3"/>
  <c r="H517" i="3"/>
  <c r="J518" i="3"/>
  <c r="K518" i="3"/>
  <c r="D519" i="3"/>
  <c r="F518" i="3"/>
  <c r="H518" i="3"/>
  <c r="J519" i="3"/>
  <c r="I519" i="3"/>
  <c r="H519" i="3"/>
  <c r="K519" i="3"/>
  <c r="D520" i="3"/>
  <c r="F519" i="3"/>
  <c r="H520" i="3"/>
  <c r="J520" i="3"/>
  <c r="K520" i="3"/>
  <c r="D521" i="3"/>
  <c r="F520" i="3"/>
  <c r="H521" i="3"/>
  <c r="I521" i="3"/>
  <c r="I520" i="3"/>
  <c r="J521" i="3"/>
  <c r="K521" i="3"/>
  <c r="D522" i="3"/>
  <c r="F521" i="3"/>
  <c r="I522" i="3"/>
  <c r="H522" i="3"/>
  <c r="F522" i="3"/>
  <c r="J522" i="3"/>
  <c r="K522" i="3"/>
  <c r="D523" i="3"/>
  <c r="J523" i="3"/>
  <c r="I523" i="3"/>
  <c r="H523" i="3"/>
  <c r="K523" i="3"/>
  <c r="D524" i="3"/>
  <c r="F523" i="3"/>
  <c r="I524" i="3"/>
  <c r="H524" i="3"/>
  <c r="F524" i="3"/>
  <c r="J524" i="3"/>
  <c r="K524" i="3"/>
  <c r="D525" i="3"/>
  <c r="J525" i="3"/>
  <c r="I525" i="3"/>
  <c r="H525" i="3"/>
  <c r="K525" i="3"/>
  <c r="D526" i="3"/>
  <c r="F525" i="3"/>
  <c r="H526" i="3"/>
  <c r="J526" i="3"/>
  <c r="K526" i="3"/>
  <c r="D527" i="3"/>
  <c r="F526" i="3"/>
  <c r="H527" i="3"/>
  <c r="I527" i="3"/>
  <c r="I526" i="3"/>
  <c r="J527" i="3"/>
  <c r="K527" i="3"/>
  <c r="D528" i="3"/>
  <c r="F527" i="3"/>
  <c r="H528" i="3"/>
  <c r="J528" i="3"/>
  <c r="K528" i="3"/>
  <c r="D529" i="3"/>
  <c r="F528" i="3"/>
  <c r="H529" i="3"/>
  <c r="I529" i="3"/>
  <c r="I528" i="3"/>
  <c r="J529" i="3"/>
  <c r="K529" i="3"/>
  <c r="D530" i="3"/>
  <c r="F529" i="3"/>
  <c r="I530" i="3"/>
  <c r="H530" i="3"/>
  <c r="F530" i="3"/>
  <c r="J530" i="3"/>
  <c r="K530" i="3"/>
  <c r="D531" i="3"/>
  <c r="J531" i="3"/>
  <c r="I531" i="3"/>
  <c r="H531" i="3"/>
  <c r="K531" i="3"/>
  <c r="D532" i="3"/>
  <c r="F531" i="3"/>
  <c r="H532" i="3"/>
  <c r="J532" i="3"/>
  <c r="K532" i="3"/>
  <c r="D533" i="3"/>
  <c r="F532" i="3"/>
  <c r="F533" i="3"/>
  <c r="I533" i="3"/>
  <c r="I532" i="3"/>
  <c r="H533" i="3"/>
  <c r="K533" i="3"/>
  <c r="D534" i="3"/>
  <c r="J533" i="3"/>
  <c r="F534" i="3"/>
  <c r="H534" i="3"/>
  <c r="J534" i="3"/>
  <c r="K534" i="3"/>
  <c r="D535" i="3"/>
  <c r="I534" i="3"/>
  <c r="H535" i="3"/>
  <c r="J535" i="3"/>
  <c r="I535" i="3"/>
  <c r="K535" i="3"/>
  <c r="D536" i="3"/>
  <c r="F535" i="3"/>
  <c r="F536" i="3"/>
  <c r="H536" i="3"/>
  <c r="J536" i="3"/>
  <c r="K536" i="3"/>
  <c r="D537" i="3"/>
  <c r="I536" i="3"/>
  <c r="H537" i="3"/>
  <c r="J537" i="3"/>
  <c r="I537" i="3"/>
  <c r="K537" i="3"/>
  <c r="D538" i="3"/>
  <c r="F537" i="3"/>
  <c r="I538" i="3"/>
  <c r="H538" i="3"/>
  <c r="F538" i="3"/>
  <c r="J538" i="3"/>
  <c r="K538" i="3"/>
  <c r="D539" i="3"/>
  <c r="J539" i="3"/>
  <c r="I539" i="3"/>
  <c r="H539" i="3"/>
  <c r="K539" i="3"/>
  <c r="D540" i="3"/>
  <c r="F539" i="3"/>
  <c r="F540" i="3"/>
  <c r="H540" i="3"/>
  <c r="J540" i="3"/>
  <c r="K540" i="3"/>
  <c r="D541" i="3"/>
  <c r="I540" i="3"/>
  <c r="J541" i="3"/>
  <c r="I541" i="3"/>
  <c r="K541" i="3"/>
  <c r="D542" i="3"/>
  <c r="F541" i="3"/>
  <c r="H541" i="3"/>
  <c r="H542" i="3"/>
  <c r="I542" i="3"/>
  <c r="J542" i="3"/>
  <c r="K542" i="3"/>
  <c r="D543" i="3"/>
  <c r="F542" i="3"/>
  <c r="I543" i="3"/>
  <c r="J543" i="3"/>
  <c r="K543" i="3"/>
  <c r="D544" i="3"/>
  <c r="F543" i="3"/>
  <c r="H543" i="3"/>
  <c r="H544" i="3"/>
  <c r="I544" i="3"/>
  <c r="J544" i="3"/>
  <c r="K544" i="3"/>
  <c r="D545" i="3"/>
  <c r="F544" i="3"/>
  <c r="J545" i="3"/>
  <c r="I545" i="3"/>
  <c r="K545" i="3"/>
  <c r="D546" i="3"/>
  <c r="F545" i="3"/>
  <c r="H545" i="3"/>
  <c r="H546" i="3"/>
  <c r="I546" i="3"/>
  <c r="J546" i="3"/>
  <c r="K546" i="3"/>
  <c r="D547" i="3"/>
  <c r="F546" i="3"/>
  <c r="I547" i="3"/>
  <c r="J547" i="3"/>
  <c r="K547" i="3"/>
  <c r="D548" i="3"/>
  <c r="F547" i="3"/>
  <c r="H547" i="3"/>
  <c r="H548" i="3"/>
  <c r="I548" i="3"/>
  <c r="J548" i="3"/>
  <c r="K548" i="3"/>
  <c r="D549" i="3"/>
  <c r="F548" i="3"/>
  <c r="J549" i="3"/>
  <c r="I549" i="3"/>
  <c r="K549" i="3"/>
  <c r="D550" i="3"/>
  <c r="F549" i="3"/>
  <c r="H549" i="3"/>
  <c r="H550" i="3"/>
  <c r="J550" i="3"/>
  <c r="K550" i="3"/>
  <c r="D551" i="3"/>
  <c r="F550" i="3"/>
  <c r="F551" i="3"/>
  <c r="I551" i="3"/>
  <c r="I550" i="3"/>
  <c r="H551" i="3"/>
  <c r="K551" i="3"/>
  <c r="D552" i="3"/>
  <c r="J551" i="3"/>
  <c r="F552" i="3"/>
  <c r="H552" i="3"/>
  <c r="J552" i="3"/>
  <c r="K552" i="3"/>
  <c r="D553" i="3"/>
  <c r="I552" i="3"/>
  <c r="F553" i="3"/>
  <c r="J553" i="3"/>
  <c r="I553" i="3"/>
  <c r="H553" i="3"/>
  <c r="K553" i="3"/>
  <c r="D554" i="3"/>
  <c r="H554" i="3"/>
  <c r="J554" i="3"/>
  <c r="I554" i="3"/>
  <c r="K554" i="3"/>
  <c r="D555" i="3"/>
  <c r="F554" i="3"/>
  <c r="H555" i="3"/>
  <c r="J555" i="3"/>
  <c r="I555" i="3"/>
  <c r="K555" i="3"/>
  <c r="D556" i="3"/>
  <c r="F555" i="3"/>
  <c r="F556" i="3"/>
  <c r="H556" i="3"/>
  <c r="J556" i="3"/>
  <c r="K556" i="3"/>
  <c r="D557" i="3"/>
  <c r="I556" i="3"/>
  <c r="H557" i="3"/>
  <c r="J557" i="3"/>
  <c r="I557" i="3"/>
  <c r="K557" i="3"/>
  <c r="D558" i="3"/>
  <c r="F557" i="3"/>
  <c r="F558" i="3"/>
  <c r="H558" i="3"/>
  <c r="J558" i="3"/>
  <c r="K558" i="3"/>
  <c r="D559" i="3"/>
  <c r="I558" i="3"/>
  <c r="H559" i="3"/>
  <c r="J559" i="3"/>
  <c r="I559" i="3"/>
  <c r="K559" i="3"/>
  <c r="D560" i="3"/>
  <c r="F559" i="3"/>
  <c r="F560" i="3"/>
  <c r="H560" i="3"/>
  <c r="J560" i="3"/>
  <c r="K560" i="3"/>
  <c r="D561" i="3"/>
  <c r="I560" i="3"/>
  <c r="J561" i="3"/>
  <c r="I561" i="3"/>
  <c r="K561" i="3"/>
  <c r="D562" i="3"/>
  <c r="F561" i="3"/>
  <c r="H561" i="3"/>
  <c r="H562" i="3"/>
  <c r="J562" i="3"/>
  <c r="K562" i="3"/>
  <c r="D563" i="3"/>
  <c r="F562" i="3"/>
  <c r="F563" i="3"/>
  <c r="I563" i="3"/>
  <c r="I562" i="3"/>
  <c r="H563" i="3"/>
  <c r="K563" i="3"/>
  <c r="D564" i="3"/>
  <c r="J563" i="3"/>
  <c r="F564" i="3"/>
  <c r="H564" i="3"/>
  <c r="J564" i="3"/>
  <c r="K564" i="3"/>
  <c r="D565" i="3"/>
  <c r="I564" i="3"/>
  <c r="F565" i="3"/>
  <c r="J565" i="3"/>
  <c r="I565" i="3"/>
  <c r="H565" i="3"/>
  <c r="K565" i="3"/>
  <c r="D566" i="3"/>
  <c r="H566" i="3"/>
  <c r="J566" i="3"/>
  <c r="I566" i="3"/>
  <c r="K566" i="3"/>
  <c r="D567" i="3"/>
  <c r="F566" i="3"/>
  <c r="F567" i="3"/>
  <c r="J567" i="3"/>
  <c r="I567" i="3"/>
  <c r="H567" i="3"/>
  <c r="K567" i="3"/>
  <c r="D568" i="3"/>
  <c r="H568" i="3"/>
  <c r="J568" i="3"/>
  <c r="K568" i="3"/>
  <c r="D569" i="3"/>
  <c r="F568" i="3"/>
  <c r="H569" i="3"/>
  <c r="I569" i="3"/>
  <c r="I568" i="3"/>
  <c r="J569" i="3"/>
  <c r="K569" i="3"/>
  <c r="D570" i="3"/>
  <c r="F569" i="3"/>
  <c r="I570" i="3"/>
  <c r="H570" i="3"/>
  <c r="F570" i="3"/>
  <c r="J570" i="3"/>
  <c r="K570" i="3"/>
  <c r="D571" i="3"/>
  <c r="J571" i="3"/>
  <c r="I571" i="3"/>
  <c r="H571" i="3"/>
  <c r="K571" i="3"/>
  <c r="D572" i="3"/>
  <c r="F571" i="3"/>
  <c r="I572" i="3"/>
  <c r="H572" i="3"/>
  <c r="F572" i="3"/>
  <c r="J572" i="3"/>
  <c r="K572" i="3"/>
  <c r="D573" i="3"/>
  <c r="I573" i="3"/>
  <c r="J573" i="3"/>
  <c r="K573" i="3"/>
  <c r="D574" i="3"/>
  <c r="F573" i="3"/>
  <c r="H573" i="3"/>
  <c r="H574" i="3"/>
  <c r="I574" i="3"/>
  <c r="J574" i="3"/>
  <c r="K574" i="3"/>
  <c r="D575" i="3"/>
  <c r="F574" i="3"/>
  <c r="J575" i="3"/>
  <c r="I575" i="3"/>
  <c r="K575" i="3"/>
  <c r="D576" i="3"/>
  <c r="F575" i="3"/>
  <c r="H575" i="3"/>
  <c r="H576" i="3"/>
  <c r="I576" i="3"/>
  <c r="J576" i="3"/>
  <c r="K576" i="3"/>
  <c r="D577" i="3"/>
  <c r="F576" i="3"/>
  <c r="J577" i="3"/>
  <c r="I577" i="3"/>
  <c r="K577" i="3"/>
  <c r="D578" i="3"/>
  <c r="F577" i="3"/>
  <c r="H577" i="3"/>
  <c r="H578" i="3"/>
  <c r="I578" i="3"/>
  <c r="J578" i="3"/>
  <c r="K578" i="3"/>
  <c r="D579" i="3"/>
  <c r="F578" i="3"/>
  <c r="J579" i="3"/>
  <c r="I579" i="3"/>
  <c r="K579" i="3"/>
  <c r="D580" i="3"/>
  <c r="F579" i="3"/>
  <c r="H579" i="3"/>
  <c r="H580" i="3"/>
  <c r="I580" i="3"/>
  <c r="J580" i="3"/>
  <c r="K580" i="3"/>
  <c r="D581" i="3"/>
  <c r="F580" i="3"/>
  <c r="F581" i="3"/>
  <c r="J581" i="3"/>
  <c r="I581" i="3"/>
  <c r="H581" i="3"/>
  <c r="K581" i="3"/>
  <c r="D582" i="3"/>
  <c r="H582" i="3"/>
  <c r="J582" i="3"/>
  <c r="I582" i="3"/>
  <c r="K582" i="3"/>
  <c r="D583" i="3"/>
  <c r="F582" i="3"/>
  <c r="F583" i="3"/>
  <c r="J583" i="3"/>
  <c r="I583" i="3"/>
  <c r="H583" i="3"/>
  <c r="K583" i="3"/>
  <c r="D584" i="3"/>
  <c r="H584" i="3"/>
  <c r="I584" i="3"/>
  <c r="J584" i="3"/>
  <c r="K584" i="3"/>
  <c r="D585" i="3"/>
  <c r="F584" i="3"/>
  <c r="F585" i="3"/>
  <c r="J585" i="3"/>
  <c r="I585" i="3"/>
  <c r="H585" i="3"/>
  <c r="K585" i="3"/>
  <c r="D586" i="3"/>
  <c r="H586" i="3"/>
  <c r="J586" i="3"/>
  <c r="I586" i="3"/>
  <c r="K586" i="3"/>
  <c r="D587" i="3"/>
  <c r="F586" i="3"/>
  <c r="F587" i="3"/>
  <c r="J587" i="3"/>
  <c r="I587" i="3"/>
  <c r="H587" i="3"/>
  <c r="K587" i="3"/>
  <c r="D588" i="3"/>
  <c r="H588" i="3"/>
  <c r="I588" i="3"/>
  <c r="J588" i="3"/>
  <c r="K588" i="3"/>
  <c r="D589" i="3"/>
  <c r="F588" i="3"/>
  <c r="J589" i="3"/>
  <c r="I589" i="3"/>
  <c r="K589" i="3"/>
  <c r="D590" i="3"/>
  <c r="F589" i="3"/>
  <c r="H589" i="3"/>
  <c r="H590" i="3"/>
  <c r="I590" i="3"/>
  <c r="J590" i="3"/>
  <c r="K590" i="3"/>
  <c r="D591" i="3"/>
  <c r="F590" i="3"/>
  <c r="F591" i="3"/>
  <c r="J591" i="3"/>
  <c r="I591" i="3"/>
  <c r="H591" i="3"/>
  <c r="K591" i="3"/>
  <c r="D592" i="3"/>
  <c r="H592" i="3"/>
  <c r="J592" i="3"/>
  <c r="I592" i="3"/>
  <c r="K592" i="3"/>
  <c r="D593" i="3"/>
  <c r="F592" i="3"/>
  <c r="F593" i="3"/>
  <c r="J593" i="3"/>
  <c r="I593" i="3"/>
  <c r="H593" i="3"/>
  <c r="K593" i="3"/>
  <c r="D594" i="3"/>
  <c r="H594" i="3"/>
  <c r="J594" i="3"/>
  <c r="K594" i="3"/>
  <c r="D595" i="3"/>
  <c r="F594" i="3"/>
  <c r="H595" i="3"/>
  <c r="I595" i="3"/>
  <c r="I594" i="3"/>
  <c r="J595" i="3"/>
  <c r="K595" i="3"/>
  <c r="D596" i="3"/>
  <c r="F595" i="3"/>
  <c r="F596" i="3"/>
  <c r="H596" i="3"/>
  <c r="J596" i="3"/>
  <c r="K596" i="3"/>
  <c r="D597" i="3"/>
  <c r="I596" i="3"/>
  <c r="J597" i="3"/>
  <c r="I597" i="3"/>
  <c r="K597" i="3"/>
  <c r="D598" i="3"/>
  <c r="F597" i="3"/>
  <c r="H597" i="3"/>
  <c r="H598" i="3"/>
  <c r="J598" i="3"/>
  <c r="K598" i="3"/>
  <c r="D599" i="3"/>
  <c r="F598" i="3"/>
  <c r="F599" i="3"/>
  <c r="I599" i="3"/>
  <c r="I598" i="3"/>
  <c r="H599" i="3"/>
  <c r="K599" i="3"/>
  <c r="D600" i="3"/>
  <c r="J599" i="3"/>
  <c r="F600" i="3"/>
  <c r="H600" i="3"/>
  <c r="J600" i="3"/>
  <c r="K600" i="3"/>
  <c r="D601" i="3"/>
  <c r="I600" i="3"/>
  <c r="F601" i="3"/>
  <c r="J601" i="3"/>
  <c r="I601" i="3"/>
  <c r="H601" i="3"/>
  <c r="K601" i="3"/>
  <c r="D602" i="3"/>
  <c r="H602" i="3"/>
  <c r="J602" i="3"/>
  <c r="I602" i="3"/>
  <c r="K602" i="3"/>
  <c r="D603" i="3"/>
  <c r="F602" i="3"/>
  <c r="H603" i="3"/>
  <c r="J603" i="3"/>
  <c r="I603" i="3"/>
  <c r="K603" i="3"/>
  <c r="D604" i="3"/>
  <c r="F603" i="3"/>
  <c r="F604" i="3"/>
  <c r="H604" i="3"/>
  <c r="J604" i="3"/>
  <c r="K604" i="3"/>
  <c r="D605" i="3"/>
  <c r="I604" i="3"/>
  <c r="F605" i="3"/>
  <c r="J605" i="3"/>
  <c r="I605" i="3"/>
  <c r="H605" i="3"/>
  <c r="K605" i="3"/>
  <c r="D606" i="3"/>
  <c r="H606" i="3"/>
  <c r="J606" i="3"/>
  <c r="I606" i="3"/>
  <c r="K606" i="3"/>
  <c r="D607" i="3"/>
  <c r="F606" i="3"/>
  <c r="F607" i="3"/>
  <c r="J607" i="3"/>
  <c r="I607" i="3"/>
  <c r="H607" i="3"/>
  <c r="K607" i="3"/>
  <c r="D608" i="3"/>
  <c r="H608" i="3"/>
  <c r="J608" i="3"/>
  <c r="K608" i="3"/>
  <c r="D609" i="3"/>
  <c r="F608" i="3"/>
  <c r="H609" i="3"/>
  <c r="I609" i="3"/>
  <c r="I608" i="3"/>
  <c r="J609" i="3"/>
  <c r="K609" i="3"/>
  <c r="D610" i="3"/>
  <c r="F609" i="3"/>
  <c r="H610" i="3"/>
  <c r="J610" i="3"/>
  <c r="K610" i="3"/>
  <c r="D611" i="3"/>
  <c r="F610" i="3"/>
  <c r="F611" i="3"/>
  <c r="I611" i="3"/>
  <c r="I610" i="3"/>
  <c r="H611" i="3"/>
  <c r="K611" i="3"/>
  <c r="D612" i="3"/>
  <c r="J611" i="3"/>
  <c r="F612" i="3"/>
  <c r="H612" i="3"/>
  <c r="J612" i="3"/>
  <c r="K612" i="3"/>
  <c r="D613" i="3"/>
  <c r="I612" i="3"/>
  <c r="F613" i="3"/>
  <c r="J613" i="3"/>
  <c r="I613" i="3"/>
  <c r="H613" i="3"/>
  <c r="K613" i="3"/>
  <c r="D614" i="3"/>
  <c r="H614" i="3"/>
  <c r="J614" i="3"/>
  <c r="I614" i="3"/>
  <c r="K614" i="3"/>
  <c r="D615" i="3"/>
  <c r="F614" i="3"/>
  <c r="F615" i="3"/>
  <c r="J615" i="3"/>
  <c r="I615" i="3"/>
  <c r="H615" i="3"/>
  <c r="K615" i="3"/>
  <c r="D616" i="3"/>
  <c r="H616" i="3"/>
  <c r="J616" i="3"/>
  <c r="K616" i="3"/>
  <c r="D617" i="3"/>
  <c r="F616" i="3"/>
  <c r="H617" i="3"/>
  <c r="I617" i="3"/>
  <c r="I616" i="3"/>
  <c r="J617" i="3"/>
  <c r="K617" i="3"/>
  <c r="D618" i="3"/>
  <c r="F617" i="3"/>
  <c r="F618" i="3"/>
  <c r="H618" i="3"/>
  <c r="J618" i="3"/>
  <c r="K618" i="3"/>
  <c r="D619" i="3"/>
  <c r="I618" i="3"/>
  <c r="J619" i="3"/>
  <c r="I619" i="3"/>
  <c r="K619" i="3"/>
  <c r="D620" i="3"/>
  <c r="F619" i="3"/>
  <c r="H619" i="3"/>
  <c r="H620" i="3"/>
  <c r="I620" i="3"/>
  <c r="J620" i="3"/>
  <c r="K620" i="3"/>
  <c r="D621" i="3"/>
  <c r="F620" i="3"/>
  <c r="J621" i="3"/>
  <c r="I621" i="3"/>
  <c r="K621" i="3"/>
  <c r="D622" i="3"/>
  <c r="F621" i="3"/>
  <c r="H621" i="3"/>
  <c r="H622" i="3"/>
  <c r="I622" i="3"/>
  <c r="J622" i="3"/>
  <c r="K622" i="3"/>
  <c r="D623" i="3"/>
  <c r="F622" i="3"/>
  <c r="J623" i="3"/>
  <c r="I623" i="3"/>
  <c r="K623" i="3"/>
  <c r="D624" i="3"/>
  <c r="F623" i="3"/>
  <c r="H623" i="3"/>
  <c r="H624" i="3"/>
  <c r="J624" i="3"/>
  <c r="K624" i="3"/>
  <c r="D625" i="3"/>
  <c r="F624" i="3"/>
  <c r="F625" i="3"/>
  <c r="I625" i="3"/>
  <c r="I624" i="3"/>
  <c r="H625" i="3"/>
  <c r="J625" i="3"/>
  <c r="K625" i="3"/>
  <c r="D626" i="3"/>
  <c r="H626" i="3"/>
  <c r="I626" i="3"/>
  <c r="J626" i="3"/>
  <c r="K626" i="3"/>
  <c r="D627" i="3"/>
  <c r="F626" i="3"/>
  <c r="F627" i="3"/>
  <c r="J627" i="3"/>
  <c r="I627" i="3"/>
  <c r="H627" i="3"/>
  <c r="K627" i="3"/>
  <c r="D628" i="3"/>
  <c r="H628" i="3"/>
  <c r="J628" i="3"/>
  <c r="I628" i="3"/>
  <c r="K628" i="3"/>
  <c r="D629" i="3"/>
  <c r="F628" i="3"/>
  <c r="F629" i="3"/>
  <c r="J629" i="3"/>
  <c r="I629" i="3"/>
  <c r="H629" i="3"/>
  <c r="K629" i="3"/>
  <c r="D630" i="3"/>
  <c r="H630" i="3"/>
  <c r="J630" i="3"/>
  <c r="K630" i="3"/>
  <c r="D631" i="3"/>
  <c r="F630" i="3"/>
  <c r="H631" i="3"/>
  <c r="I631" i="3"/>
  <c r="I630" i="3"/>
  <c r="J631" i="3"/>
  <c r="K631" i="3"/>
  <c r="D632" i="3"/>
  <c r="F631" i="3"/>
  <c r="H632" i="3"/>
  <c r="J632" i="3"/>
  <c r="I632" i="3"/>
  <c r="K632" i="3"/>
  <c r="D633" i="3"/>
  <c r="F632" i="3"/>
  <c r="F633" i="3"/>
  <c r="J633" i="3"/>
  <c r="I633" i="3"/>
  <c r="H633" i="3"/>
  <c r="K633" i="3"/>
  <c r="D634" i="3"/>
  <c r="H634" i="3"/>
  <c r="J634" i="3"/>
  <c r="K634" i="3"/>
  <c r="D635" i="3"/>
  <c r="H635" i="3"/>
  <c r="F634" i="3"/>
  <c r="I635" i="3"/>
  <c r="I634" i="3"/>
  <c r="J635" i="3"/>
  <c r="K635" i="3"/>
  <c r="D636" i="3"/>
  <c r="F635" i="3"/>
  <c r="F636" i="3"/>
  <c r="H636" i="3"/>
  <c r="J636" i="3"/>
  <c r="K636" i="3"/>
  <c r="D637" i="3"/>
  <c r="I636" i="3"/>
  <c r="I637" i="3"/>
  <c r="J637" i="3"/>
  <c r="K637" i="3"/>
  <c r="D638" i="3"/>
  <c r="I638" i="3"/>
  <c r="F637" i="3"/>
  <c r="H637" i="3"/>
  <c r="H638" i="3"/>
  <c r="F638" i="3"/>
  <c r="J638" i="3"/>
  <c r="K638" i="3"/>
  <c r="D639" i="3"/>
  <c r="I639" i="3"/>
  <c r="H639" i="3"/>
  <c r="J639" i="3"/>
  <c r="K639" i="3"/>
  <c r="D640" i="3"/>
  <c r="I640" i="3"/>
  <c r="F639" i="3"/>
  <c r="H640" i="3"/>
  <c r="J640" i="3"/>
  <c r="K640" i="3"/>
  <c r="D641" i="3"/>
  <c r="I641" i="3"/>
  <c r="F640" i="3"/>
  <c r="J641" i="3"/>
  <c r="H641" i="3"/>
  <c r="K641" i="3"/>
  <c r="D642" i="3"/>
  <c r="F641" i="3"/>
  <c r="H642" i="3"/>
  <c r="J642" i="3"/>
  <c r="K642" i="3"/>
  <c r="D643" i="3"/>
  <c r="I643" i="3"/>
  <c r="F642" i="3"/>
  <c r="F643" i="3"/>
  <c r="I642" i="3"/>
  <c r="H643" i="3"/>
  <c r="K643" i="3"/>
  <c r="D644" i="3"/>
  <c r="J643" i="3"/>
  <c r="H644" i="3"/>
  <c r="J644" i="3"/>
  <c r="I644" i="3"/>
  <c r="K644" i="3"/>
  <c r="D645" i="3"/>
  <c r="F644" i="3"/>
  <c r="H645" i="3"/>
  <c r="J645" i="3"/>
  <c r="F645" i="3"/>
  <c r="K645" i="3"/>
  <c r="D646" i="3"/>
  <c r="I646" i="3"/>
  <c r="I645" i="3"/>
  <c r="F646" i="3"/>
  <c r="H646" i="3"/>
  <c r="J646" i="3"/>
  <c r="K646" i="3"/>
  <c r="D647" i="3"/>
  <c r="J647" i="3"/>
  <c r="F647" i="3"/>
  <c r="H647" i="3"/>
  <c r="I647" i="3"/>
  <c r="K647" i="3"/>
  <c r="D648" i="3"/>
  <c r="I648" i="3"/>
  <c r="H648" i="3"/>
  <c r="J648" i="3"/>
  <c r="K648" i="3"/>
  <c r="D649" i="3"/>
  <c r="F648" i="3"/>
  <c r="F649" i="3"/>
  <c r="J649" i="3"/>
  <c r="I649" i="3"/>
  <c r="H649" i="3"/>
  <c r="K649" i="3"/>
  <c r="D650" i="3"/>
  <c r="H650" i="3"/>
  <c r="I650" i="3"/>
  <c r="J650" i="3"/>
  <c r="K650" i="3"/>
  <c r="D651" i="3"/>
  <c r="I651" i="3"/>
  <c r="F650" i="3"/>
  <c r="J651" i="3"/>
  <c r="K651" i="3"/>
  <c r="D652" i="3"/>
  <c r="F651" i="3"/>
  <c r="H651" i="3"/>
  <c r="H652" i="3"/>
  <c r="I652" i="3"/>
  <c r="J652" i="3"/>
  <c r="K652" i="3"/>
  <c r="D653" i="3"/>
  <c r="I653" i="3"/>
  <c r="F652" i="3"/>
  <c r="J653" i="3"/>
  <c r="K653" i="3"/>
  <c r="D654" i="3"/>
  <c r="F653" i="3"/>
  <c r="H653" i="3"/>
  <c r="H654" i="3"/>
  <c r="I654" i="3"/>
  <c r="J654" i="3"/>
  <c r="K654" i="3"/>
  <c r="D655" i="3"/>
  <c r="I655" i="3"/>
  <c r="F654" i="3"/>
  <c r="J655" i="3"/>
  <c r="K655" i="3"/>
  <c r="D656" i="3"/>
  <c r="F655" i="3"/>
  <c r="H655" i="3"/>
  <c r="H656" i="3"/>
  <c r="I656" i="3"/>
  <c r="J656" i="3"/>
  <c r="K656" i="3"/>
  <c r="D657" i="3"/>
  <c r="I657" i="3"/>
  <c r="F656" i="3"/>
  <c r="J657" i="3"/>
  <c r="K657" i="3"/>
  <c r="D658" i="3"/>
  <c r="F657" i="3"/>
  <c r="H657" i="3"/>
  <c r="H658" i="3"/>
  <c r="I658" i="3"/>
  <c r="J658" i="3"/>
  <c r="K658" i="3"/>
  <c r="D659" i="3"/>
  <c r="I659" i="3"/>
  <c r="F658" i="3"/>
  <c r="J659" i="3"/>
  <c r="K659" i="3"/>
  <c r="D660" i="3"/>
  <c r="F659" i="3"/>
  <c r="H659" i="3"/>
  <c r="H660" i="3"/>
  <c r="I660" i="3"/>
  <c r="J660" i="3"/>
  <c r="K660" i="3"/>
  <c r="D661" i="3"/>
  <c r="I661" i="3"/>
  <c r="F660" i="3"/>
  <c r="J661" i="3"/>
  <c r="H661" i="3"/>
  <c r="K661" i="3"/>
  <c r="D662" i="3"/>
  <c r="F661" i="3"/>
  <c r="I662" i="3"/>
  <c r="H662" i="3"/>
  <c r="F662" i="3"/>
  <c r="J662" i="3"/>
  <c r="K662" i="3"/>
  <c r="D663" i="3"/>
  <c r="J663" i="3"/>
  <c r="F663" i="3"/>
  <c r="H663" i="3"/>
  <c r="I663" i="3"/>
  <c r="K663" i="3"/>
  <c r="D664" i="3"/>
  <c r="I664" i="3"/>
  <c r="H664" i="3"/>
  <c r="J664" i="3"/>
  <c r="K664" i="3"/>
  <c r="D665" i="3"/>
  <c r="F664" i="3"/>
  <c r="F665" i="3"/>
  <c r="J665" i="3"/>
  <c r="I665" i="3"/>
  <c r="H665" i="3"/>
  <c r="K665" i="3"/>
  <c r="D666" i="3"/>
  <c r="I666" i="3"/>
  <c r="H666" i="3"/>
  <c r="J666" i="3"/>
  <c r="K666" i="3"/>
  <c r="D667" i="3"/>
  <c r="I667" i="3"/>
  <c r="F666" i="3"/>
  <c r="J667" i="3"/>
  <c r="K667" i="3"/>
  <c r="D668" i="3"/>
  <c r="I668" i="3"/>
  <c r="F667" i="3"/>
  <c r="H667" i="3"/>
  <c r="H668" i="3"/>
  <c r="F668" i="3"/>
  <c r="J668" i="3"/>
  <c r="K668" i="3"/>
  <c r="D669" i="3"/>
  <c r="J669" i="3"/>
  <c r="F669" i="3"/>
  <c r="H669" i="3"/>
  <c r="I669" i="3"/>
  <c r="K669" i="3"/>
  <c r="D670" i="3"/>
  <c r="H670" i="3"/>
  <c r="I670" i="3"/>
  <c r="J670" i="3"/>
  <c r="K670" i="3"/>
  <c r="D671" i="3"/>
  <c r="I671" i="3"/>
  <c r="F670" i="3"/>
  <c r="F671" i="3"/>
  <c r="H671" i="3"/>
  <c r="J671" i="3"/>
  <c r="K671" i="3"/>
  <c r="D672" i="3"/>
  <c r="H672" i="3"/>
  <c r="I672" i="3"/>
  <c r="J672" i="3"/>
  <c r="K672" i="3"/>
  <c r="D673" i="3"/>
  <c r="I673" i="3"/>
  <c r="F672" i="3"/>
  <c r="J673" i="3"/>
  <c r="K673" i="3"/>
  <c r="D674" i="3"/>
  <c r="F673" i="3"/>
  <c r="H673" i="3"/>
  <c r="H674" i="3"/>
  <c r="I674" i="3"/>
  <c r="J674" i="3"/>
  <c r="K674" i="3"/>
  <c r="D675" i="3"/>
  <c r="H675" i="3"/>
  <c r="F674" i="3"/>
  <c r="J675" i="3"/>
  <c r="I675" i="3"/>
  <c r="K675" i="3"/>
  <c r="D676" i="3"/>
  <c r="F675" i="3"/>
  <c r="H676" i="3"/>
  <c r="J676" i="3"/>
  <c r="K676" i="3"/>
  <c r="D677" i="3"/>
  <c r="F676" i="3"/>
  <c r="F677" i="3"/>
  <c r="I676" i="3"/>
  <c r="H677" i="3"/>
  <c r="I677" i="3"/>
  <c r="K677" i="3"/>
  <c r="D678" i="3"/>
  <c r="F678" i="3"/>
  <c r="J677" i="3"/>
  <c r="H678" i="3"/>
  <c r="J678" i="3"/>
  <c r="I678" i="3"/>
  <c r="K678" i="3"/>
  <c r="D679" i="3"/>
  <c r="J679" i="3"/>
  <c r="F679" i="3"/>
  <c r="H679" i="3"/>
  <c r="I679" i="3"/>
  <c r="K679" i="3"/>
  <c r="D680" i="3"/>
  <c r="I680" i="3"/>
  <c r="H680" i="3"/>
  <c r="J680" i="3"/>
  <c r="K680" i="3"/>
  <c r="D681" i="3"/>
  <c r="F681" i="3"/>
  <c r="F680" i="3"/>
  <c r="J681" i="3"/>
  <c r="H681" i="3"/>
  <c r="K681" i="3"/>
  <c r="D682" i="3"/>
  <c r="I681" i="3"/>
  <c r="H682" i="3"/>
  <c r="J682" i="3"/>
  <c r="K682" i="3"/>
  <c r="D683" i="3"/>
  <c r="F682" i="3"/>
  <c r="H683" i="3"/>
  <c r="I683" i="3"/>
  <c r="I682" i="3"/>
  <c r="F683" i="3"/>
  <c r="J683" i="3"/>
  <c r="K683" i="3"/>
  <c r="D684" i="3"/>
  <c r="H684" i="3"/>
  <c r="I684" i="3"/>
  <c r="J684" i="3"/>
  <c r="K684" i="3"/>
  <c r="D685" i="3"/>
  <c r="F684" i="3"/>
  <c r="J685" i="3"/>
  <c r="I685" i="3"/>
  <c r="H685" i="3"/>
  <c r="K685" i="3"/>
  <c r="D686" i="3"/>
  <c r="F685" i="3"/>
  <c r="I686" i="3"/>
  <c r="H686" i="3"/>
  <c r="F686" i="3"/>
  <c r="J686" i="3"/>
  <c r="K686" i="3"/>
  <c r="D687" i="3"/>
  <c r="I687" i="3"/>
  <c r="J687" i="3"/>
  <c r="H687" i="3"/>
  <c r="K687" i="3"/>
  <c r="D688" i="3"/>
  <c r="F687" i="3"/>
  <c r="I688" i="3"/>
  <c r="H688" i="3"/>
  <c r="F688" i="3"/>
  <c r="J688" i="3"/>
  <c r="K688" i="3"/>
  <c r="D689" i="3"/>
  <c r="J689" i="3"/>
  <c r="I689" i="3"/>
  <c r="H689" i="3"/>
  <c r="K689" i="3"/>
  <c r="D690" i="3"/>
  <c r="F689" i="3"/>
  <c r="I690" i="3"/>
  <c r="H690" i="3"/>
  <c r="F690" i="3"/>
  <c r="J690" i="3"/>
  <c r="K690" i="3"/>
  <c r="D691" i="3"/>
  <c r="I691" i="3"/>
  <c r="J691" i="3"/>
  <c r="H691" i="3"/>
  <c r="K691" i="3"/>
  <c r="D692" i="3"/>
  <c r="I692" i="3"/>
  <c r="F691" i="3"/>
  <c r="H692" i="3"/>
  <c r="J692" i="3"/>
  <c r="K692" i="3"/>
  <c r="D693" i="3"/>
  <c r="I693" i="3"/>
  <c r="F692" i="3"/>
  <c r="J693" i="3"/>
  <c r="K693" i="3"/>
  <c r="D694" i="3"/>
  <c r="I694" i="3"/>
  <c r="F693" i="3"/>
  <c r="H693" i="3"/>
  <c r="H694" i="3"/>
  <c r="F694" i="3"/>
  <c r="J694" i="3"/>
  <c r="K694" i="3"/>
  <c r="D695" i="3"/>
  <c r="J695" i="3"/>
  <c r="I695" i="3"/>
  <c r="H695" i="3"/>
  <c r="K695" i="3"/>
  <c r="D696" i="3"/>
  <c r="F695" i="3"/>
  <c r="H696" i="3"/>
  <c r="J696" i="3"/>
  <c r="K696" i="3"/>
  <c r="D697" i="3"/>
  <c r="F697" i="3"/>
  <c r="F696" i="3"/>
  <c r="H697" i="3"/>
  <c r="I696" i="3"/>
  <c r="K697" i="3"/>
  <c r="D698" i="3"/>
  <c r="I697" i="3"/>
  <c r="F698" i="3"/>
  <c r="J697" i="3"/>
  <c r="H698" i="3"/>
  <c r="J698" i="3"/>
  <c r="I698" i="3"/>
  <c r="K698" i="3"/>
  <c r="D699" i="3"/>
  <c r="J699" i="3"/>
  <c r="I699" i="3"/>
  <c r="H699" i="3"/>
  <c r="K699" i="3"/>
  <c r="D700" i="3"/>
  <c r="F699" i="3"/>
  <c r="H700" i="3"/>
  <c r="J700" i="3"/>
  <c r="I700" i="3"/>
  <c r="K700" i="3"/>
  <c r="D701" i="3"/>
  <c r="F700" i="3"/>
  <c r="F701" i="3"/>
  <c r="J701" i="3"/>
  <c r="I701" i="3"/>
  <c r="H701" i="3"/>
  <c r="K701" i="3"/>
  <c r="D702" i="3"/>
  <c r="H702" i="3"/>
  <c r="J702" i="3"/>
  <c r="I702" i="3"/>
  <c r="K702" i="3"/>
  <c r="D703" i="3"/>
  <c r="F702" i="3"/>
  <c r="F703" i="3"/>
  <c r="J703" i="3"/>
  <c r="I703" i="3"/>
  <c r="H703" i="3"/>
  <c r="K703" i="3"/>
  <c r="D704" i="3"/>
  <c r="I704" i="3"/>
  <c r="H704" i="3"/>
  <c r="J704" i="3"/>
  <c r="K704" i="3"/>
  <c r="D705" i="3"/>
  <c r="F705" i="3"/>
  <c r="F704" i="3"/>
  <c r="J705" i="3"/>
  <c r="H705" i="3"/>
  <c r="K705" i="3"/>
  <c r="D706" i="3"/>
  <c r="I705" i="3"/>
  <c r="H706" i="3"/>
  <c r="J706" i="3"/>
  <c r="K706" i="3"/>
  <c r="D707" i="3"/>
  <c r="F706" i="3"/>
  <c r="I706" i="3"/>
  <c r="J707" i="3"/>
  <c r="I707" i="3"/>
  <c r="H707" i="3"/>
  <c r="K707" i="3"/>
  <c r="D708" i="3"/>
  <c r="F708" i="3"/>
  <c r="F707" i="3"/>
  <c r="H708" i="3"/>
  <c r="I708" i="3"/>
  <c r="J708" i="3"/>
  <c r="K708" i="3"/>
  <c r="D709" i="3"/>
  <c r="I709" i="3"/>
  <c r="J709" i="3"/>
  <c r="H709" i="3"/>
  <c r="K709" i="3"/>
  <c r="D710" i="3"/>
  <c r="F710" i="3"/>
  <c r="F709" i="3"/>
  <c r="H710" i="3"/>
  <c r="I710" i="3"/>
  <c r="J710" i="3"/>
  <c r="K710" i="3"/>
  <c r="D711" i="3"/>
  <c r="J711" i="3"/>
  <c r="I711" i="3"/>
  <c r="H711" i="3"/>
  <c r="K711" i="3"/>
  <c r="D712" i="3"/>
  <c r="F711" i="3"/>
  <c r="H712" i="3"/>
  <c r="F712" i="3"/>
  <c r="I712" i="3"/>
  <c r="J712" i="3"/>
  <c r="K712" i="3"/>
  <c r="D713" i="3"/>
  <c r="J713" i="3"/>
  <c r="I713" i="3"/>
  <c r="H713" i="3"/>
  <c r="K713" i="3"/>
  <c r="D714" i="3"/>
  <c r="F714" i="3"/>
  <c r="F713" i="3"/>
  <c r="H714" i="3"/>
  <c r="I714" i="3"/>
  <c r="J714" i="3"/>
  <c r="K714" i="3"/>
  <c r="D715" i="3"/>
  <c r="I715" i="3"/>
  <c r="J715" i="3"/>
  <c r="H715" i="3"/>
  <c r="K715" i="3"/>
  <c r="D716" i="3"/>
  <c r="F715" i="3"/>
  <c r="H716" i="3"/>
  <c r="F716" i="3"/>
  <c r="I716" i="3"/>
  <c r="J716" i="3"/>
  <c r="K716" i="3"/>
  <c r="D717" i="3"/>
  <c r="H717" i="3"/>
  <c r="J717" i="3"/>
  <c r="I717" i="3"/>
  <c r="K717" i="3"/>
  <c r="D718" i="3"/>
  <c r="I718" i="3"/>
  <c r="F717" i="3"/>
  <c r="H718" i="3"/>
  <c r="J718" i="3"/>
  <c r="K718" i="3"/>
  <c r="D719" i="3"/>
  <c r="F718" i="3"/>
  <c r="H719" i="3"/>
  <c r="J719" i="3"/>
  <c r="I719" i="3"/>
  <c r="K719" i="3"/>
  <c r="D720" i="3"/>
  <c r="F719" i="3"/>
  <c r="I720" i="3"/>
  <c r="H720" i="3"/>
  <c r="F720" i="3"/>
  <c r="J720" i="3"/>
  <c r="K720" i="3"/>
  <c r="D721" i="3"/>
  <c r="J721" i="3"/>
  <c r="I721" i="3"/>
  <c r="H721" i="3"/>
  <c r="K721" i="3"/>
  <c r="D722" i="3"/>
  <c r="F721" i="3"/>
  <c r="I722" i="3"/>
  <c r="H722" i="3"/>
  <c r="F722" i="3"/>
  <c r="J722" i="3"/>
  <c r="K722" i="3"/>
  <c r="D723" i="3"/>
  <c r="I723" i="3"/>
  <c r="J723" i="3"/>
  <c r="H723" i="3"/>
  <c r="K723" i="3"/>
  <c r="D724" i="3"/>
  <c r="F723" i="3"/>
  <c r="I724" i="3"/>
  <c r="H724" i="3"/>
  <c r="F724" i="3"/>
  <c r="J724" i="3"/>
  <c r="K724" i="3"/>
  <c r="D725" i="3"/>
  <c r="J725" i="3"/>
  <c r="I725" i="3"/>
  <c r="H725" i="3"/>
  <c r="K725" i="3"/>
  <c r="D726" i="3"/>
  <c r="H726" i="3"/>
  <c r="F725" i="3"/>
  <c r="I726" i="3"/>
  <c r="F726" i="3"/>
  <c r="J726" i="3"/>
  <c r="K726" i="3"/>
  <c r="D727" i="3"/>
  <c r="J727" i="3"/>
  <c r="I727" i="3"/>
  <c r="H727" i="3"/>
  <c r="K727" i="3"/>
  <c r="D728" i="3"/>
  <c r="F727" i="3"/>
  <c r="I728" i="3"/>
  <c r="H728" i="3"/>
  <c r="F728" i="3"/>
  <c r="J728" i="3"/>
  <c r="K728" i="3"/>
  <c r="D729" i="3"/>
  <c r="J729" i="3"/>
  <c r="I729" i="3"/>
  <c r="H729" i="3"/>
  <c r="K729" i="3"/>
  <c r="D730" i="3"/>
  <c r="F729" i="3"/>
  <c r="I730" i="3"/>
  <c r="H730" i="3"/>
  <c r="F730" i="3"/>
  <c r="J730" i="3"/>
  <c r="K730" i="3"/>
  <c r="D731" i="3"/>
  <c r="H731" i="3"/>
  <c r="J731" i="3"/>
  <c r="I731" i="3"/>
  <c r="K731" i="3"/>
  <c r="D732" i="3"/>
  <c r="H732" i="3"/>
  <c r="F731" i="3"/>
  <c r="I732" i="3"/>
  <c r="F732" i="3"/>
  <c r="J732" i="3"/>
  <c r="K732" i="3"/>
  <c r="D733" i="3"/>
  <c r="J733" i="3"/>
  <c r="I733" i="3"/>
  <c r="H733" i="3"/>
  <c r="K733" i="3"/>
  <c r="D734" i="3"/>
  <c r="F733" i="3"/>
  <c r="I734" i="3"/>
  <c r="H734" i="3"/>
  <c r="F734" i="3"/>
  <c r="J734" i="3"/>
  <c r="K734" i="3"/>
  <c r="D735" i="3"/>
  <c r="H735" i="3"/>
  <c r="J735" i="3"/>
  <c r="F735" i="3"/>
  <c r="I735" i="3"/>
  <c r="K735" i="3"/>
  <c r="D736" i="3"/>
  <c r="H736" i="3"/>
  <c r="I736" i="3"/>
  <c r="J736" i="3"/>
  <c r="K736" i="3"/>
  <c r="D737" i="3"/>
  <c r="F736" i="3"/>
  <c r="J737" i="3"/>
  <c r="I737" i="3"/>
  <c r="K737" i="3"/>
  <c r="D738" i="3"/>
  <c r="F737" i="3"/>
  <c r="H737" i="3"/>
  <c r="H738" i="3"/>
  <c r="I738" i="3"/>
  <c r="J738" i="3"/>
  <c r="K738" i="3"/>
  <c r="D739" i="3"/>
  <c r="F738" i="3"/>
  <c r="J739" i="3"/>
  <c r="I739" i="3"/>
  <c r="K739" i="3"/>
  <c r="D740" i="3"/>
  <c r="F739" i="3"/>
  <c r="H739" i="3"/>
  <c r="H740" i="3"/>
  <c r="I740" i="3"/>
  <c r="J740" i="3"/>
  <c r="K740" i="3"/>
  <c r="D741" i="3"/>
  <c r="F740" i="3"/>
  <c r="J741" i="3"/>
  <c r="I741" i="3"/>
  <c r="K741" i="3"/>
  <c r="D742" i="3"/>
  <c r="I742" i="3"/>
  <c r="F741" i="3"/>
  <c r="H741" i="3"/>
  <c r="H742" i="3"/>
  <c r="J742" i="3"/>
  <c r="K742" i="3"/>
  <c r="D743" i="3"/>
  <c r="F742" i="3"/>
  <c r="J743" i="3"/>
  <c r="I743" i="3"/>
  <c r="K743" i="3"/>
  <c r="D744" i="3"/>
  <c r="I744" i="3"/>
  <c r="F743" i="3"/>
  <c r="H743" i="3"/>
  <c r="H744" i="3"/>
  <c r="J744" i="3"/>
  <c r="K744" i="3"/>
  <c r="D745" i="3"/>
  <c r="F744" i="3"/>
  <c r="J745" i="3"/>
  <c r="I745" i="3"/>
  <c r="K745" i="3"/>
  <c r="D746" i="3"/>
  <c r="H746" i="3"/>
  <c r="F745" i="3"/>
  <c r="H745" i="3"/>
  <c r="I746" i="3"/>
  <c r="J746" i="3"/>
  <c r="K746" i="3"/>
  <c r="D747" i="3"/>
  <c r="F746" i="3"/>
  <c r="J747" i="3"/>
  <c r="I747" i="3"/>
  <c r="K747" i="3"/>
  <c r="D748" i="3"/>
  <c r="H748" i="3"/>
  <c r="F747" i="3"/>
  <c r="H747" i="3"/>
  <c r="I748" i="3"/>
  <c r="J748" i="3"/>
  <c r="K748" i="3"/>
  <c r="D749" i="3"/>
  <c r="F748" i="3"/>
  <c r="J749" i="3"/>
  <c r="I749" i="3"/>
  <c r="K749" i="3"/>
  <c r="D750" i="3"/>
  <c r="H750" i="3"/>
  <c r="F749" i="3"/>
  <c r="H749" i="3"/>
  <c r="I750" i="3"/>
  <c r="J750" i="3"/>
  <c r="K750" i="3"/>
  <c r="D751" i="3"/>
  <c r="H751" i="3"/>
  <c r="F750" i="3"/>
  <c r="F751" i="3"/>
  <c r="J751" i="3"/>
  <c r="I751" i="3"/>
  <c r="K751" i="3"/>
  <c r="D752" i="3"/>
  <c r="H752" i="3"/>
  <c r="J752" i="3"/>
  <c r="I752" i="3"/>
  <c r="K752" i="3"/>
  <c r="D753" i="3"/>
  <c r="F752" i="3"/>
  <c r="J753" i="3"/>
  <c r="I753" i="3"/>
  <c r="K753" i="3"/>
  <c r="D754" i="3"/>
  <c r="H754" i="3"/>
  <c r="F753" i="3"/>
  <c r="H753" i="3"/>
  <c r="I754" i="3"/>
  <c r="J754" i="3"/>
  <c r="K754" i="3"/>
  <c r="D755" i="3"/>
  <c r="F754" i="3"/>
  <c r="J755" i="3"/>
  <c r="I755" i="3"/>
  <c r="K755" i="3"/>
  <c r="D756" i="3"/>
  <c r="H756" i="3"/>
  <c r="F755" i="3"/>
  <c r="H755" i="3"/>
  <c r="I756" i="3"/>
  <c r="J756" i="3"/>
  <c r="K756" i="3"/>
  <c r="D757" i="3"/>
  <c r="F756" i="3"/>
  <c r="J757" i="3"/>
  <c r="I757" i="3"/>
  <c r="K757" i="3"/>
  <c r="D758" i="3"/>
  <c r="H758" i="3"/>
  <c r="F757" i="3"/>
  <c r="H757" i="3"/>
  <c r="I758" i="3"/>
  <c r="J758" i="3"/>
  <c r="K758" i="3"/>
  <c r="D759" i="3"/>
  <c r="H759" i="3"/>
  <c r="F758" i="3"/>
  <c r="F759" i="3"/>
  <c r="J759" i="3"/>
  <c r="I759" i="3"/>
  <c r="K759" i="3"/>
  <c r="D760" i="3"/>
  <c r="H760" i="3"/>
  <c r="J760" i="3"/>
  <c r="I760" i="3"/>
  <c r="K760" i="3"/>
  <c r="D761" i="3"/>
  <c r="H761" i="3"/>
  <c r="F760" i="3"/>
  <c r="F761" i="3"/>
  <c r="J761" i="3"/>
  <c r="I761" i="3"/>
  <c r="K761" i="3"/>
  <c r="D762" i="3"/>
  <c r="H762" i="3"/>
  <c r="J762" i="3"/>
  <c r="I762" i="3"/>
  <c r="K762" i="3"/>
  <c r="D763" i="3"/>
  <c r="H763" i="3"/>
  <c r="F762" i="3"/>
  <c r="F763" i="3"/>
  <c r="J763" i="3"/>
  <c r="I763" i="3"/>
  <c r="K763" i="3"/>
  <c r="D764" i="3"/>
  <c r="H764" i="3"/>
  <c r="J764" i="3"/>
  <c r="I764" i="3"/>
  <c r="K764" i="3"/>
  <c r="D765" i="3"/>
  <c r="H765" i="3"/>
  <c r="F764" i="3"/>
  <c r="F765" i="3"/>
  <c r="J765" i="3"/>
  <c r="I765" i="3"/>
  <c r="K765" i="3"/>
  <c r="D766" i="3"/>
  <c r="H766" i="3"/>
  <c r="J766" i="3"/>
  <c r="I766" i="3"/>
  <c r="K766" i="3"/>
  <c r="D767" i="3"/>
  <c r="H767" i="3"/>
  <c r="F766" i="3"/>
  <c r="F767" i="3"/>
  <c r="J767" i="3"/>
  <c r="I767" i="3"/>
  <c r="K767" i="3"/>
  <c r="D768" i="3"/>
  <c r="H768" i="3"/>
  <c r="J768" i="3"/>
  <c r="I768" i="3"/>
  <c r="K768" i="3"/>
  <c r="D769" i="3"/>
  <c r="F768" i="3"/>
  <c r="H769" i="3"/>
  <c r="J769" i="3"/>
  <c r="I769" i="3"/>
  <c r="K769" i="3"/>
  <c r="D770" i="3"/>
  <c r="H770" i="3"/>
  <c r="F769" i="3"/>
  <c r="I770" i="3"/>
  <c r="F770" i="3"/>
  <c r="J770" i="3"/>
  <c r="K770" i="3"/>
  <c r="D771" i="3"/>
  <c r="H771" i="3"/>
  <c r="J771" i="3"/>
  <c r="F771" i="3"/>
  <c r="I771" i="3"/>
  <c r="K771" i="3"/>
  <c r="D772" i="3"/>
  <c r="H772" i="3"/>
  <c r="J772" i="3"/>
  <c r="I772" i="3"/>
  <c r="K772" i="3"/>
  <c r="D773" i="3"/>
  <c r="H773" i="3"/>
  <c r="F772" i="3"/>
  <c r="F773" i="3"/>
  <c r="J773" i="3"/>
  <c r="I773" i="3"/>
  <c r="K773" i="3"/>
  <c r="D774" i="3"/>
  <c r="H774" i="3"/>
  <c r="J774" i="3"/>
  <c r="I774" i="3"/>
  <c r="K774" i="3"/>
  <c r="D775" i="3"/>
  <c r="F774" i="3"/>
  <c r="J775" i="3"/>
  <c r="I775" i="3"/>
  <c r="K775" i="3"/>
  <c r="D776" i="3"/>
  <c r="H776" i="3"/>
  <c r="F775" i="3"/>
  <c r="H775" i="3"/>
  <c r="J776" i="3"/>
  <c r="I776" i="3"/>
  <c r="K776" i="3"/>
  <c r="D777" i="3"/>
  <c r="H777" i="3"/>
  <c r="F776" i="3"/>
  <c r="F777" i="3"/>
  <c r="J777" i="3"/>
  <c r="I777" i="3"/>
  <c r="K777" i="3"/>
  <c r="D778" i="3"/>
  <c r="H778" i="3"/>
  <c r="J778" i="3"/>
  <c r="K778" i="3"/>
  <c r="D779" i="3"/>
  <c r="F778" i="3"/>
  <c r="H779" i="3"/>
  <c r="I779" i="3"/>
  <c r="I778" i="3"/>
  <c r="J779" i="3"/>
  <c r="K779" i="3"/>
  <c r="D780" i="3"/>
  <c r="H780" i="3"/>
  <c r="F779" i="3"/>
  <c r="F780" i="3"/>
  <c r="J780" i="3"/>
  <c r="K780" i="3"/>
  <c r="D781" i="3"/>
  <c r="H781" i="3"/>
  <c r="I780" i="3"/>
  <c r="F781" i="3"/>
  <c r="J781" i="3"/>
  <c r="I781" i="3"/>
  <c r="K781" i="3"/>
  <c r="D782" i="3"/>
  <c r="H782" i="3"/>
  <c r="J782" i="3"/>
  <c r="I782" i="3"/>
  <c r="K782" i="3"/>
  <c r="D783" i="3"/>
  <c r="H783" i="3"/>
  <c r="F782" i="3"/>
  <c r="F783" i="3"/>
  <c r="J783" i="3"/>
  <c r="I783" i="3"/>
  <c r="K783" i="3"/>
  <c r="D784" i="3"/>
  <c r="H784" i="3"/>
  <c r="J784" i="3"/>
  <c r="I784" i="3"/>
  <c r="K784" i="3"/>
  <c r="D785" i="3"/>
  <c r="H785" i="3"/>
  <c r="F784" i="3"/>
  <c r="F785" i="3"/>
  <c r="J785" i="3"/>
  <c r="I785" i="3"/>
  <c r="K785" i="3"/>
  <c r="D786" i="3"/>
  <c r="H786" i="3"/>
  <c r="J786" i="3"/>
  <c r="I786" i="3"/>
  <c r="K786" i="3"/>
  <c r="D787" i="3"/>
  <c r="H787" i="3"/>
  <c r="F786" i="3"/>
  <c r="F787" i="3"/>
  <c r="J787" i="3"/>
  <c r="I787" i="3"/>
  <c r="K787" i="3"/>
  <c r="D788" i="3"/>
  <c r="H788" i="3"/>
  <c r="J788" i="3"/>
  <c r="I788" i="3"/>
  <c r="K788" i="3"/>
  <c r="D789" i="3"/>
  <c r="H789" i="3"/>
  <c r="F788" i="3"/>
  <c r="F789" i="3"/>
  <c r="J789" i="3"/>
  <c r="I789" i="3"/>
  <c r="K789" i="3"/>
  <c r="D790" i="3"/>
  <c r="H790" i="3"/>
  <c r="J790" i="3"/>
  <c r="I790" i="3"/>
  <c r="K790" i="3"/>
  <c r="D791" i="3"/>
  <c r="H791" i="3"/>
  <c r="F790" i="3"/>
  <c r="F791" i="3"/>
  <c r="J791" i="3"/>
  <c r="I791" i="3"/>
  <c r="K791" i="3"/>
  <c r="D792" i="3"/>
  <c r="H792" i="3"/>
  <c r="J792" i="3"/>
  <c r="I792" i="3"/>
  <c r="K792" i="3"/>
  <c r="D793" i="3"/>
  <c r="H793" i="3"/>
  <c r="F792" i="3"/>
  <c r="F793" i="3"/>
  <c r="J793" i="3"/>
  <c r="I793" i="3"/>
  <c r="K793" i="3"/>
  <c r="D794" i="3"/>
  <c r="H794" i="3"/>
  <c r="J794" i="3"/>
  <c r="I794" i="3"/>
  <c r="K794" i="3"/>
  <c r="D795" i="3"/>
  <c r="H795" i="3"/>
  <c r="F794" i="3"/>
  <c r="F795" i="3"/>
  <c r="J795" i="3"/>
  <c r="I795" i="3"/>
  <c r="K795" i="3"/>
  <c r="D796" i="3"/>
  <c r="H796" i="3"/>
  <c r="J796" i="3"/>
  <c r="I796" i="3"/>
  <c r="K796" i="3"/>
  <c r="D797" i="3"/>
  <c r="F796" i="3"/>
  <c r="H797" i="3"/>
  <c r="J797" i="3"/>
  <c r="I797" i="3"/>
  <c r="K797" i="3"/>
  <c r="D798" i="3"/>
  <c r="H798" i="3"/>
  <c r="F797" i="3"/>
  <c r="F798" i="3"/>
  <c r="J798" i="3"/>
  <c r="K798" i="3"/>
  <c r="D799" i="3"/>
  <c r="I798" i="3"/>
  <c r="H799" i="3"/>
  <c r="J799" i="3"/>
  <c r="I799" i="3"/>
  <c r="K799" i="3"/>
  <c r="D800" i="3"/>
  <c r="H800" i="3"/>
  <c r="F799" i="3"/>
  <c r="I800" i="3"/>
  <c r="F800" i="3"/>
  <c r="J800" i="3"/>
  <c r="K800" i="3"/>
  <c r="D801" i="3"/>
  <c r="H801" i="3"/>
  <c r="J801" i="3"/>
  <c r="F801" i="3"/>
  <c r="I801" i="3"/>
  <c r="K801" i="3"/>
  <c r="D802" i="3"/>
  <c r="J802" i="3"/>
  <c r="I802" i="3"/>
  <c r="K802" i="3"/>
  <c r="D803" i="3"/>
  <c r="F802" i="3"/>
  <c r="H802" i="3"/>
  <c r="J803" i="3"/>
  <c r="F803" i="3"/>
  <c r="H803" i="3"/>
  <c r="I803" i="3"/>
  <c r="K803" i="3"/>
  <c r="D804" i="3"/>
  <c r="H804" i="3"/>
  <c r="J804" i="3"/>
  <c r="K804" i="3"/>
  <c r="D805" i="3"/>
  <c r="F804" i="3"/>
  <c r="H805" i="3"/>
  <c r="I805" i="3"/>
  <c r="I804" i="3"/>
  <c r="J805" i="3"/>
  <c r="K805" i="3"/>
  <c r="D806" i="3"/>
  <c r="F805" i="3"/>
  <c r="F806" i="3"/>
  <c r="H806" i="3"/>
  <c r="J806" i="3"/>
  <c r="K806" i="3"/>
  <c r="D807" i="3"/>
  <c r="I806" i="3"/>
  <c r="F807" i="3"/>
  <c r="J807" i="3"/>
  <c r="I807" i="3"/>
  <c r="H807" i="3"/>
  <c r="K807" i="3"/>
  <c r="D808" i="3"/>
  <c r="H808" i="3"/>
  <c r="J808" i="3"/>
  <c r="I808" i="3"/>
  <c r="K808" i="3"/>
  <c r="D809" i="3"/>
  <c r="F808" i="3"/>
  <c r="H809" i="3"/>
  <c r="J809" i="3"/>
  <c r="I809" i="3"/>
  <c r="K809" i="3"/>
  <c r="D810" i="3"/>
  <c r="F809" i="3"/>
  <c r="F810" i="3"/>
  <c r="H810" i="3"/>
  <c r="J810" i="3"/>
  <c r="K810" i="3"/>
  <c r="D811" i="3"/>
  <c r="I810" i="3"/>
  <c r="F811" i="3"/>
  <c r="J811" i="3"/>
  <c r="I811" i="3"/>
  <c r="H811" i="3"/>
  <c r="K811" i="3"/>
  <c r="D812" i="3"/>
  <c r="H812" i="3"/>
  <c r="J812" i="3"/>
  <c r="I812" i="3"/>
  <c r="K812" i="3"/>
  <c r="D813" i="3"/>
  <c r="F812" i="3"/>
  <c r="J813" i="3"/>
  <c r="F813" i="3"/>
  <c r="H813" i="3"/>
  <c r="I813" i="3"/>
  <c r="K813" i="3"/>
  <c r="D814" i="3"/>
  <c r="H814" i="3"/>
  <c r="J814" i="3"/>
  <c r="K814" i="3"/>
  <c r="D815" i="3"/>
  <c r="F814" i="3"/>
  <c r="F815" i="3"/>
  <c r="I815" i="3"/>
  <c r="I814" i="3"/>
  <c r="H815" i="3"/>
  <c r="K815" i="3"/>
  <c r="D816" i="3"/>
  <c r="F816" i="3"/>
  <c r="J815" i="3"/>
  <c r="H816" i="3"/>
  <c r="J816" i="3"/>
  <c r="K816" i="3"/>
  <c r="D817" i="3"/>
  <c r="I816" i="3"/>
  <c r="H817" i="3"/>
  <c r="J817" i="3"/>
  <c r="I817" i="3"/>
  <c r="K817" i="3"/>
  <c r="D818" i="3"/>
  <c r="I818" i="3"/>
  <c r="F817" i="3"/>
  <c r="H818" i="3"/>
  <c r="F818" i="3"/>
  <c r="J818" i="3"/>
  <c r="K818" i="3"/>
  <c r="D819" i="3"/>
  <c r="J819" i="3"/>
  <c r="F819" i="3"/>
  <c r="H819" i="3"/>
  <c r="I819" i="3"/>
  <c r="K819" i="3"/>
  <c r="D820" i="3"/>
  <c r="H820" i="3"/>
  <c r="I820" i="3"/>
  <c r="J820" i="3"/>
  <c r="K820" i="3"/>
  <c r="D821" i="3"/>
  <c r="F821" i="3"/>
  <c r="I821" i="3"/>
  <c r="F820" i="3"/>
  <c r="J821" i="3"/>
  <c r="H821" i="3"/>
  <c r="K821" i="3"/>
  <c r="D822" i="3"/>
  <c r="H822" i="3"/>
  <c r="J822" i="3"/>
  <c r="K822" i="3"/>
  <c r="D823" i="3"/>
  <c r="I823" i="3"/>
  <c r="F822" i="3"/>
  <c r="I822" i="3"/>
  <c r="H823" i="3"/>
  <c r="J823" i="3"/>
  <c r="K823" i="3"/>
  <c r="D824" i="3"/>
  <c r="F824" i="3"/>
  <c r="F823" i="3"/>
  <c r="H824" i="3"/>
  <c r="J824" i="3"/>
  <c r="I824" i="3"/>
  <c r="K824" i="3"/>
  <c r="D825" i="3"/>
  <c r="F825" i="3"/>
  <c r="J825" i="3"/>
  <c r="H825" i="3"/>
  <c r="I825" i="3"/>
  <c r="K825" i="3"/>
  <c r="D826" i="3"/>
  <c r="H826" i="3"/>
  <c r="J826" i="3"/>
  <c r="K826" i="3"/>
  <c r="D827" i="3"/>
  <c r="I827" i="3"/>
  <c r="F826" i="3"/>
  <c r="I826" i="3"/>
  <c r="H827" i="3"/>
  <c r="J827" i="3"/>
  <c r="K827" i="3"/>
  <c r="D828" i="3"/>
  <c r="H828" i="3"/>
  <c r="I828" i="3"/>
  <c r="F827" i="3"/>
  <c r="J828" i="3"/>
  <c r="K828" i="3"/>
  <c r="D829" i="3"/>
  <c r="F828" i="3"/>
  <c r="J829" i="3"/>
  <c r="I829" i="3"/>
  <c r="H829" i="3"/>
  <c r="K829" i="3"/>
  <c r="D830" i="3"/>
  <c r="H830" i="3"/>
  <c r="F830" i="3"/>
  <c r="F829" i="3"/>
  <c r="I830" i="3"/>
  <c r="J830" i="3"/>
  <c r="K830" i="3"/>
  <c r="D831" i="3"/>
  <c r="I831" i="3"/>
  <c r="J831" i="3"/>
  <c r="H831" i="3"/>
  <c r="K831" i="3"/>
  <c r="D832" i="3"/>
  <c r="F832" i="3"/>
  <c r="F831" i="3"/>
  <c r="H832" i="3"/>
  <c r="J832" i="3"/>
  <c r="K832" i="3"/>
  <c r="D833" i="3"/>
  <c r="F833" i="3"/>
  <c r="I832" i="3"/>
  <c r="J833" i="3"/>
  <c r="I833" i="3"/>
  <c r="H833" i="3"/>
  <c r="K833" i="3"/>
  <c r="D834" i="3"/>
  <c r="H834" i="3"/>
  <c r="J834" i="3"/>
  <c r="K834" i="3"/>
  <c r="D835" i="3"/>
  <c r="I835" i="3"/>
  <c r="F834" i="3"/>
  <c r="I834" i="3"/>
  <c r="H835" i="3"/>
  <c r="J835" i="3"/>
  <c r="K835" i="3"/>
  <c r="D836" i="3"/>
  <c r="H836" i="3"/>
  <c r="F835" i="3"/>
  <c r="J836" i="3"/>
  <c r="I836" i="3"/>
  <c r="K836" i="3"/>
  <c r="D837" i="3"/>
  <c r="F837" i="3"/>
  <c r="F836" i="3"/>
  <c r="J837" i="3"/>
  <c r="I837" i="3"/>
  <c r="H837" i="3"/>
  <c r="K837" i="3"/>
  <c r="D838" i="3"/>
  <c r="H838" i="3"/>
  <c r="I838" i="3"/>
  <c r="J838" i="3"/>
  <c r="K838" i="3"/>
  <c r="D839" i="3"/>
  <c r="H839" i="3"/>
  <c r="F838" i="3"/>
  <c r="J839" i="3"/>
  <c r="I839" i="3"/>
  <c r="K839" i="3"/>
  <c r="D840" i="3"/>
  <c r="F840" i="3"/>
  <c r="F839" i="3"/>
  <c r="H840" i="3"/>
  <c r="J840" i="3"/>
  <c r="I840" i="3"/>
  <c r="K840" i="3"/>
  <c r="D841" i="3"/>
  <c r="H841" i="3"/>
  <c r="I841" i="3"/>
  <c r="J841" i="3"/>
  <c r="K841" i="3"/>
  <c r="D842" i="3"/>
  <c r="F842" i="3"/>
  <c r="F841" i="3"/>
  <c r="H842" i="3"/>
  <c r="J842" i="3"/>
  <c r="K842" i="3"/>
  <c r="D843" i="3"/>
  <c r="F843" i="3"/>
  <c r="I842" i="3"/>
  <c r="J843" i="3"/>
  <c r="I843" i="3"/>
  <c r="H843" i="3"/>
  <c r="K843" i="3"/>
  <c r="D844" i="3"/>
  <c r="H844" i="3"/>
  <c r="J844" i="3"/>
  <c r="K844" i="3"/>
  <c r="D845" i="3"/>
  <c r="F844" i="3"/>
  <c r="H845" i="3"/>
  <c r="I845" i="3"/>
  <c r="I844" i="3"/>
  <c r="K845" i="3"/>
  <c r="D846" i="3"/>
  <c r="F845" i="3"/>
  <c r="J845" i="3"/>
  <c r="H846" i="3"/>
  <c r="F846" i="3"/>
  <c r="I846" i="3"/>
  <c r="J846" i="3"/>
  <c r="K846" i="3"/>
  <c r="D847" i="3"/>
  <c r="I847" i="3"/>
  <c r="H847" i="3"/>
  <c r="J847" i="3"/>
  <c r="K847" i="3"/>
  <c r="D848" i="3"/>
  <c r="F848" i="3"/>
  <c r="F847" i="3"/>
  <c r="H848" i="3"/>
  <c r="J848" i="3"/>
  <c r="K848" i="3"/>
  <c r="D849" i="3"/>
  <c r="F849" i="3"/>
  <c r="I848" i="3"/>
  <c r="J849" i="3"/>
  <c r="I849" i="3"/>
  <c r="H849" i="3"/>
  <c r="K849" i="3"/>
  <c r="D850" i="3"/>
  <c r="H850" i="3"/>
  <c r="I850" i="3"/>
  <c r="J850" i="3"/>
  <c r="K850" i="3"/>
  <c r="D851" i="3"/>
  <c r="H851" i="3"/>
  <c r="I851" i="3"/>
  <c r="F850" i="3"/>
  <c r="J851" i="3"/>
  <c r="K851" i="3"/>
  <c r="D852" i="3"/>
  <c r="F852" i="3"/>
  <c r="F851" i="3"/>
  <c r="H852" i="3"/>
  <c r="J852" i="3"/>
  <c r="I852" i="3"/>
  <c r="K852" i="3"/>
  <c r="D853" i="3"/>
  <c r="F853" i="3"/>
  <c r="J853" i="3"/>
  <c r="H853" i="3"/>
  <c r="I853" i="3"/>
  <c r="K853" i="3"/>
  <c r="D854" i="3"/>
  <c r="H854" i="3"/>
  <c r="J854" i="3"/>
  <c r="K854" i="3"/>
  <c r="D855" i="3"/>
  <c r="I855" i="3"/>
  <c r="F854" i="3"/>
  <c r="I854" i="3"/>
  <c r="H855" i="3"/>
  <c r="J855" i="3"/>
  <c r="K855" i="3"/>
  <c r="D856" i="3"/>
  <c r="F856" i="3"/>
  <c r="F855" i="3"/>
  <c r="H856" i="3"/>
  <c r="J856" i="3"/>
  <c r="K856" i="3"/>
  <c r="D857" i="3"/>
  <c r="F857" i="3"/>
  <c r="I856" i="3"/>
  <c r="J857" i="3"/>
  <c r="I857" i="3"/>
  <c r="H857" i="3"/>
  <c r="K857" i="3"/>
  <c r="D858" i="3"/>
  <c r="H858" i="3"/>
  <c r="I858" i="3"/>
  <c r="J858" i="3"/>
  <c r="K858" i="3"/>
  <c r="D859" i="3"/>
  <c r="F859" i="3"/>
  <c r="F858" i="3"/>
  <c r="J859" i="3"/>
  <c r="I859" i="3"/>
  <c r="H859" i="3"/>
  <c r="K859" i="3"/>
  <c r="D860" i="3"/>
  <c r="H860" i="3"/>
  <c r="I860" i="3"/>
  <c r="J860" i="3"/>
  <c r="K860" i="3"/>
  <c r="D861" i="3"/>
  <c r="F861" i="3"/>
  <c r="F860" i="3"/>
  <c r="J861" i="3"/>
  <c r="I861" i="3"/>
  <c r="H861" i="3"/>
  <c r="K861" i="3"/>
  <c r="D862" i="3"/>
  <c r="H862" i="3"/>
  <c r="J862" i="3"/>
  <c r="K862" i="3"/>
  <c r="D863" i="3"/>
  <c r="F863" i="3"/>
  <c r="I863" i="3"/>
  <c r="F862" i="3"/>
  <c r="I862" i="3"/>
  <c r="H863" i="3"/>
  <c r="K863" i="3"/>
  <c r="D864" i="3"/>
  <c r="F864" i="3"/>
  <c r="J863" i="3"/>
  <c r="H864" i="3"/>
  <c r="J864" i="3"/>
  <c r="K864" i="3"/>
  <c r="D865" i="3"/>
  <c r="H865" i="3"/>
  <c r="I864" i="3"/>
  <c r="J865" i="3"/>
  <c r="I865" i="3"/>
  <c r="K865" i="3"/>
  <c r="D866" i="3"/>
  <c r="F865" i="3"/>
  <c r="H866" i="3"/>
  <c r="J866" i="3"/>
  <c r="I866" i="3"/>
  <c r="K866" i="3"/>
  <c r="D867" i="3"/>
  <c r="F867" i="3"/>
  <c r="F866" i="3"/>
  <c r="J867" i="3"/>
  <c r="I867" i="3"/>
  <c r="H867" i="3"/>
  <c r="K867" i="3"/>
  <c r="D868" i="3"/>
  <c r="H868" i="3"/>
  <c r="J868" i="3"/>
  <c r="K868" i="3"/>
  <c r="D869" i="3"/>
  <c r="H869" i="3"/>
  <c r="I869" i="3"/>
  <c r="F868" i="3"/>
  <c r="I868" i="3"/>
  <c r="F869" i="3"/>
  <c r="J869" i="3"/>
  <c r="K869" i="3"/>
  <c r="D870" i="3"/>
  <c r="H870" i="3"/>
  <c r="J870" i="3"/>
  <c r="K870" i="3"/>
  <c r="D871" i="3"/>
  <c r="F871" i="3"/>
  <c r="I871" i="3"/>
  <c r="F870" i="3"/>
  <c r="I870" i="3"/>
  <c r="H871" i="3"/>
  <c r="K871" i="3"/>
  <c r="D872" i="3"/>
  <c r="F872" i="3"/>
  <c r="J871" i="3"/>
  <c r="H872" i="3"/>
  <c r="J872" i="3"/>
  <c r="I872" i="3"/>
  <c r="K872" i="3"/>
  <c r="D873" i="3"/>
  <c r="F873" i="3"/>
  <c r="J873" i="3"/>
  <c r="H873" i="3"/>
  <c r="I873" i="3"/>
  <c r="K873" i="3"/>
  <c r="D874" i="3"/>
  <c r="I874" i="3"/>
  <c r="J874" i="3"/>
  <c r="K874" i="3"/>
  <c r="D875" i="3"/>
  <c r="F875" i="3"/>
  <c r="I875" i="3"/>
  <c r="F874" i="3"/>
  <c r="H874" i="3"/>
  <c r="J875" i="3"/>
  <c r="K875" i="3"/>
  <c r="D876" i="3"/>
  <c r="H875" i="3"/>
  <c r="H876" i="3"/>
  <c r="I876" i="3"/>
  <c r="J876" i="3"/>
  <c r="K876" i="3"/>
  <c r="D877" i="3"/>
  <c r="H877" i="3"/>
  <c r="I877" i="3"/>
  <c r="F876" i="3"/>
  <c r="J877" i="3"/>
  <c r="K877" i="3"/>
  <c r="D878" i="3"/>
  <c r="H878" i="3"/>
  <c r="F878" i="3"/>
  <c r="F877" i="3"/>
  <c r="J878" i="3"/>
  <c r="K878" i="3"/>
  <c r="D879" i="3"/>
  <c r="I878" i="3"/>
  <c r="H879" i="3"/>
  <c r="J879" i="3"/>
  <c r="I879" i="3"/>
  <c r="K879" i="3"/>
  <c r="D880" i="3"/>
  <c r="F880" i="3"/>
  <c r="F879" i="3"/>
  <c r="H880" i="3"/>
  <c r="J880" i="3"/>
  <c r="I880" i="3"/>
  <c r="K880" i="3"/>
  <c r="D881" i="3"/>
  <c r="F881" i="3"/>
  <c r="I881" i="3"/>
  <c r="J881" i="3"/>
  <c r="H881" i="3"/>
  <c r="K881" i="3"/>
  <c r="D882" i="3"/>
  <c r="H882" i="3"/>
  <c r="J882" i="3"/>
  <c r="K882" i="3"/>
  <c r="D883" i="3"/>
  <c r="F883" i="3"/>
  <c r="F882" i="3"/>
  <c r="I883" i="3"/>
  <c r="I882" i="3"/>
  <c r="H883" i="3"/>
  <c r="K883" i="3"/>
  <c r="D884" i="3"/>
  <c r="F884" i="3"/>
  <c r="J883" i="3"/>
  <c r="H884" i="3"/>
  <c r="J884" i="3"/>
  <c r="K884" i="3"/>
  <c r="D885" i="3"/>
  <c r="H885" i="3"/>
  <c r="I884" i="3"/>
  <c r="J885" i="3"/>
  <c r="I885" i="3"/>
  <c r="K885" i="3"/>
  <c r="D886" i="3"/>
  <c r="F886" i="3"/>
  <c r="I886" i="3"/>
  <c r="F885" i="3"/>
  <c r="J886" i="3"/>
  <c r="K886" i="3"/>
  <c r="D887" i="3"/>
  <c r="H886" i="3"/>
  <c r="F887" i="3"/>
  <c r="J887" i="3"/>
  <c r="I887" i="3"/>
  <c r="K887" i="3"/>
  <c r="D888" i="3"/>
  <c r="H887" i="3"/>
  <c r="H888" i="3"/>
  <c r="J888" i="3"/>
  <c r="I888" i="3"/>
  <c r="K888" i="3"/>
  <c r="D889" i="3"/>
  <c r="F889" i="3"/>
  <c r="F888" i="3"/>
  <c r="J889" i="3"/>
  <c r="I889" i="3"/>
  <c r="H889" i="3"/>
  <c r="K889" i="3"/>
  <c r="D890" i="3"/>
  <c r="H890" i="3"/>
  <c r="J890" i="3"/>
  <c r="K890" i="3"/>
  <c r="D891" i="3"/>
  <c r="I891" i="3"/>
  <c r="F890" i="3"/>
  <c r="I890" i="3"/>
  <c r="H891" i="3"/>
  <c r="J891" i="3"/>
  <c r="K891" i="3"/>
  <c r="D892" i="3"/>
  <c r="H892" i="3"/>
  <c r="F891" i="3"/>
  <c r="F892" i="3"/>
  <c r="I892" i="3"/>
  <c r="J892" i="3"/>
  <c r="K892" i="3"/>
  <c r="D893" i="3"/>
  <c r="F893" i="3"/>
  <c r="I893" i="3"/>
  <c r="J893" i="3"/>
  <c r="H893" i="3"/>
  <c r="K893" i="3"/>
  <c r="D894" i="3"/>
  <c r="H894" i="3"/>
  <c r="I894" i="3"/>
  <c r="J894" i="3"/>
  <c r="K894" i="3"/>
  <c r="D895" i="3"/>
  <c r="F894" i="3"/>
  <c r="J895" i="3"/>
  <c r="I895" i="3"/>
  <c r="K895" i="3"/>
  <c r="D896" i="3"/>
  <c r="F895" i="3"/>
  <c r="H895" i="3"/>
  <c r="H896" i="3"/>
  <c r="I896" i="3"/>
  <c r="J896" i="3"/>
  <c r="K896" i="3"/>
  <c r="D897" i="3"/>
  <c r="I897" i="3"/>
  <c r="F896" i="3"/>
  <c r="J897" i="3"/>
  <c r="K897" i="3"/>
  <c r="D898" i="3"/>
  <c r="F897" i="3"/>
  <c r="H897" i="3"/>
  <c r="H898" i="3"/>
  <c r="I898" i="3"/>
  <c r="J898" i="3"/>
  <c r="K898" i="3"/>
  <c r="D899" i="3"/>
  <c r="I899" i="3"/>
  <c r="F898" i="3"/>
  <c r="J899" i="3"/>
  <c r="K899" i="3"/>
  <c r="D900" i="3"/>
  <c r="F899" i="3"/>
  <c r="H899" i="3"/>
  <c r="H900" i="3"/>
  <c r="I900" i="3"/>
  <c r="J900" i="3"/>
  <c r="K900" i="3"/>
  <c r="D901" i="3"/>
  <c r="I901" i="3"/>
  <c r="F900" i="3"/>
  <c r="J901" i="3"/>
  <c r="K901" i="3"/>
  <c r="D902" i="3"/>
  <c r="F901" i="3"/>
  <c r="H901" i="3"/>
  <c r="H902" i="3"/>
  <c r="I902" i="3"/>
  <c r="J902" i="3"/>
  <c r="K902" i="3"/>
  <c r="D903" i="3"/>
  <c r="I903" i="3"/>
  <c r="F902" i="3"/>
  <c r="J903" i="3"/>
  <c r="K903" i="3"/>
  <c r="D904" i="3"/>
  <c r="F903" i="3"/>
  <c r="H903" i="3"/>
  <c r="H904" i="3"/>
  <c r="I904" i="3"/>
  <c r="J904" i="3"/>
  <c r="K904" i="3"/>
  <c r="D905" i="3"/>
  <c r="I905" i="3"/>
  <c r="F904" i="3"/>
  <c r="J905" i="3"/>
  <c r="K905" i="3"/>
  <c r="D906" i="3"/>
  <c r="F905" i="3"/>
  <c r="H905" i="3"/>
  <c r="H906" i="3"/>
  <c r="I906" i="3"/>
  <c r="J906" i="3"/>
  <c r="K906" i="3"/>
  <c r="D907" i="3"/>
  <c r="F906" i="3"/>
  <c r="J907" i="3"/>
  <c r="I907" i="3"/>
  <c r="K907" i="3"/>
  <c r="D908" i="3"/>
  <c r="F907" i="3"/>
  <c r="H907" i="3"/>
  <c r="H908" i="3"/>
  <c r="J908" i="3"/>
  <c r="K908" i="3"/>
  <c r="D909" i="3"/>
  <c r="F909" i="3"/>
  <c r="I909" i="3"/>
  <c r="F908" i="3"/>
  <c r="I908" i="3"/>
  <c r="H909" i="3"/>
  <c r="K909" i="3"/>
  <c r="D910" i="3"/>
  <c r="F910" i="3"/>
  <c r="J909" i="3"/>
  <c r="H910" i="3"/>
  <c r="J910" i="3"/>
  <c r="K910" i="3"/>
  <c r="D911" i="3"/>
  <c r="F911" i="3"/>
  <c r="I910" i="3"/>
  <c r="J911" i="3"/>
  <c r="I911" i="3"/>
  <c r="H911" i="3"/>
  <c r="K911" i="3"/>
  <c r="D912" i="3"/>
  <c r="H912" i="3"/>
  <c r="F912" i="3"/>
  <c r="J912" i="3"/>
  <c r="K912" i="3"/>
  <c r="D913" i="3"/>
  <c r="I912" i="3"/>
  <c r="J913" i="3"/>
  <c r="I913" i="3"/>
  <c r="H913" i="3"/>
  <c r="K913" i="3"/>
  <c r="D914" i="3"/>
  <c r="H914" i="3"/>
  <c r="F913" i="3"/>
  <c r="J914" i="3"/>
  <c r="K914" i="3"/>
  <c r="D915" i="3"/>
  <c r="F915" i="3"/>
  <c r="F914" i="3"/>
  <c r="I914" i="3"/>
  <c r="H915" i="3"/>
  <c r="K915" i="3"/>
  <c r="D916" i="3"/>
  <c r="I915" i="3"/>
  <c r="J915" i="3"/>
  <c r="H916" i="3"/>
  <c r="J916" i="3"/>
  <c r="K916" i="3"/>
  <c r="D917" i="3"/>
  <c r="F916" i="3"/>
  <c r="I916" i="3"/>
  <c r="F917" i="3"/>
  <c r="J917" i="3"/>
  <c r="I917" i="3"/>
  <c r="H917" i="3"/>
  <c r="K917" i="3"/>
  <c r="D918" i="3"/>
  <c r="H918" i="3"/>
  <c r="J918" i="3"/>
  <c r="K918" i="3"/>
  <c r="D919" i="3"/>
  <c r="I919" i="3"/>
  <c r="F918" i="3"/>
  <c r="I918" i="3"/>
  <c r="H919" i="3"/>
  <c r="J919" i="3"/>
  <c r="K919" i="3"/>
  <c r="D920" i="3"/>
  <c r="H920" i="3"/>
  <c r="F919" i="3"/>
  <c r="J920" i="3"/>
  <c r="I920" i="3"/>
  <c r="K920" i="3"/>
  <c r="D921" i="3"/>
  <c r="F921" i="3"/>
  <c r="F920" i="3"/>
  <c r="J921" i="3"/>
  <c r="I921" i="3"/>
  <c r="H921" i="3"/>
  <c r="K921" i="3"/>
  <c r="D922" i="3"/>
  <c r="H922" i="3"/>
  <c r="I922" i="3"/>
  <c r="J922" i="3"/>
  <c r="K922" i="3"/>
  <c r="D923" i="3"/>
  <c r="F923" i="3"/>
  <c r="F922" i="3"/>
  <c r="J923" i="3"/>
  <c r="I923" i="3"/>
  <c r="H923" i="3"/>
  <c r="K923" i="3"/>
  <c r="D924" i="3"/>
  <c r="H924" i="3"/>
  <c r="J924" i="3"/>
  <c r="K924" i="3"/>
  <c r="D925" i="3"/>
  <c r="H925" i="3"/>
  <c r="F924" i="3"/>
  <c r="I925" i="3"/>
  <c r="I924" i="3"/>
  <c r="F925" i="3"/>
  <c r="J925" i="3"/>
  <c r="K925" i="3"/>
  <c r="D926" i="3"/>
  <c r="H926" i="3"/>
  <c r="I926" i="3"/>
  <c r="J926" i="3"/>
  <c r="K926" i="3"/>
  <c r="D927" i="3"/>
  <c r="F927" i="3"/>
  <c r="F926" i="3"/>
  <c r="J927" i="3"/>
  <c r="I927" i="3"/>
  <c r="H927" i="3"/>
  <c r="K927" i="3"/>
  <c r="D928" i="3"/>
  <c r="H928" i="3"/>
  <c r="I928" i="3"/>
  <c r="J928" i="3"/>
  <c r="K928" i="3"/>
  <c r="D929" i="3"/>
  <c r="F929" i="3"/>
  <c r="F928" i="3"/>
  <c r="J929" i="3"/>
  <c r="I929" i="3"/>
  <c r="H929" i="3"/>
  <c r="K929" i="3"/>
  <c r="D930" i="3"/>
  <c r="H930" i="3"/>
  <c r="J930" i="3"/>
  <c r="I930" i="3"/>
  <c r="K930" i="3"/>
  <c r="D931" i="3"/>
  <c r="F931" i="3"/>
  <c r="F930" i="3"/>
  <c r="J931" i="3"/>
  <c r="I931" i="3"/>
  <c r="H931" i="3"/>
  <c r="K931" i="3"/>
  <c r="D932" i="3"/>
  <c r="H932" i="3"/>
  <c r="J932" i="3"/>
  <c r="I932" i="3"/>
  <c r="K932" i="3"/>
  <c r="D933" i="3"/>
  <c r="F932" i="3"/>
  <c r="F933" i="3"/>
  <c r="J933" i="3"/>
  <c r="I933" i="3"/>
  <c r="H933" i="3"/>
  <c r="K933" i="3"/>
  <c r="D934" i="3"/>
  <c r="H934" i="3"/>
  <c r="J934" i="3"/>
  <c r="K934" i="3"/>
  <c r="D935" i="3"/>
  <c r="I935" i="3"/>
  <c r="F934" i="3"/>
  <c r="I934" i="3"/>
  <c r="H935" i="3"/>
  <c r="J935" i="3"/>
  <c r="K935" i="3"/>
  <c r="D936" i="3"/>
  <c r="F936" i="3"/>
  <c r="F935" i="3"/>
  <c r="H936" i="3"/>
  <c r="J936" i="3"/>
  <c r="I936" i="3"/>
  <c r="K936" i="3"/>
  <c r="D937" i="3"/>
  <c r="F937" i="3"/>
  <c r="I937" i="3"/>
  <c r="J937" i="3"/>
  <c r="H937" i="3"/>
  <c r="K937" i="3"/>
  <c r="D938" i="3"/>
  <c r="H938" i="3"/>
  <c r="I938" i="3"/>
  <c r="J938" i="3"/>
  <c r="K938" i="3"/>
  <c r="D939" i="3"/>
  <c r="I939" i="3"/>
  <c r="F938" i="3"/>
  <c r="J939" i="3"/>
  <c r="K939" i="3"/>
  <c r="D940" i="3"/>
  <c r="F939" i="3"/>
  <c r="H939" i="3"/>
  <c r="H940" i="3"/>
  <c r="J940" i="3"/>
  <c r="K940" i="3"/>
  <c r="D941" i="3"/>
  <c r="I941" i="3"/>
  <c r="F940" i="3"/>
  <c r="F941" i="3"/>
  <c r="I940" i="3"/>
  <c r="H941" i="3"/>
  <c r="K941" i="3"/>
  <c r="D942" i="3"/>
  <c r="J941" i="3"/>
  <c r="F942" i="3"/>
  <c r="H942" i="3"/>
  <c r="J942" i="3"/>
  <c r="I942" i="3"/>
  <c r="K942" i="3"/>
  <c r="D943" i="3"/>
  <c r="F943" i="3"/>
  <c r="J943" i="3"/>
  <c r="H943" i="3"/>
  <c r="I943" i="3"/>
  <c r="K943" i="3"/>
  <c r="D944" i="3"/>
  <c r="H944" i="3"/>
  <c r="J944" i="3"/>
  <c r="I944" i="3"/>
  <c r="K944" i="3"/>
  <c r="D945" i="3"/>
  <c r="H945" i="3"/>
  <c r="I945" i="3"/>
  <c r="F944" i="3"/>
  <c r="J945" i="3"/>
  <c r="K945" i="3"/>
  <c r="D946" i="3"/>
  <c r="F946" i="3"/>
  <c r="F945" i="3"/>
  <c r="H946" i="3"/>
  <c r="J946" i="3"/>
  <c r="I946" i="3"/>
  <c r="K946" i="3"/>
  <c r="D947" i="3"/>
  <c r="F947" i="3"/>
  <c r="I947" i="3"/>
  <c r="J947" i="3"/>
  <c r="H947" i="3"/>
  <c r="K947" i="3"/>
  <c r="D948" i="3"/>
  <c r="H948" i="3"/>
  <c r="J948" i="3"/>
  <c r="K948" i="3"/>
  <c r="D949" i="3"/>
  <c r="H949" i="3"/>
  <c r="F948" i="3"/>
  <c r="I949" i="3"/>
  <c r="I948" i="3"/>
  <c r="F949" i="3"/>
  <c r="J949" i="3"/>
  <c r="K949" i="3"/>
  <c r="D950" i="3"/>
  <c r="H950" i="3"/>
  <c r="J950" i="3"/>
  <c r="K950" i="3"/>
  <c r="D951" i="3"/>
  <c r="H951" i="3"/>
  <c r="I951" i="3"/>
  <c r="F950" i="3"/>
  <c r="I950" i="3"/>
  <c r="F951" i="3"/>
  <c r="J951" i="3"/>
  <c r="K951" i="3"/>
  <c r="D952" i="3"/>
  <c r="H952" i="3"/>
  <c r="I952" i="3"/>
  <c r="J952" i="3"/>
  <c r="K952" i="3"/>
  <c r="D953" i="3"/>
  <c r="I953" i="3"/>
  <c r="F952" i="3"/>
  <c r="J953" i="3"/>
  <c r="K953" i="3"/>
  <c r="D954" i="3"/>
  <c r="F953" i="3"/>
  <c r="H953" i="3"/>
  <c r="H954" i="3"/>
  <c r="I954" i="3"/>
  <c r="J954" i="3"/>
  <c r="K954" i="3"/>
  <c r="D955" i="3"/>
  <c r="I955" i="3"/>
  <c r="F954" i="3"/>
  <c r="J955" i="3"/>
  <c r="K955" i="3"/>
  <c r="D956" i="3"/>
  <c r="F955" i="3"/>
  <c r="H955" i="3"/>
  <c r="H956" i="3"/>
  <c r="J956" i="3"/>
  <c r="K956" i="3"/>
  <c r="D957" i="3"/>
  <c r="F957" i="3"/>
  <c r="I957" i="3"/>
  <c r="F956" i="3"/>
  <c r="I956" i="3"/>
  <c r="H957" i="3"/>
  <c r="K957" i="3"/>
  <c r="D958" i="3"/>
  <c r="F958" i="3"/>
  <c r="J957" i="3"/>
  <c r="H958" i="3"/>
  <c r="J958" i="3"/>
  <c r="K958" i="3"/>
  <c r="D959" i="3"/>
  <c r="F959" i="3"/>
  <c r="I958" i="3"/>
  <c r="J959" i="3"/>
  <c r="I959" i="3"/>
  <c r="H959" i="3"/>
  <c r="K959" i="3"/>
  <c r="D960" i="3"/>
  <c r="H960" i="3"/>
  <c r="J960" i="3"/>
  <c r="I960" i="3"/>
  <c r="K960" i="3"/>
  <c r="D961" i="3"/>
  <c r="F960" i="3"/>
  <c r="J961" i="3"/>
  <c r="I961" i="3"/>
  <c r="K961" i="3"/>
  <c r="D962" i="3"/>
  <c r="F961" i="3"/>
  <c r="H961" i="3"/>
  <c r="H962" i="3"/>
  <c r="I962" i="3"/>
  <c r="J962" i="3"/>
  <c r="K962" i="3"/>
  <c r="D963" i="3"/>
  <c r="F962" i="3"/>
  <c r="J963" i="3"/>
  <c r="I963" i="3"/>
  <c r="K963" i="3"/>
  <c r="D964" i="3"/>
  <c r="F963" i="3"/>
  <c r="H963" i="3"/>
  <c r="H964" i="3"/>
  <c r="J964" i="3"/>
  <c r="K964" i="3"/>
  <c r="D965" i="3"/>
  <c r="H965" i="3"/>
  <c r="I965" i="3"/>
  <c r="F964" i="3"/>
  <c r="I964" i="3"/>
  <c r="K965" i="3"/>
  <c r="D966" i="3"/>
  <c r="F965" i="3"/>
  <c r="F966" i="3"/>
  <c r="J965" i="3"/>
  <c r="J966" i="3"/>
  <c r="K966" i="3"/>
  <c r="D967" i="3"/>
  <c r="H966" i="3"/>
  <c r="H967" i="3"/>
  <c r="I966" i="3"/>
  <c r="J967" i="3"/>
  <c r="I967" i="3"/>
  <c r="K967" i="3"/>
  <c r="D968" i="3"/>
  <c r="F968" i="3"/>
  <c r="F967" i="3"/>
  <c r="H968" i="3"/>
  <c r="J968" i="3"/>
  <c r="I968" i="3"/>
  <c r="K968" i="3"/>
  <c r="D969" i="3"/>
  <c r="I969" i="3"/>
  <c r="J969" i="3"/>
  <c r="K969" i="3"/>
  <c r="D970" i="3"/>
  <c r="F969" i="3"/>
  <c r="H969" i="3"/>
  <c r="H970" i="3"/>
  <c r="I970" i="3"/>
  <c r="J970" i="3"/>
  <c r="K970" i="3"/>
  <c r="D971" i="3"/>
  <c r="F970" i="3"/>
  <c r="I971" i="3"/>
  <c r="J971" i="3"/>
  <c r="K971" i="3"/>
  <c r="D972" i="3"/>
  <c r="F971" i="3"/>
  <c r="H971" i="3"/>
  <c r="H972" i="3"/>
  <c r="I972" i="3"/>
  <c r="J972" i="3"/>
  <c r="K972" i="3"/>
  <c r="D973" i="3"/>
  <c r="F972" i="3"/>
  <c r="J973" i="3"/>
  <c r="I973" i="3"/>
  <c r="K973" i="3"/>
  <c r="D974" i="3"/>
  <c r="F973" i="3"/>
  <c r="H973" i="3"/>
  <c r="H974" i="3"/>
  <c r="J974" i="3"/>
  <c r="K974" i="3"/>
  <c r="D975" i="3"/>
  <c r="H975" i="3"/>
  <c r="I975" i="3"/>
  <c r="F974" i="3"/>
  <c r="I974" i="3"/>
  <c r="K975" i="3"/>
  <c r="D976" i="3"/>
  <c r="F975" i="3"/>
  <c r="J975" i="3"/>
  <c r="F976" i="3"/>
  <c r="H976" i="3"/>
  <c r="J976" i="3"/>
  <c r="K976" i="3"/>
  <c r="D977" i="3"/>
  <c r="I977" i="3"/>
  <c r="I976" i="3"/>
  <c r="J977" i="3"/>
  <c r="K977" i="3"/>
  <c r="D978" i="3"/>
  <c r="F977" i="3"/>
  <c r="H977" i="3"/>
  <c r="H978" i="3"/>
  <c r="I978" i="3"/>
  <c r="J978" i="3"/>
  <c r="K978" i="3"/>
  <c r="D979" i="3"/>
  <c r="F978" i="3"/>
  <c r="F979" i="3"/>
  <c r="J979" i="3"/>
  <c r="I979" i="3"/>
  <c r="H979" i="3"/>
  <c r="K979" i="3"/>
  <c r="D980" i="3"/>
  <c r="H980" i="3"/>
  <c r="J980" i="3"/>
  <c r="I980" i="3"/>
  <c r="K980" i="3"/>
  <c r="D981" i="3"/>
  <c r="F981" i="3"/>
  <c r="F980" i="3"/>
  <c r="J981" i="3"/>
  <c r="I981" i="3"/>
  <c r="H981" i="3"/>
  <c r="K981" i="3"/>
  <c r="D982" i="3"/>
  <c r="H982" i="3"/>
  <c r="I982" i="3"/>
  <c r="J982" i="3"/>
  <c r="K982" i="3"/>
  <c r="D983" i="3"/>
  <c r="H983" i="3"/>
  <c r="F982" i="3"/>
  <c r="J983" i="3"/>
  <c r="I983" i="3"/>
  <c r="K983" i="3"/>
  <c r="D984" i="3"/>
  <c r="F984" i="3"/>
  <c r="F983" i="3"/>
  <c r="H984" i="3"/>
  <c r="J984" i="3"/>
  <c r="K984" i="3"/>
  <c r="D985" i="3"/>
  <c r="F985" i="3"/>
  <c r="I984" i="3"/>
  <c r="J985" i="3"/>
  <c r="I985" i="3"/>
  <c r="H985" i="3"/>
  <c r="K985" i="3"/>
  <c r="D986" i="3"/>
  <c r="H986" i="3"/>
  <c r="I986" i="3"/>
  <c r="J986" i="3"/>
  <c r="K986" i="3"/>
  <c r="D987" i="3"/>
  <c r="F987" i="3"/>
  <c r="F986" i="3"/>
  <c r="J987" i="3"/>
  <c r="I987" i="3"/>
  <c r="H987" i="3"/>
  <c r="K987" i="3"/>
  <c r="D988" i="3"/>
  <c r="I988" i="3"/>
  <c r="H988" i="3"/>
  <c r="J988" i="3"/>
  <c r="K988" i="3"/>
  <c r="D989" i="3"/>
  <c r="F989" i="3"/>
  <c r="F988" i="3"/>
  <c r="J989" i="3"/>
  <c r="I989" i="3"/>
  <c r="H989" i="3"/>
  <c r="K989" i="3"/>
  <c r="D990" i="3"/>
  <c r="H990" i="3"/>
  <c r="J990" i="3"/>
  <c r="K990" i="3"/>
  <c r="D991" i="3"/>
  <c r="F990" i="3"/>
  <c r="H991" i="3"/>
  <c r="I991" i="3"/>
  <c r="I990" i="3"/>
  <c r="J991" i="3"/>
  <c r="K991" i="3"/>
  <c r="D992" i="3"/>
  <c r="F992" i="3"/>
  <c r="F991" i="3"/>
  <c r="H992" i="3"/>
  <c r="J992" i="3"/>
  <c r="K992" i="3"/>
  <c r="D993" i="3"/>
  <c r="I992" i="3"/>
  <c r="J993" i="3"/>
  <c r="I993" i="3"/>
  <c r="H993" i="3"/>
  <c r="K993" i="3"/>
  <c r="D994" i="3"/>
  <c r="H994" i="3"/>
  <c r="F994" i="3"/>
  <c r="F993" i="3"/>
  <c r="I994" i="3"/>
  <c r="J994" i="3"/>
  <c r="K994" i="3"/>
  <c r="D995" i="3"/>
  <c r="F995" i="3"/>
  <c r="J995" i="3"/>
  <c r="I995" i="3"/>
  <c r="H995" i="3"/>
  <c r="K995" i="3"/>
  <c r="D996" i="3"/>
  <c r="H996" i="3"/>
  <c r="J996" i="3"/>
  <c r="K996" i="3"/>
  <c r="D997" i="3"/>
  <c r="F997" i="3"/>
  <c r="F996" i="3"/>
  <c r="I997" i="3"/>
  <c r="I996" i="3"/>
  <c r="H997" i="3"/>
  <c r="K997" i="3"/>
  <c r="D998" i="3"/>
  <c r="H998" i="3"/>
  <c r="J997" i="3"/>
  <c r="J998" i="3"/>
  <c r="K998" i="3"/>
  <c r="D999" i="3"/>
  <c r="O1000" i="2"/>
  <c r="N1000" i="2"/>
  <c r="F998" i="3"/>
  <c r="I999" i="3"/>
  <c r="I998" i="3"/>
  <c r="H999" i="3"/>
  <c r="J999" i="3"/>
  <c r="K999" i="3"/>
  <c r="D1000" i="3"/>
  <c r="F999" i="3"/>
  <c r="O1001" i="2"/>
  <c r="N1001" i="2"/>
  <c r="H1000" i="3"/>
  <c r="J1000" i="3"/>
  <c r="K1000" i="3"/>
  <c r="D1001" i="3"/>
  <c r="F1000" i="3"/>
  <c r="N1002" i="2"/>
  <c r="F1001" i="3"/>
  <c r="O1002" i="2"/>
  <c r="I1000" i="3"/>
  <c r="H1001" i="3"/>
  <c r="I1001" i="3"/>
  <c r="K1001" i="3"/>
  <c r="C2" i="5"/>
  <c r="B2" i="5"/>
  <c r="A2" i="5"/>
  <c r="J1001" i="3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K2" i="3"/>
  <c r="J2" i="3"/>
  <c r="H2" i="3"/>
  <c r="I2" i="3"/>
  <c r="F2" i="3"/>
</calcChain>
</file>

<file path=xl/sharedStrings.xml><?xml version="1.0" encoding="utf-8"?>
<sst xmlns="http://schemas.openxmlformats.org/spreadsheetml/2006/main" count="1839" uniqueCount="496">
  <si>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</si>
  <si>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</si>
  <si>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</si>
  <si>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</si>
  <si>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</si>
  <si>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</si>
  <si>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</si>
  <si>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</si>
  <si>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</si>
  <si>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</si>
  <si>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</si>
  <si>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</si>
  <si>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</si>
  <si>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</si>
  <si>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</si>
  <si>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</si>
  <si>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</si>
  <si>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</si>
  <si>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</si>
  <si>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</si>
  <si>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</si>
  <si>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</si>
  <si>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</si>
  <si>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</si>
  <si>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</si>
  <si>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</si>
  <si>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</si>
  <si>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</si>
  <si>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</si>
  <si>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</si>
  <si>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</si>
  <si>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</si>
  <si>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</si>
  <si>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</si>
  <si>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</si>
  <si>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</si>
  <si>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</si>
  <si>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</si>
  <si>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</si>
  <si>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</si>
  <si>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</si>
  <si>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</si>
  <si>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</si>
  <si>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</si>
  <si>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</si>
  <si>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</si>
  <si>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</si>
  <si>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</si>
  <si>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</si>
  <si>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</si>
  <si>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</si>
  <si>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</si>
  <si>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</si>
  <si>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</si>
  <si>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</si>
  <si>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</si>
  <si>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</si>
  <si>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</si>
  <si>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</si>
  <si>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</si>
  <si>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</si>
  <si>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</si>
  <si>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</si>
  <si>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</si>
  <si>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</si>
  <si>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</si>
  <si>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</si>
  <si>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</si>
  <si>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</si>
  <si>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</si>
  <si>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</si>
  <si>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</si>
  <si>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</si>
  <si>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</si>
  <si>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</si>
  <si>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</si>
  <si>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</si>
  <si>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</si>
  <si>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</si>
  <si>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</si>
  <si>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</si>
  <si>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</si>
  <si>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</si>
  <si>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</si>
  <si>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</si>
  <si>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</si>
  <si>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</si>
  <si>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</si>
  <si>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</si>
  <si>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</si>
  <si>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</si>
  <si>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</si>
  <si>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</si>
  <si>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</si>
  <si>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</si>
  <si>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</si>
  <si>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</si>
  <si>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</si>
  <si>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</si>
  <si>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</si>
  <si>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</si>
  <si>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</si>
  <si>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</si>
  <si>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</si>
  <si>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</si>
  <si>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</si>
  <si>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</si>
  <si>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</si>
  <si>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</si>
  <si>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</si>
  <si>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</si>
  <si>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</si>
  <si>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</si>
  <si>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</si>
  <si>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</si>
  <si>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</si>
  <si>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</si>
  <si>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</si>
  <si>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</si>
  <si>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</si>
  <si>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</si>
  <si>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</si>
  <si>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</si>
  <si>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</si>
  <si>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</si>
  <si>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</si>
  <si>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</si>
  <si>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</si>
  <si>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</si>
  <si>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</si>
  <si>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</si>
  <si>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</si>
  <si>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</si>
  <si>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</si>
  <si>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</si>
  <si>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</si>
  <si>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</si>
  <si>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</si>
  <si>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</si>
  <si>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</si>
  <si>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</si>
  <si>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</si>
  <si>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</si>
  <si>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</si>
  <si>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</si>
  <si>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</si>
  <si>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</si>
  <si>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</si>
  <si>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</si>
  <si>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</si>
  <si>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</si>
  <si>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</si>
  <si>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</si>
  <si>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</si>
  <si>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</si>
  <si>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</si>
  <si>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</si>
  <si>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</si>
  <si>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</si>
  <si>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</si>
  <si>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</si>
  <si>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</si>
  <si>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</si>
  <si>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</si>
  <si>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</si>
  <si>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</si>
  <si>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</si>
  <si>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</si>
  <si>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</si>
  <si>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</si>
  <si>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</si>
  <si>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</si>
  <si>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</si>
  <si>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</si>
  <si>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</si>
  <si>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</si>
  <si>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</si>
  <si>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</si>
  <si>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</si>
  <si>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</si>
  <si>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</si>
  <si>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</si>
  <si>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</si>
  <si>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</si>
  <si>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</si>
  <si>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</si>
  <si>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</si>
  <si>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</si>
  <si>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</si>
  <si>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</si>
  <si>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</si>
  <si>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</si>
  <si>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</si>
  <si>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</si>
  <si>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</si>
  <si>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</si>
  <si>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</si>
  <si>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</si>
  <si>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</si>
  <si>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</si>
  <si>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</si>
  <si>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</si>
  <si>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</si>
  <si>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</si>
  <si>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</si>
  <si>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</si>
  <si>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</si>
  <si>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</si>
  <si>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</si>
  <si>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</si>
  <si>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</si>
  <si>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</si>
  <si>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</si>
  <si>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</si>
  <si>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</si>
  <si>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</si>
  <si>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</si>
  <si>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</si>
  <si>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</si>
  <si>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</si>
  <si>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</si>
  <si>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</si>
  <si>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</si>
  <si>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</si>
  <si>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</si>
  <si>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</si>
  <si>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</si>
  <si>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</si>
  <si>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</si>
  <si>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</si>
  <si>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</si>
  <si>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</si>
  <si>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</si>
  <si>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</si>
  <si>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</si>
  <si>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</si>
  <si>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</si>
  <si>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</si>
  <si>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</si>
  <si>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</si>
  <si>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</si>
  <si>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</si>
  <si>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</si>
  <si>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</si>
  <si>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</si>
  <si>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</si>
  <si>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</si>
  <si>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</si>
  <si>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</si>
  <si>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</si>
  <si>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</si>
  <si>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</si>
  <si>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</si>
  <si>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</si>
  <si>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</si>
  <si>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</si>
  <si>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</si>
  <si>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</si>
  <si>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</si>
  <si>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</si>
  <si>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</si>
  <si>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</si>
  <si>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</si>
  <si>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</si>
  <si>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</si>
  <si>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</si>
  <si>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</si>
  <si>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</si>
  <si>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</si>
  <si>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</si>
  <si>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</si>
  <si>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</si>
  <si>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</si>
  <si>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</si>
  <si>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</si>
  <si>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Lens</t>
  </si>
  <si>
    <t>Le Havre</t>
  </si>
  <si>
    <t>Lyon</t>
  </si>
  <si>
    <t>Montpellier</t>
  </si>
  <si>
    <t>Metz</t>
  </si>
  <si>
    <t>St Etienne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</si>
  <si>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</si>
  <si>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</si>
  <si>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</si>
  <si>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</si>
  <si>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</si>
  <si>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</si>
  <si>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</si>
  <si>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</si>
  <si>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</si>
  <si>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</si>
  <si>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</si>
  <si>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</si>
  <si>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</si>
  <si>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</si>
  <si>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</si>
  <si>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</si>
  <si>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</si>
  <si>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</si>
  <si>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</si>
  <si>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</si>
  <si>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</si>
  <si>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</si>
  <si>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</si>
  <si>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</si>
  <si>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</si>
  <si>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</si>
  <si>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</si>
  <si>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</si>
  <si>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</si>
  <si>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</si>
  <si>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</si>
  <si>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</si>
  <si>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</si>
  <si>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</si>
  <si>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</si>
  <si>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</si>
  <si>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</si>
  <si>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</si>
  <si>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</si>
  <si>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</si>
  <si>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</si>
  <si>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</si>
  <si>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</si>
  <si>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</si>
  <si>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</si>
  <si>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</si>
  <si>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</si>
  <si>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</si>
  <si>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</si>
  <si>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</si>
  <si>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</si>
  <si>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</si>
  <si>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</si>
  <si>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</si>
  <si>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</si>
  <si>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</si>
  <si>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</si>
  <si>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</si>
  <si>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</si>
  <si>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</si>
  <si>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</si>
  <si>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</si>
  <si>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</si>
  <si>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</si>
  <si>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</si>
  <si>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</si>
  <si>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</si>
  <si>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</si>
  <si>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</si>
  <si>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</si>
  <si>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</si>
  <si>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</si>
  <si>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</si>
  <si>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</si>
  <si>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</si>
  <si>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</si>
  <si>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</si>
  <si>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</si>
  <si>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</si>
  <si>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</si>
  <si>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</si>
  <si>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</si>
  <si>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</si>
  <si>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</si>
  <si>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</si>
  <si>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</si>
  <si>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</si>
  <si>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</si>
  <si>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</si>
  <si>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</si>
  <si>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</si>
  <si>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</si>
  <si>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</si>
  <si>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</si>
  <si>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</si>
  <si>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</si>
  <si>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</si>
  <si>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</si>
  <si>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</si>
  <si>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</si>
  <si>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</si>
  <si>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</si>
  <si>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</si>
  <si>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</si>
  <si>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</si>
  <si>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</si>
  <si>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</si>
  <si>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</si>
  <si>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</si>
  <si>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</si>
  <si>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</si>
  <si>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</si>
  <si>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</si>
  <si>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Logrones</t>
  </si>
  <si>
    <t>Giannina</t>
  </si>
  <si>
    <t>Apollon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</si>
  <si>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</si>
  <si>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</si>
  <si>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</si>
  <si>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</si>
  <si>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</si>
  <si>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</si>
  <si>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</si>
  <si>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</si>
  <si>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</si>
  <si>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</si>
  <si>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</si>
  <si>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</si>
  <si>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</si>
  <si>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</si>
  <si>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</si>
  <si>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</si>
  <si>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</si>
  <si>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</si>
  <si>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</si>
  <si>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</si>
  <si>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</si>
  <si>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</si>
  <si>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</si>
  <si>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</si>
  <si>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</si>
  <si>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</si>
  <si>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</si>
  <si>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</si>
  <si>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</si>
  <si>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</si>
  <si>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OV25</t>
  </si>
  <si>
    <t>UN25</t>
  </si>
  <si>
    <t>P GOALS</t>
  </si>
  <si>
    <t>P SCORE</t>
  </si>
  <si>
    <t>Goals O</t>
  </si>
  <si>
    <t>Bristol Rvs</t>
  </si>
  <si>
    <t>Aldershot</t>
  </si>
  <si>
    <t>Torquay</t>
  </si>
  <si>
    <t>Boreham Wood</t>
  </si>
  <si>
    <t>Woking</t>
  </si>
  <si>
    <t>Bromley</t>
  </si>
  <si>
    <t>Dover Athletic</t>
  </si>
  <si>
    <t>Hartlepool</t>
  </si>
  <si>
    <t>Altrincham</t>
  </si>
  <si>
    <t>King’s Lynn</t>
  </si>
  <si>
    <t>Wealdstone</t>
  </si>
  <si>
    <t>Maidenhead</t>
  </si>
  <si>
    <t>Wrexham</t>
  </si>
  <si>
    <t>Barnet</t>
  </si>
  <si>
    <t>Yeovil</t>
  </si>
  <si>
    <t>Sutton</t>
  </si>
  <si>
    <t>Sabadell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</si>
  <si>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</si>
  <si>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</si>
  <si>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</si>
  <si>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</si>
  <si>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</si>
  <si>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</si>
  <si>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</si>
  <si>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Hibernian</t>
  </si>
  <si>
    <t>Notts County</t>
  </si>
  <si>
    <t>Hatayspor</t>
  </si>
  <si>
    <t>Accrington</t>
  </si>
  <si>
    <t>Halifax</t>
  </si>
  <si>
    <t>Reggiana</t>
  </si>
  <si>
    <t>Mouscron</t>
  </si>
  <si>
    <t>20/11/2020</t>
  </si>
  <si>
    <t>21/11/2020</t>
  </si>
  <si>
    <t>22/11/2020</t>
  </si>
  <si>
    <t>23/11/2020</t>
  </si>
  <si>
    <t>ov25</t>
  </si>
  <si>
    <t>ov2.25</t>
  </si>
  <si>
    <t>ov15</t>
  </si>
  <si>
    <t>un25</t>
  </si>
  <si>
    <t>Nancy</t>
  </si>
  <si>
    <t>3-0</t>
  </si>
  <si>
    <t>L</t>
  </si>
  <si>
    <t>1-1</t>
  </si>
  <si>
    <t>W</t>
  </si>
  <si>
    <t>0-0</t>
  </si>
  <si>
    <t>1-0</t>
  </si>
  <si>
    <t>0-2</t>
  </si>
  <si>
    <t>Chievo</t>
  </si>
  <si>
    <t>Guimaraes</t>
  </si>
  <si>
    <t>Weymouth</t>
  </si>
  <si>
    <t>Marseille</t>
  </si>
  <si>
    <t>Troyes</t>
  </si>
  <si>
    <t>Vicenza</t>
  </si>
  <si>
    <t>Nice</t>
  </si>
  <si>
    <t>Nacional</t>
  </si>
  <si>
    <t>Farense</t>
  </si>
  <si>
    <t>0-1</t>
  </si>
  <si>
    <t>2-1</t>
  </si>
  <si>
    <t>5-3</t>
  </si>
  <si>
    <t>3-1</t>
  </si>
  <si>
    <t>4-0</t>
  </si>
  <si>
    <t>2-0</t>
  </si>
  <si>
    <t>1-2</t>
  </si>
  <si>
    <t>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</si>
</sst>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14" fontId="0" fillId="3" borderId="0" xfId="0" applyNumberFormat="1" applyFill="1"/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1.042106143326367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1.0351900225906741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1.0521795989414335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1.050305669221034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1.0467751664180649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1.0449864577049268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1.0509930436304777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1.0569028949649302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1.0399586640868308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1.0431976029859278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1.0614473041522947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1.0518428764688503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1.0536616911224432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1.0379105936695237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1.0678955865909305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1.0682506792912572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1.0509354515449301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1.0543967570307606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1.0562131576327949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1.0538644213740753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1.042708496600167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1.0730588601512996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1.0729375085123927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1.0786007116029181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1.0425381099894757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1.0442736271125563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1.0513686083765104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1.0543819242504819</v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1.0485628287452582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1.0687346519929564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1.0461286947489423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1.0453465975749467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1.0556120689697279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1.0510876122378858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1.0421804198806015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1.052267086616911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1.0468011795556451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1.0523293923701496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1.0405885922597782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1.0551236153407171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1.0494125025023127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1.0626784802592908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1.0502857379813271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1.0581003177923753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1.0584605946196426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1.0608952469083379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1.0583708135254832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1.0452102388436428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1.0658651256652059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1.0679692406564159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1.0606212727063642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1.0667899925853617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1.0652016546735219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1.0696235692694445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1.0668028349405521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1.0674919964665432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1.0828735883799971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1.076236811713688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1.0831357824615913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1.0819204349687941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1.060537539928385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1.0501106530953337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1.055097586721879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1.0511368361869355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1.0405885922597782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1.0509930436304777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1.0475117579190587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1.0536616911224432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1.0487772084693074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1.0771788159096061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1.0526045231274919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1.0533218816775407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1.0420112422030368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1.048418440111401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1.0833969648935085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1.0798800682624141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1.0848921818864943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1.0784016071799434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1.0819204349687941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1.0852678068193793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1.0813672763420747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1.0781763507516477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1.0793776820575507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1.043438569981763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1.0423806634244144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1.0408967723463944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1.0607891122072484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1.0569028949649302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1.0631431028595957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1.0586391570182949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1.068727537804758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1.0679524935128775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1.0607891122072484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1.0755802342973508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1.0522085198267568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1.0587691192107669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1.0449698306901456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1.0504446434163872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1.0538611122400778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1.0405885922597782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1.0593568958392465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1.0439811611001015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1.0419581736699886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1.047592923283859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1.0510694237812139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1.0423806634244144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1.0468011795556451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1.038077229388916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1.0344490471441554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1.0441265060289624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1.0382856620047121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1.0342024872400046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1.0808309687628768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1.0681458983010155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1.083213262843725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1.0840677409696946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1.041979455975633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1.038506964435719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1.0440279853919932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1.0434058512320166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1.0469799548748147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1.0518428764688503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1.047073470420135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1.0593230574421948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1.0567919280515341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1.0404319501157899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1.0558399741144113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1.0724309196869584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1.0619437671691367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1.04299513543169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1.0629323679154563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1.0502085589023142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1.0666596559601409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1.0624101239736632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1.0454473653146403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1.0439811611001015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1.0724309196869584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1.0597065109096055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1.0653482211578977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1.0687346519929564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1.0687346519929564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1.0602620774953408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1.0606212727063642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1.0589099176352577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1.0661767993513469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1.0707999366355214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1.0512018249471584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1.0448679076073528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1.0427491060172347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1.0958650790067852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1.0342024872400046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1.0567609363032806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1.0570323013866483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1.0382856620047121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1.0593230574421948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1.0597204573559456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1.1240849769980794</v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1.0253261405068872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15.351387160355614</v>
      </c>
      <c r="I186" s="6">
        <f>IF('Log_working_3-way'!$D186="","",'True_Odds_Calculator_3-way'!O187/'True_Odds_Calculator_3-way'!B187-1)</f>
        <v>7.0385138887149221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2.7225390713180975E-2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1.0293161352162787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2.3173115910346698</v>
      </c>
      <c r="I187" s="6">
        <f>IF('Log_working_3-way'!$D187="","",'True_Odds_Calculator_3-way'!O188/'True_Odds_Calculator_3-way'!B188-1)</f>
        <v>2.6039449786564659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2.6160186676791763E-2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1.0259611469418748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28.110470841730162</v>
      </c>
      <c r="I188" s="6">
        <f>IF('Log_working_3-way'!$D188="","",'True_Odds_Calculator_3-way'!O189/'True_Odds_Calculator_3-way'!B189-1)</f>
        <v>6.7356124421241939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2.5766686774788106E-2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1.0361772993239404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35.428817632417008</v>
      </c>
      <c r="I189" s="6">
        <f>IF('Log_working_3-way'!$D189="","",'True_Odds_Calculator_3-way'!O190/'True_Odds_Calculator_3-way'!B190-1)</f>
        <v>6.0318964238539934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3.3188861641228806E-2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1.0381713966795307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2.3449073523461741</v>
      </c>
      <c r="I190" s="6">
        <f>IF('Log_working_3-way'!$D190="","",'True_Odds_Calculator_3-way'!O191/'True_Odds_Calculator_3-way'!B191-1)</f>
        <v>6.1614429410621065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3.6733985405987379E-2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1.0212888158170972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15.555614667871872</v>
      </c>
      <c r="I191" s="6">
        <f>IF('Log_working_3-way'!$D191="","",'True_Odds_Calculator_3-way'!O192/'True_Odds_Calculator_3-way'!B192-1)</f>
        <v>9.1073447392310491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2.2921114568752676E-2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1.0251122473468246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11.155039443235616</v>
      </c>
      <c r="I192" s="6">
        <f>IF('Log_working_3-way'!$D192="","",'True_Odds_Calculator_3-way'!O193/'True_Odds_Calculator_3-way'!B193-1)</f>
        <v>11.506069474560931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2.7237242776675608E-2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1.0353711539144503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37.84335794462752</v>
      </c>
      <c r="I193" s="6">
        <f>IF('Log_working_3-way'!$D193="","",'True_Odds_Calculator_3-way'!O194/'True_Odds_Calculator_3-way'!B194-1)</f>
        <v>6.2785557345068996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3.1262104597525653E-2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1.048531479075117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56.224882691403003</v>
      </c>
      <c r="I194" s="6">
        <f>IF('Log_working_3-way'!$D194="","",'True_Odds_Calculator_3-way'!O195/'True_Odds_Calculator_3-way'!B195-1)</f>
        <v>1.7501870259398173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3.4018679465559698E-2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1.0257748631786148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9.5319695686060602</v>
      </c>
      <c r="I195" s="6">
        <f>IF('Log_working_3-way'!$D195="","",'True_Odds_Calculator_3-way'!O196/'True_Odds_Calculator_3-way'!B196-1)</f>
        <v>5.6700645517687134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2.7408695840517971E-2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1.0322435891771971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33.380873655517178</v>
      </c>
      <c r="I196" s="6">
        <f>IF('Log_working_3-way'!$D196="","",'True_Odds_Calculator_3-way'!O197/'True_Odds_Calculator_3-way'!B197-1)</f>
        <v>5.3797881528817681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3.0539228213646963E-2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1.0282328770140847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7.8133684699301096</v>
      </c>
      <c r="I197" s="6">
        <f>IF('Log_working_3-way'!$D197="","",'True_Odds_Calculator_3-way'!O198/'True_Odds_Calculator_3-way'!B198-1)</f>
        <v>4.8357646471884381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2.939464593240837E-2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1.0245388983163843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12.871343839622133</v>
      </c>
      <c r="I198" s="6">
        <f>IF('Log_working_3-way'!$D198="","",'True_Odds_Calculator_3-way'!O199/'True_Odds_Calculator_3-way'!B199-1)</f>
        <v>8.165899367095717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2.657271024836394E-2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1.0315893973752028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31.422686210178036</v>
      </c>
      <c r="I199" s="6">
        <f>IF('Log_working_3-way'!$D199="","",'True_Odds_Calculator_3-way'!O200/'True_Odds_Calculator_3-way'!B200-1)</f>
        <v>5.512782729633134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3.0525637272795114E-2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1.0262794929551207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17.071317481110597</v>
      </c>
      <c r="I200" s="6">
        <f>IF('Log_working_3-way'!$D200="","",'True_Odds_Calculator_3-way'!O201/'True_Odds_Calculator_3-way'!B201-1)</f>
        <v>7.5139752818817342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2.8097290201409608E-2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1.027646222136992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6.7541411356519241</v>
      </c>
      <c r="I201" s="6">
        <f>IF('Log_working_3-way'!$D201="","",'True_Odds_Calculator_3-way'!O202/'True_Odds_Calculator_3-way'!B202-1)</f>
        <v>6.5818322661227535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2.9105204270930329E-2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1.0258719672159702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10.566777433471508</v>
      </c>
      <c r="I202" s="6">
        <f>IF('Log_working_3-way'!$D202="","",'True_Odds_Calculator_3-way'!O203/'True_Odds_Calculator_3-way'!B203-1)</f>
        <v>8.0973073923346686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2.7996474326451137E-2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1.0251970128403287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13.289943105696091</v>
      </c>
      <c r="I203" s="6">
        <f>IF('Log_working_3-way'!$D203="","",'True_Odds_Calculator_3-way'!O204/'True_Odds_Calculator_3-way'!B204-1)</f>
        <v>9.0000535657372112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2.7279178434183482E-2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1.0263170801263992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15.20073054696158</v>
      </c>
      <c r="I204" s="6">
        <f>IF('Log_working_3-way'!$D204="","",'True_Odds_Calculator_3-way'!O205/'True_Odds_Calculator_3-way'!B205-1)</f>
        <v>8.4374943088806305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2.83317203655431E-2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1.0275662593630923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6.1364373679903164</v>
      </c>
      <c r="I205" s="6">
        <f>IF('Log_working_3-way'!$D205="","",'True_Odds_Calculator_3-way'!O206/'True_Odds_Calculator_3-way'!B206-1)</f>
        <v>7.7104633409492056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2.9119503962165894E-2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1.0273559673853547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21.691289782471163</v>
      </c>
      <c r="I206" s="6">
        <f>IF('Log_working_3-way'!$D206="","",'True_Odds_Calculator_3-way'!O207/'True_Odds_Calculator_3-way'!B207-1)</f>
        <v>7.7682193534895845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2.8490126955600159E-2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1.0313204373712688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31.432854166904178</v>
      </c>
      <c r="I207" s="6">
        <f>IF('Log_working_3-way'!$D207="","",'True_Odds_Calculator_3-way'!O208/'True_Odds_Calculator_3-way'!B208-1)</f>
        <v>5.8295906701748086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3.0202559321312661E-2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1.0336789140948348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0.79848691847849973</v>
      </c>
      <c r="I208" s="6">
        <f>IF('Log_working_3-way'!$D208="","",'True_Odds_Calculator_3-way'!O209/'True_Odds_Calculator_3-way'!B209-1)</f>
        <v>4.3790316707822692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2.9243276257871598E-2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1.0307812834753491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9.7559030972094458</v>
      </c>
      <c r="I209" s="6">
        <f>IF('Log_working_3-way'!$D209="","",'True_Odds_Calculator_3-way'!O210/'True_Odds_Calculator_3-way'!B210-1)</f>
        <v>7.1330080130128142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3.3024471370871833E-2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1.0309444981428042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16.528752085871869</v>
      </c>
      <c r="I210" s="6">
        <f>IF('Log_working_3-way'!$D210="","",'True_Odds_Calculator_3-way'!O211/'True_Odds_Calculator_3-way'!B211-1)</f>
        <v>6.5110011091027706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3.3030815348095821E-2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1.0304957265723544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10.201622578229085</v>
      </c>
      <c r="I211" s="6">
        <f>IF('Log_working_3-way'!$D211="","",'True_Odds_Calculator_3-way'!O212/'True_Odds_Calculator_3-way'!B212-1)</f>
        <v>7.4750485729824678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3.2819439412846041E-2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1.031254126540182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19.183551632525784</v>
      </c>
      <c r="I212" s="6">
        <f>IF('Log_working_3-way'!$D212="","",'True_Odds_Calculator_3-way'!O213/'True_Odds_Calculator_3-way'!B213-1)</f>
        <v>7.1802944146123675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3.3032964699100553E-2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1.0334381790629807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6.840672134859564</v>
      </c>
      <c r="I213" s="6">
        <f>IF('Log_working_3-way'!$D213="","",'True_Odds_Calculator_3-way'!O214/'True_Odds_Calculator_3-way'!B214-1)</f>
        <v>6.9764388268499218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3.5219569702328091E-2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1.0353370676313098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25.743859557138908</v>
      </c>
      <c r="I214" s="6">
        <f>IF('Log_working_3-way'!$D214="","",'True_Odds_Calculator_3-way'!O215/'True_Odds_Calculator_3-way'!B215-1)</f>
        <v>6.2866602011586332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3.5782848236517673E-2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1.0318273376638996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10.496050254778789</v>
      </c>
      <c r="I215" s="6">
        <f>IF('Log_working_3-way'!$D215="","",'True_Odds_Calculator_3-way'!O216/'True_Odds_Calculator_3-way'!B216-1)</f>
        <v>7.9866320868056242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3.432101960276901E-2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1.0347550945305024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25.757591193072553</v>
      </c>
      <c r="I216" s="6">
        <f>IF('Log_working_3-way'!$D216="","",'True_Odds_Calculator_3-way'!O217/'True_Odds_Calculator_3-way'!B217-1)</f>
        <v>5.1597607518998005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3.5251298409193055E-2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1.0339777350193107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27.884414346903576</v>
      </c>
      <c r="I217" s="6">
        <f>IF('Log_working_3-way'!$D217="","",'True_Odds_Calculator_3-way'!O218/'True_Odds_Calculator_3-way'!B218-1)</f>
        <v>6.3409538818952393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3.3794587875266791E-2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1.0324546570010784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21.142148657361442</v>
      </c>
      <c r="I218" s="6">
        <f>IF('Log_working_3-way'!$D218="","",'True_Odds_Calculator_3-way'!O219/'True_Odds_Calculator_3-way'!B219-1)</f>
        <v>5.9517584076806784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3.3921736105919864E-2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1.0317960150759029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16.66286525441669</v>
      </c>
      <c r="I219" s="6">
        <f>IF('Log_working_3-way'!$D219="","",'True_Odds_Calculator_3-way'!O220/'True_Odds_Calculator_3-way'!B220-1)</f>
        <v>7.3663308812356423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3.3968074409250981E-2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1.0333380255853701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6.6674253011381017</v>
      </c>
      <c r="I220" s="6">
        <f>IF('Log_working_3-way'!$D220="","",'True_Odds_Calculator_3-way'!O221/'True_Odds_Calculator_3-way'!B221-1)</f>
        <v>6.4146704949772433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3.4888927284854265E-2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1.0315719668562766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8.7500467665776558</v>
      </c>
      <c r="I221" s="6">
        <f>IF('Log_working_3-way'!$D221="","",'True_Odds_Calculator_3-way'!O222/'True_Odds_Calculator_3-way'!B222-1)</f>
        <v>6.7638725165410838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3.3646869340920205E-2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1.0373824769234139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27.788779387308121</v>
      </c>
      <c r="I222" s="6">
        <f>IF('Log_working_3-way'!$D222="","",'True_Odds_Calculator_3-way'!O223/'True_Odds_Calculator_3-way'!B223-1)</f>
        <v>6.0045076169278166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3.7228804460532672E-2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1.0307620200842551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11.436188399288286</v>
      </c>
      <c r="I223" s="6">
        <f>IF('Log_working_3-way'!$D223="","",'True_Odds_Calculator_3-way'!O224/'True_Odds_Calculator_3-way'!B224-1)</f>
        <v>6.5531767203660891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3.3009465002695304E-2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1.0398304371323317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31.935754967683394</v>
      </c>
      <c r="I224" s="6">
        <f>IF('Log_working_3-way'!$D224="","",'True_Odds_Calculator_3-way'!O225/'True_Odds_Calculator_3-way'!B225-1)</f>
        <v>4.729175556276207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3.8341366531838172E-2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1.032022990450941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10.261223169158535</v>
      </c>
      <c r="I225" s="6">
        <f>IF('Log_working_3-way'!$D225="","",'True_Odds_Calculator_3-way'!O226/'True_Odds_Calculator_3-way'!B226-1)</f>
        <v>7.1223671316873851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3.4377807243026082E-2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1.0340158439356204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21.983682397025291</v>
      </c>
      <c r="I226" s="6">
        <f>IF('Log_working_3-way'!$D226="","",'True_Odds_Calculator_3-way'!O227/'True_Odds_Calculator_3-way'!B227-1)</f>
        <v>7.4048107198422191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3.5315381311496141E-2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1.0322494962718995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22.71511509181866</v>
      </c>
      <c r="I227" s="6">
        <f>IF('Log_working_3-way'!$D227="","",'True_Odds_Calculator_3-way'!O228/'True_Odds_Calculator_3-way'!B228-1)</f>
        <v>6.0304019602194741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3.3408488227311572E-2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1.0305814651333658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11.526699352301648</v>
      </c>
      <c r="I228" s="6">
        <f>IF('Log_working_3-way'!$D228="","",'True_Odds_Calculator_3-way'!O229/'True_Odds_Calculator_3-way'!B229-1)</f>
        <v>7.2288284026492402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3.2936809033177639E-2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1.0368249890931618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3.2773926748493309</v>
      </c>
      <c r="I229" s="6">
        <f>IF('Log_working_3-way'!$D229="","",'True_Odds_Calculator_3-way'!O230/'True_Odds_Calculator_3-way'!B230-1)</f>
        <v>5.718741322205223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3.6176311342525747E-2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1.0302626772156473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11.620780397479237</v>
      </c>
      <c r="I230" s="6">
        <f>IF('Log_working_3-way'!$D230="","",'True_Odds_Calculator_3-way'!O231/'True_Odds_Calculator_3-way'!B231-1)</f>
        <v>7.6289138705117772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3.265262136968583E-2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1.03302643995945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20.918547926880901</v>
      </c>
      <c r="I231" s="6">
        <f>IF('Log_working_3-way'!$D231="","",'True_Odds_Calculator_3-way'!O232/'True_Odds_Calculator_3-way'!B232-1)</f>
        <v>7.2641493414678688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3.4545583817700232E-2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1.0455780818553124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34.228556795402596</v>
      </c>
      <c r="I232" s="6">
        <f>IF('Log_working_3-way'!$D232="","",'True_Odds_Calculator_3-way'!O233/'True_Odds_Calculator_3-way'!B233-1)</f>
        <v>5.2734902228192881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4.2646908165377528E-2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1.0397274966217271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6.410742360575135</v>
      </c>
      <c r="I233" s="6">
        <f>IF('Log_working_3-way'!$D233="","",'True_Odds_Calculator_3-way'!O234/'True_Odds_Calculator_3-way'!B234-1)</f>
        <v>6.1697588008789266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4.1197899924997339E-2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1.0373950586578118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7.1809571503804754</v>
      </c>
      <c r="I234" s="6">
        <f>IF('Log_working_3-way'!$D234="","",'True_Odds_Calculator_3-way'!O235/'True_Odds_Calculator_3-way'!B235-1)</f>
        <v>5.8443123753608015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3.8981086940270693E-2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1.0395489666818407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25.353796009759506</v>
      </c>
      <c r="I235" s="6">
        <f>IF('Log_working_3-way'!$D235="","",'True_Odds_Calculator_3-way'!O236/'True_Odds_Calculator_3-way'!B236-1)</f>
        <v>4.8325416306634263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4.0135898413565796E-2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1.0376948970390898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9.2710883010922487</v>
      </c>
      <c r="I236" s="6">
        <f>IF('Log_working_3-way'!$D236="","",'True_Odds_Calculator_3-way'!O237/'True_Odds_Calculator_3-way'!B237-1)</f>
        <v>5.7309399524164633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3.9778143444722192E-2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1.0409346133551887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5.9767148691768757</v>
      </c>
      <c r="I237" s="6">
        <f>IF('Log_working_3-way'!$D237="","",'True_Odds_Calculator_3-way'!O238/'True_Odds_Calculator_3-way'!B238-1)</f>
        <v>4.6572368467125447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4.1360754678211986E-2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1.0389633920164381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23.7765354010481</v>
      </c>
      <c r="I238" s="6">
        <f>IF('Log_working_3-way'!$D238="","",'True_Odds_Calculator_3-way'!O239/'True_Odds_Calculator_3-way'!B239-1)</f>
        <v>5.4202375817377142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3.9984748754232857E-2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1.0404193473820258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24.25462105241164</v>
      </c>
      <c r="I239" s="6">
        <f>IF('Log_working_3-way'!$D239="","",'True_Odds_Calculator_3-way'!O240/'True_Odds_Calculator_3-way'!B240-1)</f>
        <v>5.5124984098168452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4.1333694232487783E-2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1.0367540103055695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13.914842204956937</v>
      </c>
      <c r="I240" s="6">
        <f>IF('Log_working_3-way'!$D240="","",'True_Odds_Calculator_3-way'!O241/'True_Odds_Calculator_3-way'!B241-1)</f>
        <v>6.0669718913271913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3.9235332634667497E-2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1.0209731832057052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18.494928148774299</v>
      </c>
      <c r="I241" s="6">
        <f>IF('Log_working_3-way'!$D241="","",'True_Odds_Calculator_3-way'!O242/'True_Odds_Calculator_3-way'!B242-1)</f>
        <v>6.1839771652154392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2.2309330236159441E-2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1.0376737258297621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53.185984963200077</v>
      </c>
      <c r="I242" s="6">
        <f>IF('Log_working_3-way'!$D242="","",'True_Odds_Calculator_3-way'!O243/'True_Odds_Calculator_3-way'!B243-1)</f>
        <v>2.2164084165263493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2.7787735842675465E-2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1.0264977548006544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1.1514295701750012</v>
      </c>
      <c r="I243" s="6">
        <f>IF('Log_working_3-way'!$D243="","",'True_Odds_Calculator_3-way'!O244/'True_Odds_Calculator_3-way'!B244-1)</f>
        <v>3.598805856460392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2.3182429060672805E-2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1.0228795444868426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4.4383246206956315</v>
      </c>
      <c r="I244" s="6">
        <f>IF('Log_working_3-way'!$D244="","",'True_Odds_Calculator_3-way'!O245/'True_Odds_Calculator_3-way'!B245-1)</f>
        <v>4.5161065837485568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2.2829297265724247E-2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1.0220032749760275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19.190255900702059</v>
      </c>
      <c r="I245" s="6">
        <f>IF('Log_working_3-way'!$D245="","",'True_Odds_Calculator_3-way'!O246/'True_Odds_Calculator_3-way'!B246-1)</f>
        <v>6.138118229320523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2.3323187502291898E-2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1.035492497559894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8.8940649026265461</v>
      </c>
      <c r="I246" s="6">
        <f>IF('Log_working_3-way'!$D246="","",'True_Odds_Calculator_3-way'!O247/'True_Odds_Calculator_3-way'!B247-1)</f>
        <v>10.067254856435262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3.828375014815677E-2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1.0400612468344854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4.7420007315610269</v>
      </c>
      <c r="I247" s="6">
        <f>IF('Log_working_3-way'!$D247="","",'True_Odds_Calculator_3-way'!O248/'True_Odds_Calculator_3-way'!B248-1)</f>
        <v>7.1643500954216339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4.1094472060990705E-2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1.0353103998948203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10.532968408966937</v>
      </c>
      <c r="I248" s="6">
        <f>IF('Log_working_3-way'!$D248="","",'True_Odds_Calculator_3-way'!O249/'True_Odds_Calculator_3-way'!B249-1)</f>
        <v>9.5614343064484846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3.8157419385154157E-2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1.0362135130447094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12.202018199043778</v>
      </c>
      <c r="I249" s="6">
        <f>IF('Log_working_3-way'!$D249="","",'True_Odds_Calculator_3-way'!O250/'True_Odds_Calculator_3-way'!B250-1)</f>
        <v>11.275856208039434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3.9039707264006296E-2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1.0366516656756639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15.988901380698973</v>
      </c>
      <c r="I250" s="6">
        <f>IF('Log_working_3-way'!$D250="","",'True_Odds_Calculator_3-way'!O251/'True_Odds_Calculator_3-way'!B251-1)</f>
        <v>9.2103929994834193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3.9156098214501389E-2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1.0375703547299535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16.710731751059452</v>
      </c>
      <c r="I251" s="6">
        <f>IF('Log_working_3-way'!$D251="","",'True_Odds_Calculator_3-way'!O252/'True_Odds_Calculator_3-way'!B252-1)</f>
        <v>8.2733489837705569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4.0043855867703648E-2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1.0357360209274051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8.6425829332516066</v>
      </c>
      <c r="I252" s="6">
        <f>IF('Log_working_3-way'!$D252="","",'True_Odds_Calculator_3-way'!O253/'True_Odds_Calculator_3-way'!B253-1)</f>
        <v>11.825267214326448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3.8562056995023797E-2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1.0373881122009059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19.622260367443708</v>
      </c>
      <c r="I253" s="6">
        <f>IF('Log_working_3-way'!$D253="","",'True_Odds_Calculator_3-way'!O254/'True_Odds_Calculator_3-way'!B254-1)</f>
        <v>7.0369556258432784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3.9336625842505857E-2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1.0269642538139907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7.6626746397778867</v>
      </c>
      <c r="I254" s="6">
        <f>IF('Log_working_3-way'!$D254="","",'True_Odds_Calculator_3-way'!O255/'True_Odds_Calculator_3-way'!B255-1)</f>
        <v>6.7140937230634687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2.8628096805180192E-2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1.0269019376619426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20.234457037777368</v>
      </c>
      <c r="I255" s="6">
        <f>IF('Log_working_3-way'!$D255="","",'True_Odds_Calculator_3-way'!O256/'True_Odds_Calculator_3-way'!B256-1)</f>
        <v>6.5453573024887488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2.8327127365809224E-2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1.0249674867524847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15.767317110347424</v>
      </c>
      <c r="I256" s="6">
        <f>IF('Log_working_3-way'!$D256="","",'True_Odds_Calculator_3-way'!O257/'True_Odds_Calculator_3-way'!B257-1)</f>
        <v>7.7298087515336604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2.6838956940890002E-2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1.0316574669773726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26.416217513131851</v>
      </c>
      <c r="I257" s="6">
        <f>IF('Log_working_3-way'!$D257="","",'True_Odds_Calculator_3-way'!O258/'True_Odds_Calculator_3-way'!B258-1)</f>
        <v>5.2105354384498126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3.1993030825960167E-2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1.027171999119121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1.6400611692147362</v>
      </c>
      <c r="I258" s="6">
        <f>IF('Log_working_3-way'!$D258="","",'True_Odds_Calculator_3-way'!O259/'True_Odds_Calculator_3-way'!B259-1)</f>
        <v>4.040989525085724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2.4657803888316732E-2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1.0311767701831132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41.696348554759929</v>
      </c>
      <c r="I259" s="6">
        <f>IF('Log_working_3-way'!$D259="","",'True_Odds_Calculator_3-way'!O260/'True_Odds_Calculator_3-way'!B260-1)</f>
        <v>3.1903524534575887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2.7200850257818709E-2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1.1259170697059671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76.068160412074349</v>
      </c>
      <c r="I260" s="6">
        <f>IF('Log_working_3-way'!$D260="","",'True_Odds_Calculator_3-way'!O261/'True_Odds_Calculator_3-way'!B261-1)</f>
        <v>-4.4720113764394553E-2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5.3122883567488177E-2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1.0233994457965321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5.4210213051997478</v>
      </c>
      <c r="I261" s="6">
        <f>IF('Log_working_3-way'!$D261="","",'True_Odds_Calculator_3-way'!O262/'True_Odds_Calculator_3-way'!B262-1)</f>
        <v>5.0735775307422308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2.3921530039654471E-2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1.0273202557293668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2.7629440349683385</v>
      </c>
      <c r="I262" s="6">
        <f>IF('Log_working_3-way'!$D262="","",'True_Odds_Calculator_3-way'!O263/'True_Odds_Calculator_3-way'!B263-1)</f>
        <v>3.8574383346800856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2.5738545998860385E-2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1.0423126688569075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16.0398414526952</v>
      </c>
      <c r="I263" s="6">
        <f>IF('Log_working_3-way'!$D263="","",'True_Odds_Calculator_3-way'!O264/'True_Odds_Calculator_3-way'!B264-1)</f>
        <v>5.6281915135487299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4.4811053222711505E-2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1.02305727291505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5.1350430592020073</v>
      </c>
      <c r="I264" s="6">
        <f>IF('Log_working_3-way'!$D264="","",'True_Odds_Calculator_3-way'!O265/'True_Odds_Calculator_3-way'!B265-1)</f>
        <v>6.2912373470991891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2.3850610131887162E-2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1.0568454812107422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26.679908181390172</v>
      </c>
      <c r="I265" s="6">
        <f>IF('Log_working_3-way'!$D265="","",'True_Odds_Calculator_3-way'!O266/'True_Odds_Calculator_3-way'!B266-1)</f>
        <v>9.4562295946852561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5.5581810651748054E-2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1.0461252704738393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7.8057627115093116</v>
      </c>
      <c r="I266" s="6">
        <f>IF('Log_working_3-way'!$D266="","",'True_Odds_Calculator_3-way'!O267/'True_Odds_Calculator_3-way'!B267-1)</f>
        <v>9.1792532963441342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4.9158795243074316E-2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1.0705500070355591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43.302717515752583</v>
      </c>
      <c r="I267" s="6">
        <f>IF('Log_working_3-way'!$D267="","",'True_Odds_Calculator_3-way'!O268/'True_Odds_Calculator_3-way'!B268-1)</f>
        <v>4.2282725346202463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5.8921879697483304E-2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1.0519033510481783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3.1882274711479246</v>
      </c>
      <c r="I268" s="6">
        <f>IF('Log_working_3-way'!$D268="","",'True_Odds_Calculator_3-way'!O269/'True_Odds_Calculator_3-way'!B269-1)</f>
        <v>4.6966613559389057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4.9380478614228673E-2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1.0507496953435034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58.004498745978708</v>
      </c>
      <c r="I269" s="6">
        <f>IF('Log_working_3-way'!$D269="","",'True_Odds_Calculator_3-way'!O270/'True_Odds_Calculator_3-way'!B270-1)</f>
        <v>1.5810844852784061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3.4415299632719609E-2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1.0318386926331056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1.222214941096897</v>
      </c>
      <c r="I270" s="6">
        <f>IF('Log_working_3-way'!$D270="","",'True_Odds_Calculator_3-way'!O271/'True_Odds_Calculator_3-way'!B271-1)</f>
        <v>2.5468226088444315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2.682860331849235E-2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1.0263309784976513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17.876983481817017</v>
      </c>
      <c r="I271" s="6">
        <f>IF('Log_working_3-way'!$D271="","",'True_Odds_Calculator_3-way'!O272/'True_Odds_Calculator_3-way'!B272-1)</f>
        <v>7.6675168797910356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2.8053438088263105E-2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1.0257169755030413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14.321629337606097</v>
      </c>
      <c r="I272" s="6">
        <f>IF('Log_working_3-way'!$D272="","",'True_Odds_Calculator_3-way'!O273/'True_Odds_Calculator_3-way'!B273-1)</f>
        <v>8.5614700077174728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2.7765338110165683E-2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1.0358383296038272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38.318556557687288</v>
      </c>
      <c r="I273" s="6">
        <f>IF('Log_working_3-way'!$D273="","",'True_Odds_Calculator_3-way'!O274/'True_Odds_Calculator_3-way'!B274-1)</f>
        <v>5.5384591033255788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3.1818070034630441E-2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1.0259412237927081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8.041855971676874</v>
      </c>
      <c r="I274" s="6">
        <f>IF('Log_working_3-way'!$D274="","",'True_Odds_Calculator_3-way'!O275/'True_Odds_Calculator_3-way'!B275-1)</f>
        <v>9.4569635351452259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2.8003818235551758E-2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1.0341245823490532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37.382793369790456</v>
      </c>
      <c r="I275" s="6">
        <f>IF('Log_working_3-way'!$D275="","",'True_Odds_Calculator_3-way'!O276/'True_Odds_Calculator_3-way'!B276-1)</f>
        <v>5.9003050608474501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3.0550250808443424E-2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1.0262206401424818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9.3869984886164506</v>
      </c>
      <c r="I276" s="6">
        <f>IF('Log_working_3-way'!$D276="","",'True_Odds_Calculator_3-way'!O277/'True_Odds_Calculator_3-way'!B277-1)</f>
        <v>7.1713672798159216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2.8175091829539145E-2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1.0342693513403636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35.02355428153821</v>
      </c>
      <c r="I277" s="6">
        <f>IF('Log_working_3-way'!$D277="","",'True_Odds_Calculator_3-way'!O278/'True_Odds_Calculator_3-way'!B278-1)</f>
        <v>4.1439270103222183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3.2109423759264955E-2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1.0266499808671405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6.5079725606258743</v>
      </c>
      <c r="I278" s="6">
        <f>IF('Log_working_3-way'!$D278="","",'True_Odds_Calculator_3-way'!O279/'True_Odds_Calculator_3-way'!B279-1)</f>
        <v>5.5645690258533538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2.771411594941009E-2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1.0361986681149131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16.434415011905223</v>
      </c>
      <c r="I279" s="6">
        <f>IF('Log_working_3-way'!$D279="","",'True_Odds_Calculator_3-way'!O280/'True_Odds_Calculator_3-way'!B280-1)</f>
        <v>7.1837973041204428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3.8620512758118952E-2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1.0366925531545081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9.983878815320459</v>
      </c>
      <c r="I280" s="6">
        <f>IF('Log_working_3-way'!$D280="","",'True_Odds_Calculator_3-way'!O281/'True_Odds_Calculator_3-way'!B281-1)</f>
        <v>6.5088443422733162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3.910837504642739E-2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1.0357429254083086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13.928086698376829</v>
      </c>
      <c r="I281" s="6">
        <f>IF('Log_working_3-way'!$D281="","",'True_Odds_Calculator_3-way'!O282/'True_Odds_Calculator_3-way'!B282-1)</f>
        <v>6.8173102607322971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3.8313302517686942E-2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1.0369101971433654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17.189519127502756</v>
      </c>
      <c r="I282" s="6">
        <f>IF('Log_working_3-way'!$D282="","",'True_Odds_Calculator_3-way'!O283/'True_Odds_Calculator_3-way'!B283-1)</f>
        <v>7.0375685943808293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3.9257362985326116E-2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1.0478605939349259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15.668154412478529</v>
      </c>
      <c r="I283" s="6">
        <f>IF('Log_working_3-way'!$D283="","",'True_Odds_Calculator_3-way'!O284/'True_Odds_Calculator_3-way'!B284-1)</f>
        <v>4.8915722890224664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5.0308023198584184E-2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1.0489012637064108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20.171695997882704</v>
      </c>
      <c r="I284" s="6">
        <f>IF('Log_working_3-way'!$D284="","",'True_Odds_Calculator_3-way'!O285/'True_Odds_Calculator_3-way'!B285-1)</f>
        <v>5.4195696065362817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5.0927190839180625E-2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1.0512851334175257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4.7991008354170699</v>
      </c>
      <c r="I285" s="6">
        <f>IF('Log_working_3-way'!$D285="","",'True_Odds_Calculator_3-way'!O286/'True_Odds_Calculator_3-way'!B286-1)</f>
        <v>5.6220474274704628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5.1306363531517407E-2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1.0587215362630622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33.812766862433953</v>
      </c>
      <c r="I286" s="6">
        <f>IF('Log_working_3-way'!$D286="","",'True_Odds_Calculator_3-way'!O287/'True_Odds_Calculator_3-way'!B287-1)</f>
        <v>4.9533393498141605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5.5099870889344649E-2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1.0488421150991316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17.789657390596037</v>
      </c>
      <c r="I287" s="6">
        <f>IF('Log_working_3-way'!$D287="","",'True_Odds_Calculator_3-way'!O288/'True_Odds_Calculator_3-way'!B288-1)</f>
        <v>5.3512903564751344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5.1274433010110698E-2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1.0565872938061249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31.434379118041967</v>
      </c>
      <c r="I288" s="6">
        <f>IF('Log_working_3-way'!$D288="","",'True_Odds_Calculator_3-way'!O289/'True_Odds_Calculator_3-way'!B289-1)</f>
        <v>3.5213367393388051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5.4392214398173877E-2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1.0510054943095668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23.494636353235375</v>
      </c>
      <c r="I289" s="6">
        <f>IF('Log_working_3-way'!$D289="","",'True_Odds_Calculator_3-way'!O290/'True_Odds_Calculator_3-way'!B290-1)</f>
        <v>4.2382262240335464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5.1953520455342517E-2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1.1167930312968291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69.062316855882003</v>
      </c>
      <c r="I290" s="6">
        <f>IF('Log_working_3-way'!$D290="","",'True_Odds_Calculator_3-way'!O291/'True_Odds_Calculator_3-way'!B291-1)</f>
        <v>0.63219968076999322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6.0716994039250682E-2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1.0496471147702171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23.030949007752071</v>
      </c>
      <c r="I291" s="6">
        <f>IF('Log_working_3-way'!$D291="","",'True_Odds_Calculator_3-way'!O292/'True_Odds_Calculator_3-way'!B292-1)</f>
        <v>4.5523443467524896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5.080692279154575E-2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1.0472929476195627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12.157779189125728</v>
      </c>
      <c r="I292" s="6">
        <f>IF('Log_working_3-way'!$D292="","",'True_Odds_Calculator_3-way'!O293/'True_Odds_Calculator_3-way'!B293-1)</f>
        <v>6.3875129763450511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5.0298743929336975E-2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1.0312464819288196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30.686620946181566</v>
      </c>
      <c r="I293" s="6">
        <f>IF('Log_working_3-way'!$D293="","",'True_Odds_Calculator_3-way'!O294/'True_Odds_Calculator_3-way'!B294-1)</f>
        <v>4.8870802887525215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3.0499947594591736E-2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1.036855697916973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1.2515320012389197</v>
      </c>
      <c r="I294" s="6">
        <f>IF('Log_working_3-way'!$D294="","",'True_Odds_Calculator_3-way'!O295/'True_Odds_Calculator_3-way'!B295-1)</f>
        <v>3.5789946847124385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3.2081984367209104E-2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1.0307665003983324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29.291235665623866</v>
      </c>
      <c r="I295" s="6">
        <f>IF('Log_working_3-way'!$D295="","",'True_Odds_Calculator_3-way'!O296/'True_Odds_Calculator_3-way'!B296-1)</f>
        <v>5.6861035812804692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3.033143039864683E-2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1.0299903712630398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29.317059223070874</v>
      </c>
      <c r="I296" s="6">
        <f>IF('Log_working_3-way'!$D296="","",'True_Odds_Calculator_3-way'!O297/'True_Odds_Calculator_3-way'!B297-1)</f>
        <v>6.3719076153451413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2.9453811541006791E-2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1.026315089111155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17.070662799361131</v>
      </c>
      <c r="I297" s="6">
        <f>IF('Log_working_3-way'!$D297="","",'True_Odds_Calculator_3-way'!O298/'True_Odds_Calculator_3-way'!B298-1)</f>
        <v>7.4635128002089548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2.8134537121461412E-2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1.0213553589767683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10.867168451663401</v>
      </c>
      <c r="I298" s="6">
        <f>IF('Log_working_3-way'!$D298="","",'True_Odds_Calculator_3-way'!O299/'True_Odds_Calculator_3-way'!B299-1)</f>
        <v>6.712779306551119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2.3031719555198116E-2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1.0395092637349932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36.695482624322935</v>
      </c>
      <c r="I299" s="6">
        <f>IF('Log_working_3-way'!$D299="","",'True_Odds_Calculator_3-way'!O300/'True_Odds_Calculator_3-way'!B300-1)</f>
        <v>4.2679511048053715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3.6264753241148195E-2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1.0404152321479447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31.929755724286537</v>
      </c>
      <c r="I300" s="6">
        <f>IF('Log_working_3-way'!$D300="","",'True_Odds_Calculator_3-way'!O301/'True_Odds_Calculator_3-way'!B301-1)</f>
        <v>6.3074773818869581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3.8530534730928823E-2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1.0214007936018004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9.5794537712904653</v>
      </c>
      <c r="I301" s="6">
        <f>IF('Log_working_3-way'!$D301="","",'True_Odds_Calculator_3-way'!O302/'True_Odds_Calculator_3-way'!B302-1)</f>
        <v>5.5619936087383524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2.2797334629658383E-2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1.0302846469569027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7.577925581844811</v>
      </c>
      <c r="I302" s="6">
        <f>IF('Log_working_3-way'!$D302="","",'True_Odds_Calculator_3-way'!O303/'True_Odds_Calculator_3-way'!B303-1)</f>
        <v>10.280428269262913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3.2616763348267463E-2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1.0310587454406741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14.991249147095852</v>
      </c>
      <c r="I303" s="6">
        <f>IF('Log_working_3-way'!$D303="","",'True_Odds_Calculator_3-way'!O304/'True_Odds_Calculator_3-way'!B304-1)</f>
        <v>9.8245593828441766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3.3349886394480777E-2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1.0310218306077485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16.832581209832782</v>
      </c>
      <c r="I304" s="6">
        <f>IF('Log_working_3-way'!$D304="","",'True_Odds_Calculator_3-way'!O305/'True_Odds_Calculator_3-way'!B305-1)</f>
        <v>10.591252514943687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3.2937269364784472E-2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1.0404356029849944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33.965010538183435</v>
      </c>
      <c r="I305" s="6">
        <f>IF('Log_working_3-way'!$D305="","",'True_Odds_Calculator_3-way'!O306/'True_Odds_Calculator_3-way'!B306-1)</f>
        <v>5.6374289953236936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3.7887210778104086E-2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1.0367766490625243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6.4703439337737541</v>
      </c>
      <c r="I306" s="6">
        <f>IF('Log_working_3-way'!$D306="","",'True_Odds_Calculator_3-way'!O307/'True_Odds_Calculator_3-way'!B307-1)</f>
        <v>7.3778021121352495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3.8653061840656644E-2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1.0350616940657644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12.619557684835424</v>
      </c>
      <c r="I307" s="6">
        <f>IF('Log_working_3-way'!$D307="","",'True_Odds_Calculator_3-way'!O308/'True_Odds_Calculator_3-way'!B308-1)</f>
        <v>7.336206086057226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3.7704555506413051E-2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1.0521484226180411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1.7381924454552991</v>
      </c>
      <c r="I308" s="6">
        <f>IF('Log_working_3-way'!$D308="","",'True_Odds_Calculator_3-way'!O309/'True_Odds_Calculator_3-way'!B309-1)</f>
        <v>3.3853591677758725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4.5589155674429449E-2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1.0357128733658159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12.924936854279403</v>
      </c>
      <c r="I309" s="6">
        <f>IF('Log_working_3-way'!$D309="","",'True_Odds_Calculator_3-way'!O310/'True_Odds_Calculator_3-way'!B310-1)</f>
        <v>6.4318978184695368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3.8234051542036518E-2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1.0258556546462907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10.260228782925042</v>
      </c>
      <c r="I310" s="6">
        <f>IF('Log_working_3-way'!$D310="","",'True_Odds_Calculator_3-way'!O311/'True_Odds_Calculator_3-way'!B311-1)</f>
        <v>5.2065677933432104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2.7443915642673566E-2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1.0276349687097992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21.683460857280096</v>
      </c>
      <c r="I311" s="6">
        <f>IF('Log_working_3-way'!$D311="","",'True_Odds_Calculator_3-way'!O312/'True_Odds_Calculator_3-way'!B312-1)</f>
        <v>6.8001076509208369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2.884509802083346E-2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1.0476231213569602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46.748321365655585</v>
      </c>
      <c r="I312" s="6">
        <f>IF('Log_working_3-way'!$D312="","",'True_Odds_Calculator_3-way'!O313/'True_Odds_Calculator_3-way'!B313-1)</f>
        <v>2.9135550208810774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3.8640380172479949E-2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1.025267390231019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11.157886420106102</v>
      </c>
      <c r="I313" s="6">
        <f>IF('Log_working_3-way'!$D313="","",'True_Odds_Calculator_3-way'!O314/'True_Odds_Calculator_3-way'!B314-1)</f>
        <v>5.6034136657706552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2.6996697621898491E-2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1.0229952675244898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4.9272999766593379</v>
      </c>
      <c r="I314" s="6">
        <f>IF('Log_working_3-way'!$D314="","",'True_Odds_Calculator_3-way'!O315/'True_Odds_Calculator_3-way'!B315-1)</f>
        <v>5.557440595402686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2.3507491258071944E-2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1.0181655408724068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8.7013558857519815</v>
      </c>
      <c r="I315" s="6">
        <f>IF('Log_working_3-way'!$D315="","",'True_Odds_Calculator_3-way'!O316/'True_Odds_Calculator_3-way'!B316-1)</f>
        <v>5.6531027058294248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1.9326519916142537E-2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1.037078374070852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26.27254496961919</v>
      </c>
      <c r="I316" s="6">
        <f>IF('Log_working_3-way'!$D316="","",'True_Odds_Calculator_3-way'!O317/'True_Odds_Calculator_3-way'!B317-1)</f>
        <v>4.7905663050642815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3.74295994993743E-2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1.0173462140911582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8.5858320839580191</v>
      </c>
      <c r="I317" s="6">
        <f>IF('Log_working_3-way'!$D317="","",'True_Odds_Calculator_3-way'!O318/'True_Odds_Calculator_3-way'!B318-1)</f>
        <v>8.0136749806914729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1.8756109481915972E-2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1.024373300257106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2.6146234940031303</v>
      </c>
      <c r="I318" s="6">
        <f>IF('Log_working_3-way'!$D318="","",'True_Odds_Calculator_3-way'!O319/'True_Odds_Calculator_3-way'!B319-1)</f>
        <v>4.2615683204679486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2.3128649002192025E-2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1.0203842723681953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6.7235067926943763</v>
      </c>
      <c r="I319" s="6">
        <f>IF('Log_working_3-way'!$D319="","",'True_Odds_Calculator_3-way'!O320/'True_Odds_Calculator_3-way'!B320-1)</f>
        <v>6.9000383916492982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2.1610790061613594E-2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1.0292777387404806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37.5319574226558</v>
      </c>
      <c r="I320" s="6">
        <f>IF('Log_working_3-way'!$D320="","",'True_Odds_Calculator_3-way'!O321/'True_Odds_Calculator_3-way'!B321-1)</f>
        <v>4.7667573339144411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2.6560807697473932E-2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1.0217028100440042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20.347456051579037</v>
      </c>
      <c r="I321" s="6">
        <f>IF('Log_working_3-way'!$D321="","",'True_Odds_Calculator_3-way'!O322/'True_Odds_Calculator_3-way'!B322-1)</f>
        <v>6.6707396475304916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2.2883858108007082E-2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1.0202082744301924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17.503620017351373</v>
      </c>
      <c r="I322" s="6">
        <f>IF('Log_working_3-way'!$D322="","",'True_Odds_Calculator_3-way'!O323/'True_Odds_Calculator_3-way'!B323-1)</f>
        <v>7.8272191012443759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2.1615860285350674E-2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1.0233049291945537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26.060426502740899</v>
      </c>
      <c r="I323" s="6">
        <f>IF('Log_working_3-way'!$D323="","",'True_Odds_Calculator_3-way'!O324/'True_Odds_Calculator_3-way'!B324-1)</f>
        <v>5.7651066256852248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2.3665721681252361E-2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1.0256912135106866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10.490363126098869</v>
      </c>
      <c r="I324" s="6">
        <f>IF('Log_working_3-way'!$D324="","",'True_Odds_Calculator_3-way'!O325/'True_Odds_Calculator_3-way'!B325-1)</f>
        <v>7.4668201623826675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2.7732920787070681E-2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1.0284499188113103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25.08828743446329</v>
      </c>
      <c r="I325" s="6">
        <f>IF('Log_working_3-way'!$D325="","",'True_Odds_Calculator_3-way'!O326/'True_Odds_Calculator_3-way'!B326-1)</f>
        <v>5.4884096084391505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2.9057900367696732E-2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1.0323213317251534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36.461833259997839</v>
      </c>
      <c r="I326" s="6">
        <f>IF('Log_working_3-way'!$D326="","",'True_Odds_Calculator_3-way'!O327/'True_Odds_Calculator_3-way'!B327-1)</f>
        <v>4.2274060751848035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2.9815019136961052E-2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1.0291328454510404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4.4564618505324329</v>
      </c>
      <c r="I327" s="6">
        <f>IF('Log_working_3-way'!$D327="","",'True_Odds_Calculator_3-way'!O328/'True_Odds_Calculator_3-way'!B328-1)</f>
        <v>4.866069533714164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2.9115157776489431E-2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1.020278077893735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11.661110927367222</v>
      </c>
      <c r="I328" s="6">
        <f>IF('Log_working_3-way'!$D328="","",'True_Odds_Calculator_3-way'!O329/'True_Odds_Calculator_3-way'!B329-1)</f>
        <v>7.4149714649052569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2.1971052217537146E-2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1.0216307214810021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21.17233969997649</v>
      </c>
      <c r="I329" s="6">
        <f>IF('Log_working_3-way'!$D329="","",'True_Odds_Calculator_3-way'!O330/'True_Odds_Calculator_3-way'!B330-1)</f>
        <v>6.142441057479644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2.2703840383398344E-2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1.088499101028755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60.600452888703835</v>
      </c>
      <c r="I330" s="6">
        <f>IF('Log_working_3-way'!$D330="","",'True_Odds_Calculator_3-way'!O331/'True_Odds_Calculator_3-way'!B331-1)</f>
        <v>1.7582399434376348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5.5778283203948398E-2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1.0469562861019908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8.2419559557486686</v>
      </c>
      <c r="I331" s="6">
        <f>IF('Log_working_3-way'!$D331="","",'True_Odds_Calculator_3-way'!O332/'True_Odds_Calculator_3-way'!B332-1)</f>
        <v>8.9737160653564434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5.008883455613411E-2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1.0935936030101785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60.372624152981444</v>
      </c>
      <c r="I332" s="6">
        <f>IF('Log_working_3-way'!$D332="","",'True_Odds_Calculator_3-way'!O333/'True_Odds_Calculator_3-way'!B333-1)</f>
        <v>1.5195049686451867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5.9697565372263783E-2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1.0276381599188968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41.254826404387849</v>
      </c>
      <c r="I333" s="6">
        <f>IF('Log_working_3-way'!$D333="","",'True_Odds_Calculator_3-way'!O334/'True_Odds_Calculator_3-way'!B334-1)</f>
        <v>2.8739683070386852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2.432200436066001E-2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1.0284192166811492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39.590153255339096</v>
      </c>
      <c r="I334" s="6">
        <f>IF('Log_working_3-way'!$D334="","",'True_Odds_Calculator_3-way'!O335/'True_Odds_Calculator_3-way'!B335-1)</f>
        <v>3.2859522608525591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2.5453360356423982E-2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1.0311439670871136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51.029590436532914</v>
      </c>
      <c r="I335" s="6">
        <f>IF('Log_working_3-way'!$D335="","",'True_Odds_Calculator_3-way'!O336/'True_Odds_Calculator_3-way'!B336-1)</f>
        <v>1.9433816276743543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2.4020046121224548E-2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1.0217009987749941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17.002152397319929</v>
      </c>
      <c r="I336" s="6">
        <f>IF('Log_working_3-way'!$D336="","",'True_Odds_Calculator_3-way'!O337/'True_Odds_Calculator_3-way'!B337-1)</f>
        <v>6.2561148386141543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2.3207521749049498E-2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1.0203643855389148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14.409247015982388</v>
      </c>
      <c r="I337" s="6">
        <f>IF('Log_working_3-way'!$D337="","",'True_Odds_Calculator_3-way'!O338/'True_Odds_Calculator_3-way'!B338-1)</f>
        <v>6.2258153835579026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2.1921417719543479E-2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1.0247877449849971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28.139169297682017</v>
      </c>
      <c r="I338" s="6">
        <f>IF('Log_working_3-way'!$D338="","",'True_Odds_Calculator_3-way'!O339/'True_Odds_Calculator_3-way'!B339-1)</f>
        <v>5.4488183438522944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2.4756434225151169E-2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1.0215708113221482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7.8707892579767282</v>
      </c>
      <c r="I339" s="6">
        <f>IF('Log_working_3-way'!$D339="","",'True_Odds_Calculator_3-way'!O340/'True_Odds_Calculator_3-way'!B340-1)</f>
        <v>5.4284935908693406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2.2731354757132394E-2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1.0259975946871354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15.339575889249996</v>
      </c>
      <c r="I340" s="6">
        <f>IF('Log_working_3-way'!$D340="","",'True_Odds_Calculator_3-way'!O341/'True_Odds_Calculator_3-way'!B341-1)</f>
        <v>8.9933533668473409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2.7967933705638659E-2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1.0261336240322372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19.858912631240898</v>
      </c>
      <c r="I341" s="6">
        <f>IF('Log_working_3-way'!$D341="","",'True_Odds_Calculator_3-way'!O342/'True_Odds_Calculator_3-way'!B342-1)</f>
        <v>7.882662879338227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2.7544958189390512E-2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1.0730132929030327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73.370961608830811</v>
      </c>
      <c r="I342" s="6">
        <f>IF('Log_working_3-way'!$D342="","",'True_Odds_Calculator_3-way'!O343/'True_Odds_Calculator_3-way'!B343-1)</f>
        <v>-2.9597253556848391E-2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3.4634367802677701E-2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1.059673029994169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59.604911764180088</v>
      </c>
      <c r="I343" s="6">
        <f>IF('Log_working_3-way'!$D343="","",'True_Odds_Calculator_3-way'!O344/'True_Odds_Calculator_3-way'!B344-1)</f>
        <v>1.2773102465517705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3.9324312051584709E-2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1.0324597038247501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2.2927856731940954</v>
      </c>
      <c r="I344" s="6">
        <f>IF('Log_working_3-way'!$D344="","",'True_Odds_Calculator_3-way'!O345/'True_Odds_Calculator_3-way'!B345-1)</f>
        <v>3.9027878447448838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2.9999176161056962E-2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1.0317585789389947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33.806997136417408</v>
      </c>
      <c r="I345" s="6">
        <f>IF('Log_working_3-way'!$D345="","",'True_Odds_Calculator_3-way'!O346/'True_Odds_Calculator_3-way'!B346-1)</f>
        <v>4.1775429125844452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3.0150079029877208E-2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1.0316940860467192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2.269774572346249</v>
      </c>
      <c r="I346" s="6">
        <f>IF('Log_working_3-way'!$D346="","",'True_Odds_Calculator_3-way'!O347/'True_Odds_Calculator_3-way'!B347-1)</f>
        <v>4.427878054150777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2.9648955478428496E-2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1.0314593071546045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4.6046464281284107</v>
      </c>
      <c r="I347" s="6">
        <f>IF('Log_working_3-way'!$D347="","",'True_Odds_Calculator_3-way'!O348/'True_Odds_Calculator_3-way'!B348-1)</f>
        <v>4.0789274294057689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3.1015320138684244E-2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1.0494131656957382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56.196326307730729</v>
      </c>
      <c r="I348" s="6">
        <f>IF('Log_working_3-way'!$D348="","",'True_Odds_Calculator_3-way'!O349/'True_Odds_Calculator_3-way'!B349-1)</f>
        <v>1.8833523184832686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3.4534933498663989E-2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1.0299421733737164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12.189291423395705</v>
      </c>
      <c r="I349" s="6">
        <f>IF('Log_working_3-way'!$D349="","",'True_Odds_Calculator_3-way'!O350/'True_Odds_Calculator_3-way'!B350-1)</f>
        <v>8.4593237443906641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3.2380883019356599E-2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1.0241319236822768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3.9978252355229973</v>
      </c>
      <c r="I350" s="6">
        <f>IF('Log_working_3-way'!$D350="","",'True_Odds_Calculator_3-way'!O351/'True_Odds_Calculator_3-way'!B351-1)</f>
        <v>5.3217963814120832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2.4175530969619441E-2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1.0193761644076658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7.1348724156826968</v>
      </c>
      <c r="I351" s="6">
        <f>IF('Log_working_3-way'!$D351="","",'True_Odds_Calculator_3-way'!O352/'True_Odds_Calculator_3-way'!B352-1)</f>
        <v>9.7397904993195255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2.0916691557726574E-2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1.0202091190188682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19.41428807216408</v>
      </c>
      <c r="I352" s="6">
        <f>IF('Log_working_3-way'!$D352="","",'True_Odds_Calculator_3-way'!O353/'True_Odds_Calculator_3-way'!B353-1)</f>
        <v>8.6214627433796966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2.1356909797696666E-2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1.0338688093718638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24.164207911903762</v>
      </c>
      <c r="I353" s="6">
        <f>IF('Log_working_3-way'!$D353="","",'True_Odds_Calculator_3-way'!O354/'True_Odds_Calculator_3-way'!B354-1)</f>
        <v>8.323600663011602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3.443830151904681E-2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1.0299824586758228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12.897691085917263</v>
      </c>
      <c r="I354" s="6">
        <f>IF('Log_working_3-way'!$D354="","",'True_Odds_Calculator_3-way'!O355/'True_Odds_Calculator_3-way'!B355-1)</f>
        <v>10.206134919756696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3.2403557034099029E-2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1.0317780683597231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10.655403623165469</v>
      </c>
      <c r="I355" s="6">
        <f>IF('Log_working_3-way'!$D355="","",'True_Odds_Calculator_3-way'!O356/'True_Odds_Calculator_3-way'!B356-1)</f>
        <v>9.5299676297512974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3.4398082665409335E-2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1.0350464912664179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24.139825351830265</v>
      </c>
      <c r="I356" s="6">
        <f>IF('Log_working_3-way'!$D356="","",'True_Odds_Calculator_3-way'!O357/'True_Odds_Calculator_3-way'!B357-1)</f>
        <v>9.1148032667851364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3.5441580327715272E-2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1.041297625771167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4.1484782459006802</v>
      </c>
      <c r="I357" s="6">
        <f>IF('Log_working_3-way'!$D357="","",'True_Odds_Calculator_3-way'!O358/'True_Odds_Calculator_3-way'!B358-1)</f>
        <v>5.035323924868365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4.0767265774616535E-2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1.0372695123948932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22.135071994294442</v>
      </c>
      <c r="I358" s="6">
        <f>IF('Log_working_3-way'!$D358="","",'True_Odds_Calculator_3-way'!O359/'True_Odds_Calculator_3-way'!B359-1)</f>
        <v>6.9501020289549285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3.8649006014578324E-2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1.036597190595963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15.031881388014416</v>
      </c>
      <c r="I359" s="6">
        <f>IF('Log_working_3-way'!$D359="","",'True_Odds_Calculator_3-way'!O360/'True_Odds_Calculator_3-way'!B360-1)</f>
        <v>6.9461758514629199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3.9162198829051587E-2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1.0358192653083425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14.657337173450216</v>
      </c>
      <c r="I360" s="6">
        <f>IF('Log_working_3-way'!$D360="","",'True_Odds_Calculator_3-way'!O361/'True_Odds_Calculator_3-way'!B361-1)</f>
        <v>7.5808765027033367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3.8433605838516849E-2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1.0418928024356646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27.988268476237366</v>
      </c>
      <c r="I361" s="6">
        <f>IF('Log_working_3-way'!$D361="","",'True_Odds_Calculator_3-way'!O362/'True_Odds_Calculator_3-way'!B362-1)</f>
        <v>6.7496078012565102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4.1441666441666358E-2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1.0329580790674469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22.698409128067972</v>
      </c>
      <c r="I362" s="6">
        <f>IF('Log_working_3-way'!$D362="","",'True_Odds_Calculator_3-way'!O363/'True_Odds_Calculator_3-way'!B363-1)</f>
        <v>6.0634761582299861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3.4136979521840471E-2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1.0172878167919452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10.751648495136124</v>
      </c>
      <c r="I363" s="6">
        <f>IF('Log_working_3-way'!$D363="","",'True_Odds_Calculator_3-way'!O364/'True_Odds_Calculator_3-way'!B364-1)</f>
        <v>9.4821802935010489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1.8838908112264408E-2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1.0186430887860698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16.90462528974323</v>
      </c>
      <c r="I364" s="6">
        <f>IF('Log_working_3-way'!$D364="","",'True_Odds_Calculator_3-way'!O365/'True_Odds_Calculator_3-way'!B365-1)</f>
        <v>7.7882826774461282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2.0006756920027069E-2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1.036396144862626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17.685450572998064</v>
      </c>
      <c r="I365" s="6">
        <f>IF('Log_working_3-way'!$D365="","",'True_Odds_Calculator_3-way'!O366/'True_Odds_Calculator_3-way'!B366-1)</f>
        <v>9.0191735960043413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3.8591373186435796E-2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1.0316526323457806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15.515257820259329</v>
      </c>
      <c r="I366" s="6">
        <f>IF('Log_working_3-way'!$D366="","",'True_Odds_Calculator_3-way'!O367/'True_Odds_Calculator_3-way'!B367-1)</f>
        <v>6.9865203377730483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3.3912795668281426E-2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1.0454593293756032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12.784698444054314</v>
      </c>
      <c r="I367" s="6">
        <f>IF('Log_working_3-way'!$D367="","",'True_Odds_Calculator_3-way'!O368/'True_Odds_Calculator_3-way'!B368-1)</f>
        <v>10.82148639502074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4.8796509140998978E-2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1.0318782093052206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20.128625817091471</v>
      </c>
      <c r="I368" s="6">
        <f>IF('Log_working_3-way'!$D368="","",'True_Odds_Calculator_3-way'!O369/'True_Odds_Calculator_3-way'!B369-1)</f>
        <v>7.8852759221260005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3.3477917393313295E-2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1.0206934814019419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18.853861959125112</v>
      </c>
      <c r="I369" s="6">
        <f>IF('Log_working_3-way'!$D369="","",'True_Odds_Calculator_3-way'!O370/'True_Odds_Calculator_3-way'!B370-1)</f>
        <v>7.220774902697098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2.1995663759289075E-2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1.0303666073359319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9.2062231727487607</v>
      </c>
      <c r="I370" s="6">
        <f>IF('Log_working_3-way'!$D370="","",'True_Odds_Calculator_3-way'!O371/'True_Odds_Calculator_3-way'!B371-1)</f>
        <v>9.6864510883945965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3.2841087920647105E-2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1.1341439463020482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41.744534446167926</v>
      </c>
      <c r="I371" s="6">
        <f>IF('Log_working_3-way'!$D371="","",'True_Odds_Calculator_3-way'!O372/'True_Odds_Calculator_3-way'!B372-1)</f>
        <v>4.0705188795520248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0.11271362058252299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1.0366982884652165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2.0318326547967462</v>
      </c>
      <c r="I372" s="6">
        <f>IF('Log_working_3-way'!$D372="","",'True_Odds_Calculator_3-way'!O373/'True_Odds_Calculator_3-way'!B373-1)</f>
        <v>3.6544935904676992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3.323207121574856E-2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1.0249372391058744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11.330740498910473</v>
      </c>
      <c r="I373" s="6">
        <f>IF('Log_working_3-way'!$D373="","",'True_Odds_Calculator_3-way'!O374/'True_Odds_Calculator_3-way'!B374-1)</f>
        <v>9.0665584571548052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2.706564413147472E-2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1.0267573898047981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20.641492284226853</v>
      </c>
      <c r="I374" s="6">
        <f>IF('Log_working_3-way'!$D374="","",'True_Odds_Calculator_3-way'!O375/'True_Odds_Calculator_3-way'!B375-1)</f>
        <v>6.7179546060090614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2.8113528777892194E-2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1.0245766529396405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8.5137609013699151</v>
      </c>
      <c r="I375" s="6">
        <f>IF('Log_working_3-way'!$D375="","",'True_Odds_Calculator_3-way'!O376/'True_Odds_Calculator_3-way'!B376-1)</f>
        <v>8.1108035827537854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2.6473662859639147E-2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1.0263893007968206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7.7189799560536585</v>
      </c>
      <c r="I376" s="6">
        <f>IF('Log_working_3-way'!$D376="","",'True_Odds_Calculator_3-way'!O377/'True_Odds_Calculator_3-way'!B377-1)</f>
        <v>7.0779221484899129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2.8114270006369679E-2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1.0264276653269067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6.3826125262714211</v>
      </c>
      <c r="I377" s="6">
        <f>IF('Log_working_3-way'!$D377="","",'True_Odds_Calculator_3-way'!O378/'True_Odds_Calculator_3-way'!B378-1)</f>
        <v>7.5151033750066425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2.7961086395802415E-2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1.024388708839566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11.977025126294487</v>
      </c>
      <c r="I378" s="6">
        <f>IF('Log_working_3-way'!$D378="","",'True_Odds_Calculator_3-way'!O379/'True_Odds_Calculator_3-way'!B379-1)</f>
        <v>7.9464016380320022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2.6416745748038428E-2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1.0346196808401953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34.145511979949674</v>
      </c>
      <c r="I379" s="6">
        <f>IF('Log_working_3-way'!$D379="","",'True_Odds_Calculator_3-way'!O380/'True_Odds_Calculator_3-way'!B380-1)</f>
        <v>5.1139221744368397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3.2556796526547194E-2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1.0267027147576997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12.531989344875688</v>
      </c>
      <c r="I380" s="6">
        <f>IF('Log_working_3-way'!$D380="","",'True_Odds_Calculator_3-way'!O381/'True_Odds_Calculator_3-way'!B381-1)</f>
        <v>8.0340720061194197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2.8889570121152897E-2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1.0257765248646595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8.5633391930121743</v>
      </c>
      <c r="I381" s="6">
        <f>IF('Log_working_3-way'!$D381="","",'True_Odds_Calculator_3-way'!O382/'True_Odds_Calculator_3-way'!B382-1)</f>
        <v>6.899083283578153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2.7564458080959531E-2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1.0261583755600039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6.071363335611883</v>
      </c>
      <c r="I382" s="6">
        <f>IF('Log_working_3-way'!$D382="","",'True_Odds_Calculator_3-way'!O383/'True_Odds_Calculator_3-way'!B383-1)</f>
        <v>6.7231463668078195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2.742239601128782E-2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1.0257453253793956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15.753773281542287</v>
      </c>
      <c r="I383" s="6">
        <f>IF('Log_working_3-way'!$D383="","",'True_Odds_Calculator_3-way'!O384/'True_Odds_Calculator_3-way'!B384-1)</f>
        <v>7.8281672409389778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2.766905836398692E-2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1.0264497084296806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8.3787283799622987</v>
      </c>
      <c r="I384" s="6">
        <f>IF('Log_working_3-way'!$D384="","",'True_Odds_Calculator_3-way'!O385/'True_Odds_Calculator_3-way'!B385-1)</f>
        <v>7.5118174551662342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2.8357922646902622E-2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1.027908357848498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22.818967605393489</v>
      </c>
      <c r="I385" s="6">
        <f>IF('Log_working_3-way'!$D385="","",'True_Odds_Calculator_3-way'!O386/'True_Odds_Calculator_3-way'!B386-1)</f>
        <v>6.9339522789426606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2.8902748481157925E-2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1.0294103314881009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25.615240377675203</v>
      </c>
      <c r="I386" s="6">
        <f>IF('Log_working_3-way'!$D386="","",'True_Odds_Calculator_3-way'!O387/'True_Odds_Calculator_3-way'!B387-1)</f>
        <v>5.1295837492611858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2.9918531647445512E-2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1.0274571889657684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23.5559466039659</v>
      </c>
      <c r="I387" s="6">
        <f>IF('Log_working_3-way'!$D387="","",'True_Odds_Calculator_3-way'!O388/'True_Odds_Calculator_3-way'!B388-1)</f>
        <v>5.9894848770828055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2.8341036322265145E-2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1.0254989038250653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16.184481186655951</v>
      </c>
      <c r="I388" s="6">
        <f>IF('Log_working_3-way'!$D388="","",'True_Odds_Calculator_3-way'!O389/'True_Odds_Calculator_3-way'!B389-1)</f>
        <v>6.7675456632587974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2.7329267608430019E-2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1.0287077771309838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5.4172825421091932</v>
      </c>
      <c r="I389" s="6">
        <f>IF('Log_working_3-way'!$D389="","",'True_Odds_Calculator_3-way'!O390/'True_Odds_Calculator_3-way'!B390-1)</f>
        <v>6.6192799594701048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2.9792290996710769E-2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1.0251276250436308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10.340599370625476</v>
      </c>
      <c r="I390" s="6">
        <f>IF('Log_working_3-way'!$D390="","",'True_Odds_Calculator_3-way'!O391/'True_Odds_Calculator_3-way'!B391-1)</f>
        <v>7.5725780395074924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2.7137891737914144E-2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1.0273760527452218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21.043238660449344</v>
      </c>
      <c r="I391" s="6">
        <f>IF('Log_working_3-way'!$D391="","",'True_Odds_Calculator_3-way'!O392/'True_Odds_Calculator_3-way'!B392-1)</f>
        <v>6.5008242664029012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2.8693528693528592E-2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1.0274364540748544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18.539795894521728</v>
      </c>
      <c r="I392" s="6">
        <f>IF('Log_working_3-way'!$D392="","",'True_Odds_Calculator_3-way'!O393/'True_Odds_Calculator_3-way'!B393-1)</f>
        <v>7.4553259198812309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2.913002972529144E-2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1.0277039612737542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21.463569094064049</v>
      </c>
      <c r="I393" s="6">
        <f>IF('Log_working_3-way'!$D393="","",'True_Odds_Calculator_3-way'!O394/'True_Odds_Calculator_3-way'!B394-1)</f>
        <v>6.9335824758007112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2.8950708084566346E-2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1.0273896094115105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22.595896223496968</v>
      </c>
      <c r="I394" s="6">
        <f>IF('Log_working_3-way'!$D394="","",'True_Odds_Calculator_3-way'!O395/'True_Odds_Calculator_3-way'!B395-1)</f>
        <v>6.8033150693295559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2.8422208943846172E-2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1.0246093812858323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15.774582228764622</v>
      </c>
      <c r="I395" s="6">
        <f>IF('Log_working_3-way'!$D395="","",'True_Odds_Calculator_3-way'!O396/'True_Odds_Calculator_3-way'!B396-1)</f>
        <v>6.476036175511835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2.639423012052422E-2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1.0266410590791586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16.309091695867803</v>
      </c>
      <c r="I396" s="6">
        <f>IF('Log_working_3-way'!$D396="","",'True_Odds_Calculator_3-way'!O397/'True_Odds_Calculator_3-way'!B397-1)</f>
        <v>7.4103319330899549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2.8558575328865743E-2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1.0290691691968044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29.001587368004376</v>
      </c>
      <c r="I397" s="6">
        <f>IF('Log_working_3-way'!$D397="","",'True_Odds_Calculator_3-way'!O398/'True_Odds_Calculator_3-way'!B398-1)</f>
        <v>5.6613540659750416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2.8752150753855288E-2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1.0301532342278936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28.310750698477936</v>
      </c>
      <c r="I398" s="6">
        <f>IF('Log_working_3-way'!$D398="","",'True_Odds_Calculator_3-way'!O399/'True_Odds_Calculator_3-way'!B399-1)</f>
        <v>5.7949476927884387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2.9983535383103277E-2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1.0256141592356809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8.2707528460716659</v>
      </c>
      <c r="I399" s="6">
        <f>IF('Log_working_3-way'!$D399="","",'True_Odds_Calculator_3-way'!O400/'True_Odds_Calculator_3-way'!B400-1)</f>
        <v>7.9911082747685196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2.7531102425896403E-2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1.0377077810517701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0.59703519554924367</v>
      </c>
      <c r="I400" s="6">
        <f>IF('Log_working_3-way'!$D400="","",'True_Odds_Calculator_3-way'!O401/'True_Odds_Calculator_3-way'!B401-1)</f>
        <v>4.0287536651548033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3.1835813227177212E-2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1.0268705746499815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6.8013098411887825</v>
      </c>
      <c r="I401" s="6">
        <f>IF('Log_working_3-way'!$D401="","",'True_Odds_Calculator_3-way'!O402/'True_Odds_Calculator_3-way'!B402-1)</f>
        <v>8.4932950976630135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2.8686551880602984E-2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1.0255966149028415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8.9332262118379671</v>
      </c>
      <c r="I402" s="6">
        <f>IF('Log_working_3-way'!$D402="","",'True_Odds_Calculator_3-way'!O403/'True_Odds_Calculator_3-way'!B403-1)</f>
        <v>8.0454736647415412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2.7592673123474576E-2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1.0309964376826886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8.5132481779166813</v>
      </c>
      <c r="I403" s="6">
        <f>IF('Log_working_3-way'!$D403="","",'True_Odds_Calculator_3-way'!O404/'True_Odds_Calculator_3-way'!B404-1)</f>
        <v>6.6385371783311706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3.2974991457016101E-2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1.0342893840057372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5.7608966639200521</v>
      </c>
      <c r="I404" s="6">
        <f>IF('Log_working_3-way'!$D404="","",'True_Odds_Calculator_3-way'!O405/'True_Odds_Calculator_3-way'!B405-1)</f>
        <v>5.5512692527096394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3.5171012849584349E-2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1.0311008078702582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10.995922848009808</v>
      </c>
      <c r="I405" s="6">
        <f>IF('Log_working_3-way'!$D405="","",'True_Odds_Calculator_3-way'!O406/'True_Odds_Calculator_3-way'!B406-1)</f>
        <v>7.7779717051556734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3.3545632215575827E-2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1.0342162237870651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21.982458401340928</v>
      </c>
      <c r="I406" s="6">
        <f>IF('Log_working_3-way'!$D406="","",'True_Odds_Calculator_3-way'!O407/'True_Odds_Calculator_3-way'!B407-1)</f>
        <v>8.5510246263631995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3.5370519954045054E-2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1.027183962518007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17.211462491041949</v>
      </c>
      <c r="I407" s="6">
        <f>IF('Log_working_3-way'!$D407="","",'True_Odds_Calculator_3-way'!O408/'True_Odds_Calculator_3-way'!B408-1)</f>
        <v>7.7111571765255977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2.9037535549733651E-2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1.0731777023242683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69.376957840509462</v>
      </c>
      <c r="I408" s="6">
        <f>IF('Log_working_3-way'!$D408="","",'True_Odds_Calculator_3-way'!O409/'True_Odds_Calculator_3-way'!B409-1)</f>
        <v>0.66353866614875612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3.8001035341546086E-2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1.0614087109573995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0.89861866305398364</v>
      </c>
      <c r="I409" s="6">
        <f>IF('Log_working_3-way'!$D409="","",'True_Odds_Calculator_3-way'!O410/'True_Odds_Calculator_3-way'!B410-1)</f>
        <v>3.4014761730470191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5.074114573841193E-2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1.0260145356987891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14.319013203730288</v>
      </c>
      <c r="I410" s="6">
        <f>IF('Log_working_3-way'!$D410="","",'True_Odds_Calculator_3-way'!O411/'True_Odds_Calculator_3-way'!B411-1)</f>
        <v>11.408400695021534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2.7940856707979966E-2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1.0279128595701004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20.827408885860184</v>
      </c>
      <c r="I411" s="6">
        <f>IF('Log_working_3-way'!$D411="","",'True_Odds_Calculator_3-way'!O412/'True_Odds_Calculator_3-way'!B412-1)</f>
        <v>9.3782527127107205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2.9041537193119638E-2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1.0258012036511868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7.6173190105774395</v>
      </c>
      <c r="I412" s="6">
        <f>IF('Log_working_3-way'!$D412="","",'True_Odds_Calculator_3-way'!O413/'True_Odds_Calculator_3-way'!B413-1)</f>
        <v>11.408939375231514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2.7896233120113578E-2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1.0308236561096662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31.825421214099549</v>
      </c>
      <c r="I413" s="6">
        <f>IF('Log_working_3-way'!$D413="","",'True_Odds_Calculator_3-way'!O414/'True_Odds_Calculator_3-way'!B414-1)</f>
        <v>5.0091783693344292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2.9752366145875619E-2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1.0286688127335475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24.291336586417575</v>
      </c>
      <c r="I414" s="6">
        <f>IF('Log_working_3-way'!$D414="","",'True_Odds_Calculator_3-way'!O415/'True_Odds_Calculator_3-way'!B415-1)</f>
        <v>7.8680459862890757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2.923862495434304E-2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1.0254156236479017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16.779005768679134</v>
      </c>
      <c r="I415" s="6">
        <f>IF('Log_working_3-way'!$D415="","",'True_Odds_Calculator_3-way'!O416/'True_Odds_Calculator_3-way'!B416-1)</f>
        <v>8.0488106025969923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2.7213726868378307E-2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1.0273850364999595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6.4979752854194439</v>
      </c>
      <c r="I416" s="6">
        <f>IF('Log_working_3-way'!$D416="","",'True_Odds_Calculator_3-way'!O417/'True_Odds_Calculator_3-way'!B417-1)</f>
        <v>8.0323616614957611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2.908439798683693E-2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1.0259405161226482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6.7669634390207332</v>
      </c>
      <c r="I417" s="6">
        <f>IF('Log_working_3-way'!$D417="","",'True_Odds_Calculator_3-way'!O418/'True_Odds_Calculator_3-way'!B418-1)</f>
        <v>6.8554751285214524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2.7406277884681529E-2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1.0269163229436544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23.571201124245764</v>
      </c>
      <c r="I418" s="6">
        <f>IF('Log_working_3-way'!$D418="","",'True_Odds_Calculator_3-way'!O419/'True_Odds_Calculator_3-way'!B419-1)</f>
        <v>7.2707386864423551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2.7702612131527582E-2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1.0235400323822603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23.16272465359242</v>
      </c>
      <c r="I419" s="6">
        <f>IF('Log_working_3-way'!$D419="","",'True_Odds_Calculator_3-way'!O420/'True_Odds_Calculator_3-way'!B420-1)</f>
        <v>6.4493928659823192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2.4382098149637432E-2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1.0635174925585305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40.010291000211659</v>
      </c>
      <c r="I420" s="6">
        <f>IF('Log_working_3-way'!$D420="","",'True_Odds_Calculator_3-way'!O421/'True_Odds_Calculator_3-way'!B421-1)</f>
        <v>4.6365363668583601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5.5407006895681343E-2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1.0348217115316833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1.6834057691703932</v>
      </c>
      <c r="I421" s="6">
        <f>IF('Log_working_3-way'!$D421="","",'True_Odds_Calculator_3-way'!O422/'True_Odds_Calculator_3-way'!B422-1)</f>
        <v>4.4169466505156514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3.1726788076936518E-2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1.0326237478038509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18.976055804955998</v>
      </c>
      <c r="I422" s="6">
        <f>IF('Log_working_3-way'!$D422="","",'True_Odds_Calculator_3-way'!O423/'True_Odds_Calculator_3-way'!B423-1)</f>
        <v>9.6714175446172845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3.4296120641964523E-2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1.0364763150915766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29.144157783480953</v>
      </c>
      <c r="I423" s="6">
        <f>IF('Log_working_3-way'!$D423="","",'True_Odds_Calculator_3-way'!O424/'True_Odds_Calculator_3-way'!B424-1)</f>
        <v>7.9776264085785371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3.5358572499507135E-2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1.0305235217936359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7.5766837562975891</v>
      </c>
      <c r="I424" s="6">
        <f>IF('Log_working_3-way'!$D424="","",'True_Odds_Calculator_3-way'!O425/'True_Odds_Calculator_3-way'!B425-1)</f>
        <v>9.1410049051745634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3.2766276833159136E-2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1.0312121844222588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9.4672026095683872</v>
      </c>
      <c r="I425" s="6">
        <f>IF('Log_working_3-way'!$D425="","",'True_Odds_Calculator_3-way'!O426/'True_Odds_Calculator_3-way'!B426-1)</f>
        <v>9.8202033127803041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3.3765899326540172E-2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1.0325798347768322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20.319043847448139</v>
      </c>
      <c r="I426" s="6">
        <f>IF('Log_working_3-way'!$D426="","",'True_Odds_Calculator_3-way'!O427/'True_Odds_Calculator_3-way'!B427-1)</f>
        <v>9.8916681716462591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3.3886989818855184E-2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1.0306486409363615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8.5718226449069395</v>
      </c>
      <c r="I427" s="6">
        <f>IF('Log_working_3-way'!$D427="","",'True_Odds_Calculator_3-way'!O428/'True_Odds_Calculator_3-way'!B428-1)</f>
        <v>10.274924497007181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3.3120827698714272E-2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1.0484494087367833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21.224215251996032</v>
      </c>
      <c r="I428" s="6">
        <f>IF('Log_working_3-way'!$D428="","",'True_Odds_Calculator_3-way'!O429/'True_Odds_Calculator_3-way'!B429-1)</f>
        <v>8.7202727325253697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5.0105357806234929E-2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1.0333974391345606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22.930663020806854</v>
      </c>
      <c r="I429" s="6">
        <f>IF('Log_working_3-way'!$D429="","",'True_Odds_Calculator_3-way'!O430/'True_Odds_Calculator_3-way'!B430-1)</f>
        <v>8.3247050335984074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3.4315787913528295E-2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1.0266742785623046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8.675867076698065</v>
      </c>
      <c r="I430" s="6">
        <f>IF('Log_working_3-way'!$D430="","",'True_Odds_Calculator_3-way'!O431/'True_Odds_Calculator_3-way'!B431-1)</f>
        <v>6.6290767810678135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2.8469890967571354E-2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1.0247019721387967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25.186266643104577</v>
      </c>
      <c r="I431" s="6">
        <f>IF('Log_working_3-way'!$D431="","",'True_Odds_Calculator_3-way'!O432/'True_Odds_Calculator_3-way'!B432-1)</f>
        <v>6.3215405981535167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2.5207550865865791E-2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1.0289223781480434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24.280038237377518</v>
      </c>
      <c r="I432" s="6">
        <f>IF('Log_working_3-way'!$D432="","",'True_Odds_Calculator_3-way'!O433/'True_Odds_Calculator_3-way'!B433-1)</f>
        <v>5.620523344811776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2.9698620193315817E-2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1.0261292133842577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15.337958728919848</v>
      </c>
      <c r="I433" s="6">
        <f>IF('Log_working_3-way'!$D433="","",'True_Odds_Calculator_3-way'!O434/'True_Odds_Calculator_3-way'!B434-1)</f>
        <v>6.8952014260028083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2.8069683807388612E-2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1.0209599092515971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19.585766424069124</v>
      </c>
      <c r="I434" s="6">
        <f>IF('Log_working_3-way'!$D434="","",'True_Odds_Calculator_3-way'!O435/'True_Odds_Calculator_3-way'!B435-1)</f>
        <v>7.9836360288104817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2.2162566027244868E-2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1.0315082927843517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34.248254461539659</v>
      </c>
      <c r="I435" s="6">
        <f>IF('Log_working_3-way'!$D435="","",'True_Odds_Calculator_3-way'!O436/'True_Odds_Calculator_3-way'!B436-1)</f>
        <v>5.4188110040390072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2.9547074505461124E-2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1.026240495764116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9.5918948147442613</v>
      </c>
      <c r="I436" s="6">
        <f>IF('Log_working_3-way'!$D436="","",'True_Odds_Calculator_3-way'!O437/'True_Odds_Calculator_3-way'!B437-1)</f>
        <v>8.2064499034021825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2.8350310992637739E-2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1.0388648542107746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36.242194854030885</v>
      </c>
      <c r="I437" s="6">
        <f>IF('Log_working_3-way'!$D437="","",'True_Odds_Calculator_3-way'!O438/'True_Odds_Calculator_3-way'!B438-1)</f>
        <v>4.1488617082140005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3.5888424051214951E-2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1.0202052353018285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8.6169656666601231</v>
      </c>
      <c r="I438" s="6">
        <f>IF('Log_working_3-way'!$D438="","",'True_Odds_Calculator_3-way'!O439/'True_Odds_Calculator_3-way'!B439-1)</f>
        <v>8.2084011743479337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2.1834515784931341E-2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1.0251653961935889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11.241058652389894</v>
      </c>
      <c r="I439" s="6">
        <f>IF('Log_working_3-way'!$D439="","",'True_Odds_Calculator_3-way'!O440/'True_Odds_Calculator_3-way'!B440-1)</f>
        <v>8.2161699244748299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2.7265740419956996E-2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1.0389312961906165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45.71938580517525</v>
      </c>
      <c r="I440" s="6">
        <f>IF('Log_working_3-way'!$D440="","",'True_Odds_Calculator_3-way'!O441/'True_Odds_Calculator_3-way'!B441-1)</f>
        <v>2.6811827535010351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3.2233361180729503E-2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1.0269519341659565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19.087947231660998</v>
      </c>
      <c r="I441" s="6">
        <f>IF('Log_working_3-way'!$D441="","",'True_Odds_Calculator_3-way'!O442/'True_Odds_Calculator_3-way'!B442-1)</f>
        <v>7.6634586412331682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2.8535010895933688E-2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1.0281683229398226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3.9771523235859956</v>
      </c>
      <c r="I442" s="6">
        <f>IF('Log_working_3-way'!$D442="","",'True_Odds_Calculator_3-way'!O443/'True_Odds_Calculator_3-way'!B443-1)</f>
        <v>6.1026763078528434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2.8429507778694241E-2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1.0209197936512253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13.465286447567312</v>
      </c>
      <c r="I443" s="6">
        <f>IF('Log_working_3-way'!$D443="","",'True_Odds_Calculator_3-way'!O444/'True_Odds_Calculator_3-way'!B444-1)</f>
        <v>7.610213736631918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2.264821798754002E-2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1.0251234668521134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9.0647769882286262</v>
      </c>
      <c r="I444" s="6">
        <f>IF('Log_working_3-way'!$D444="","",'True_Odds_Calculator_3-way'!O445/'True_Odds_Calculator_3-way'!B445-1)</f>
        <v>12.25520206803367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2.7247435097365713E-2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1.0251111060797697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13.626264359495449</v>
      </c>
      <c r="I445" s="6">
        <f>IF('Log_working_3-way'!$D445="","",'True_Odds_Calculator_3-way'!O446/'True_Odds_Calculator_3-way'!B446-1)</f>
        <v>10.26362465668767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2.7134151251365424E-2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1.0332997062450673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6.3725145129717395</v>
      </c>
      <c r="I446" s="6">
        <f>IF('Log_working_3-way'!$D446="","",'True_Odds_Calculator_3-way'!O447/'True_Odds_Calculator_3-way'!B447-1)</f>
        <v>7.4566698630813768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3.5064045051295345E-2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1.0325146750804688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29.238038650856605</v>
      </c>
      <c r="I447" s="6">
        <f>IF('Log_working_3-way'!$D447="","",'True_Odds_Calculator_3-way'!O448/'True_Odds_Calculator_3-way'!B448-1)</f>
        <v>4.5985172222407567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3.2144066361943224E-2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1.0272226905906106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6.4222208279332147</v>
      </c>
      <c r="I448" s="6">
        <f>IF('Log_working_3-way'!$D448="","",'True_Odds_Calculator_3-way'!O449/'True_Odds_Calculator_3-way'!B449-1)</f>
        <v>5.1712053637525788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2.8132262688395082E-2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1.043542115315065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0.15119967351670627</v>
      </c>
      <c r="I449" s="6">
        <f>IF('Log_working_3-way'!$D449="","",'True_Odds_Calculator_3-way'!O450/'True_Odds_Calculator_3-way'!B450-1)</f>
        <v>2.4461770817507644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3.3024617019499658E-2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1.0206572135669152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14.904849615860016</v>
      </c>
      <c r="I450" s="6">
        <f>IF('Log_working_3-way'!$D450="","",'True_Odds_Calculator_3-way'!O451/'True_Odds_Calculator_3-way'!B451-1)</f>
        <v>6.9854030267253417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2.2273425499231836E-2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1.0546085274231745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60.831300076811544</v>
      </c>
      <c r="I451" s="6">
        <f>IF('Log_working_3-way'!$D451="","",'True_Odds_Calculator_3-way'!O452/'True_Odds_Calculator_3-way'!B452-1)</f>
        <v>1.2587746628608247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3.5074467470267212E-2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1.056011482006916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62.899047051140379</v>
      </c>
      <c r="I452" s="6">
        <f>IF('Log_working_3-way'!$D452="","",'True_Odds_Calculator_3-way'!O453/'True_Odds_Calculator_3-way'!B453-1)</f>
        <v>1.0906762172074025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3.4416395989894655E-2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1.0459436166168361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0.2005217821012133</v>
      </c>
      <c r="I453" s="6">
        <f>IF('Log_working_3-way'!$D453="","",'True_Odds_Calculator_3-way'!O454/'True_Odds_Calculator_3-way'!B454-1)</f>
        <v>1.4237541238722429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3.2945201337464924E-2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1.0202913532144116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14.168651266130199</v>
      </c>
      <c r="I454" s="6">
        <f>IF('Log_working_3-way'!$D454="","",'True_Odds_Calculator_3-way'!O455/'True_Odds_Calculator_3-way'!B455-1)</f>
        <v>6.1872320641421252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2.1846354571532167E-2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1.0346906307494563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51.677049933144708</v>
      </c>
      <c r="I455" s="6">
        <f>IF('Log_working_3-way'!$D455="","",'True_Odds_Calculator_3-way'!O456/'True_Odds_Calculator_3-way'!B456-1)</f>
        <v>2.1291822932755387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2.6362410447328122E-2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1.0246146161108003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11.69611631617741</v>
      </c>
      <c r="I456" s="6">
        <f>IF('Log_working_3-way'!$D456="","",'True_Odds_Calculator_3-way'!O457/'True_Odds_Calculator_3-way'!B457-1)</f>
        <v>6.6865319153514111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2.6525091344788754E-2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1.0281444624528218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21.026127265065316</v>
      </c>
      <c r="I457" s="6">
        <f>IF('Log_working_3-way'!$D457="","",'True_Odds_Calculator_3-way'!O458/'True_Odds_Calculator_3-way'!B458-1)</f>
        <v>6.291065583707117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2.949268786874959E-2</v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1.027510756049602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2.3182934001664046</v>
      </c>
      <c r="I459" s="6">
        <f>IF('Log_working_3-way'!$D459="","",'True_Odds_Calculator_3-way'!O460/'True_Odds_Calculator_3-way'!B460-1)</f>
        <v>4.3967897157452374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2.5856568726115192E-2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1.0637787591697987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68.410238840356087</v>
      </c>
      <c r="I460" s="6">
        <f>IF('Log_working_3-way'!$D460="","",'True_Odds_Calculator_3-way'!O461/'True_Odds_Calculator_3-way'!B461-1)</f>
        <v>0.40291503209916946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3.4695229061797228E-2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1.0227432326335431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21.795808358778416</v>
      </c>
      <c r="I461" s="6">
        <f>IF('Log_working_3-way'!$D461="","",'True_Odds_Calculator_3-way'!O462/'True_Odds_Calculator_3-way'!B462-1)</f>
        <v>5.9090764512031484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2.3774508973398945E-2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1.0192898402638533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12.843105300196305</v>
      </c>
      <c r="I462" s="6">
        <f>IF('Log_working_3-way'!$D462="","",'True_Odds_Calculator_3-way'!O463/'True_Odds_Calculator_3-way'!B463-1)</f>
        <v>8.4468072086405765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2.0947016370357341E-2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1.0254467211343665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14.82495397217594</v>
      </c>
      <c r="I463" s="6">
        <f>IF('Log_working_3-way'!$D463="","",'True_Odds_Calculator_3-way'!O464/'True_Odds_Calculator_3-way'!B464-1)</f>
        <v>8.1582104059685108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2.7434590169599149E-2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1.0241028770961191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9.8277944053588318</v>
      </c>
      <c r="I464" s="6">
        <f>IF('Log_working_3-way'!$D464="","",'True_Odds_Calculator_3-way'!O465/'True_Odds_Calculator_3-way'!B465-1)</f>
        <v>9.4756946679096465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2.616568944198483E-2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1.0289694733383221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25.910952415996952</v>
      </c>
      <c r="I465" s="6">
        <f>IF('Log_working_3-way'!$D465="","",'True_Odds_Calculator_3-way'!O466/'True_Odds_Calculator_3-way'!B466-1)</f>
        <v>6.3321864978375952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2.9351566482064051E-2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1.0266362554760529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25.138750711182592</v>
      </c>
      <c r="I466" s="6">
        <f>IF('Log_working_3-way'!$D466="","",'True_Odds_Calculator_3-way'!O467/'True_Odds_Calculator_3-way'!B467-1)</f>
        <v>7.2758232134641201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2.707120887810599E-2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1.0301891135097812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26.45904380298995</v>
      </c>
      <c r="I467" s="6">
        <f>IF('Log_working_3-way'!$D467="","",'True_Odds_Calculator_3-way'!O468/'True_Odds_Calculator_3-way'!B468-1)</f>
        <v>6.7445214032755327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3.0383490705525373E-2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1.0254547195146266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7.67372597338424</v>
      </c>
      <c r="I468" s="6">
        <f>IF('Log_working_3-way'!$D468="","",'True_Odds_Calculator_3-way'!O469/'True_Odds_Calculator_3-way'!B469-1)</f>
        <v>8.2726803970721523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2.7317505222099969E-2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1.0323979413993516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32.964266658985125</v>
      </c>
      <c r="I469" s="6">
        <f>IF('Log_working_3-way'!$D469="","",'True_Odds_Calculator_3-way'!O470/'True_Odds_Calculator_3-way'!B470-1)</f>
        <v>5.154809814460303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3.0871062700100316E-2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1.0289998573157273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2.8892935178441363</v>
      </c>
      <c r="I470" s="6">
        <f>IF('Log_working_3-way'!$D470="","",'True_Odds_Calculator_3-way'!O471/'True_Odds_Calculator_3-way'!B471-1)</f>
        <v>5.9142995872784647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2.8464419475655589E-2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1.0249711708419464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11.6889952274229</v>
      </c>
      <c r="I471" s="6">
        <f>IF('Log_working_3-way'!$D471="","",'True_Odds_Calculator_3-way'!O472/'True_Odds_Calculator_3-way'!B472-1)</f>
        <v>9.1969388130092025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2.7101179218822935E-2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1.0290010041391946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25.079609443753991</v>
      </c>
      <c r="I472" s="6">
        <f>IF('Log_working_3-way'!$D472="","",'True_Odds_Calculator_3-way'!O473/'True_Odds_Calculator_3-way'!B473-1)</f>
        <v>7.7080871685108168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2.9400319410358255E-2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1.0303699410725446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12.281176603698727</v>
      </c>
      <c r="I473" s="6">
        <f>IF('Log_working_3-way'!$D473="","",'True_Odds_Calculator_3-way'!O474/'True_Odds_Calculator_3-way'!B474-1)</f>
        <v>8.6959398975488433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3.2846827818576729E-2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1.0338992698945106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25.498478498722008</v>
      </c>
      <c r="I474" s="6">
        <f>IF('Log_working_3-way'!$D474="","",'True_Odds_Calculator_3-way'!O475/'True_Odds_Calculator_3-way'!B475-1)</f>
        <v>5.4213186451261937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3.4456725148995782E-2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1.031971132252081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17.768318520417669</v>
      </c>
      <c r="I475" s="6">
        <f>IF('Log_working_3-way'!$D475="","",'True_Odds_Calculator_3-way'!O476/'True_Odds_Calculator_3-way'!B476-1)</f>
        <v>7.4653258380186447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3.4005670145961675E-2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1.0435761098549254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39.073164137098317</v>
      </c>
      <c r="I476" s="6">
        <f>IF('Log_working_3-way'!$D476="","",'True_Odds_Calculator_3-way'!O477/'True_Odds_Calculator_3-way'!B477-1)</f>
        <v>4.6171542416029974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3.8682867932964937E-2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1.0358926198374403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14.043839018861336</v>
      </c>
      <c r="I477" s="6">
        <f>IF('Log_working_3-way'!$D477="","",'True_Odds_Calculator_3-way'!O478/'True_Odds_Calculator_3-way'!B478-1)</f>
        <v>6.9513566171083951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3.8485124956124439E-2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1.0357060580555668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13.929908969640652</v>
      </c>
      <c r="I478" s="6">
        <f>IF('Log_working_3-way'!$D478="","",'True_Odds_Calculator_3-way'!O479/'True_Odds_Calculator_3-way'!B479-1)</f>
        <v>6.3098984365468072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3.818657110238699E-2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1.0409810007350746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30.764552422506679</v>
      </c>
      <c r="I479" s="6">
        <f>IF('Log_working_3-way'!$D479="","",'True_Odds_Calculator_3-way'!O480/'True_Odds_Calculator_3-way'!B480-1)</f>
        <v>5.1018316793064615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3.9821428648594726E-2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1.0366895323768941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11.631623641304349</v>
      </c>
      <c r="I480" s="6">
        <f>IF('Log_working_3-way'!$D480="","",'True_Odds_Calculator_3-way'!O481/'True_Odds_Calculator_3-way'!B481-1)</f>
        <v>6.5498949579831933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3.9256282223034233E-2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1.0199220971131289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19.798231378147484</v>
      </c>
      <c r="I481" s="6">
        <f>IF('Log_working_3-way'!$D481="","",'True_Odds_Calculator_3-way'!O482/'True_Odds_Calculator_3-way'!B482-1)</f>
        <v>7.5220970698617879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2.1066733214941014E-2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1.0517838178739025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66.443199395043479</v>
      </c>
      <c r="I482" s="6">
        <f>IF('Log_working_3-way'!$D482="","",'True_Odds_Calculator_3-way'!O483/'True_Odds_Calculator_3-way'!B483-1)</f>
        <v>0.54828281439493742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2.967304438923235E-2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1.0353046493710425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12.928413870294387</v>
      </c>
      <c r="I483" s="6">
        <f>IF('Log_working_3-way'!$D483="","",'True_Odds_Calculator_3-way'!O484/'True_Odds_Calculator_3-way'!B484-1)</f>
        <v>11.556066923775788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3.7974872251549385E-2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1.0391833574572702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23.773236001407401</v>
      </c>
      <c r="I484" s="6">
        <f>IF('Log_working_3-way'!$D484="","",'True_Odds_Calculator_3-way'!O485/'True_Odds_Calculator_3-way'!B485-1)</f>
        <v>7.1719735482547211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4.0123258124029393E-2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1.0405381043106827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24.522745329835431</v>
      </c>
      <c r="I485" s="6">
        <f>IF('Log_working_3-way'!$D485="","",'True_Odds_Calculator_3-way'!O486/'True_Odds_Calculator_3-way'!B486-1)</f>
        <v>8.2071623732009922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4.1044162127876982E-2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1.0421149828315588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28.308560273581833</v>
      </c>
      <c r="I486" s="6">
        <f>IF('Log_working_3-way'!$D486="","",'True_Odds_Calculator_3-way'!O487/'True_Odds_Calculator_3-way'!B487-1)</f>
        <v>6.9743021129883509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4.1473838737055457E-2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1.0398759458044271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26.208718035500834</v>
      </c>
      <c r="I487" s="6">
        <f>IF('Log_working_3-way'!$D487="","",'True_Odds_Calculator_3-way'!O488/'True_Odds_Calculator_3-way'!B488-1)</f>
        <v>7.830715612917734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3.9863229434209391E-2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1.0460960361674088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31.374069177213002</v>
      </c>
      <c r="I488" s="6">
        <f>IF('Log_working_3-way'!$D488="","",'True_Odds_Calculator_3-way'!O489/'True_Odds_Calculator_3-way'!B489-1)</f>
        <v>6.431308435988778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4.4108943485736907E-2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1.0347220198676164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11.206230351292424</v>
      </c>
      <c r="I489" s="6">
        <f>IF('Log_working_3-way'!$D489="","",'True_Odds_Calculator_3-way'!O490/'True_Odds_Calculator_3-way'!B490-1)</f>
        <v>10.620082884456995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3.7542268878335783E-2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1.0362824481833872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8.0564910332434501</v>
      </c>
      <c r="I490" s="6">
        <f>IF('Log_working_3-way'!$D490="","",'True_Odds_Calculator_3-way'!O491/'True_Odds_Calculator_3-way'!B491-1)</f>
        <v>9.6233666410854291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3.8974379878931042E-2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1.0357933167163333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14.914533672815647</v>
      </c>
      <c r="I491" s="6">
        <f>IF('Log_working_3-way'!$D491="","",'True_Odds_Calculator_3-way'!O492/'True_Odds_Calculator_3-way'!B492-1)</f>
        <v>10.373081561910126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3.8331114764845076E-2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1.0437679969158209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21.542593018963156</v>
      </c>
      <c r="I492" s="6">
        <f>IF('Log_working_3-way'!$D492="","",'True_Odds_Calculator_3-way'!O493/'True_Odds_Calculator_3-way'!B493-1)</f>
        <v>8.0012559500989937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4.5349916423577552E-2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1.0460761173465725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10.489069278014004</v>
      </c>
      <c r="I493" s="6">
        <f>IF('Log_working_3-way'!$D493="","",'True_Odds_Calculator_3-way'!O494/'True_Odds_Calculator_3-way'!B494-1)</f>
        <v>8.2482542113876374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4.937370197300095E-2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1.0603731139806976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1.8168464473805468</v>
      </c>
      <c r="I494" s="6">
        <f>IF('Log_working_3-way'!$D494="","",'True_Odds_Calculator_3-way'!O495/'True_Odds_Calculator_3-way'!B495-1)</f>
        <v>5.4937031941203349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5.5311910237850315E-2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1.0249859590504149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3.4575340990872379</v>
      </c>
      <c r="I495" s="6">
        <f>IF('Log_working_3-way'!$D495="","",'True_Odds_Calculator_3-way'!O496/'True_Odds_Calculator_3-way'!B496-1)</f>
        <v>4.2801890130799523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2.4268035291022283E-2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1.0339859393406627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0.59519443925103932</v>
      </c>
      <c r="I496" s="6">
        <f>IF('Log_working_3-way'!$D496="","",'True_Odds_Calculator_3-way'!O497/'True_Odds_Calculator_3-way'!B497-1)</f>
        <v>2.9076405129296785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2.7742474015301388E-2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1.0331914061139909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50.187563459991594</v>
      </c>
      <c r="I497" s="6">
        <f>IF('Log_working_3-way'!$D497="","",'True_Odds_Calculator_3-way'!O498/'True_Odds_Calculator_3-way'!B498-1)</f>
        <v>2.2342824294945265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2.5834662684270704E-2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1.0252278087413556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12.654771881363114</v>
      </c>
      <c r="I498" s="6">
        <f>IF('Log_working_3-way'!$D498="","",'True_Odds_Calculator_3-way'!O499/'True_Odds_Calculator_3-way'!B499-1)</f>
        <v>7.7259764840124685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2.7289923270146899E-2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1.0303604250501768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28.972279972279967</v>
      </c>
      <c r="I499" s="6">
        <f>IF('Log_working_3-way'!$D499="","",'True_Odds_Calculator_3-way'!O500/'True_Odds_Calculator_3-way'!B500-1)</f>
        <v>7.1117133140254527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2.9758081781203094E-2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1.0255786727728629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7.7755956170636722</v>
      </c>
      <c r="I500" s="6">
        <f>IF('Log_working_3-way'!$D500="","",'True_Odds_Calculator_3-way'!O501/'True_Odds_Calculator_3-way'!B501-1)</f>
        <v>10.031947107217784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2.7625637000636916E-2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1.0256968025489668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11.233685401672533</v>
      </c>
      <c r="I501" s="6">
        <f>IF('Log_working_3-way'!$D501="","",'True_Odds_Calculator_3-way'!O502/'True_Odds_Calculator_3-way'!B502-1)</f>
        <v>9.189164314184044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2.7884874197619425E-2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1.0342800630397579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32.910728531335856</v>
      </c>
      <c r="I502" s="6">
        <f>IF('Log_working_3-way'!$D502="","",'True_Odds_Calculator_3-way'!O503/'True_Odds_Calculator_3-way'!B503-1)</f>
        <v>5.8506982626717647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3.2498597965046505E-2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1.0330507687402057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33.372097851196045</v>
      </c>
      <c r="I503" s="6">
        <f>IF('Log_working_3-way'!$D503="","",'True_Odds_Calculator_3-way'!O504/'True_Odds_Calculator_3-way'!B504-1)</f>
        <v>6.9647793511724601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3.0802343099773699E-2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1.0577085821109733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-0.42022342541127766</v>
      </c>
      <c r="I504" s="6">
        <f>IF('Log_working_3-way'!$D504="","",'True_Odds_Calculator_3-way'!O505/'True_Odds_Calculator_3-way'!B505-1)</f>
        <v>0.83332688476065409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3.4872511829225905E-2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1.0314535484403067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3.6675677958942305</v>
      </c>
      <c r="I505" s="6">
        <f>IF('Log_working_3-way'!$D505="","",'True_Odds_Calculator_3-way'!O506/'True_Odds_Calculator_3-way'!B506-1)</f>
        <v>3.9679335865720544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3.0337911142864549E-2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1.0251285139019919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9.5361304782113905</v>
      </c>
      <c r="I506" s="6">
        <f>IF('Log_working_3-way'!$D506="","",'True_Odds_Calculator_3-way'!O507/'True_Odds_Calculator_3-way'!B507-1)</f>
        <v>6.9942449920311303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2.7002953455306899E-2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1.0343203245609858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0.90385296850597352</v>
      </c>
      <c r="I507" s="6">
        <f>IF('Log_working_3-way'!$D507="","",'True_Odds_Calculator_3-way'!O508/'True_Odds_Calculator_3-way'!B508-1)</f>
        <v>4.8305497160495436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3.031535194723034E-2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1.0530934622009709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59.886339661908742</v>
      </c>
      <c r="I508" s="6">
        <f>IF('Log_working_3-way'!$D508="","",'True_Odds_Calculator_3-way'!O509/'True_Odds_Calculator_3-way'!B509-1)</f>
        <v>1.5640365639753822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3.4520363286999256E-2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1.0475417102277893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8.5384831974988185</v>
      </c>
      <c r="I509" s="6">
        <f>IF('Log_working_3-way'!$D509="","",'True_Odds_Calculator_3-way'!O510/'True_Odds_Calculator_3-way'!B510-1)</f>
        <v>6.1887059093817323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4.9896567258081559E-2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1.0580183929283706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33.829219351568426</v>
      </c>
      <c r="I510" s="6">
        <f>IF('Log_working_3-way'!$D510="","",'True_Odds_Calculator_3-way'!O511/'True_Odds_Calculator_3-way'!B511-1)</f>
        <v>4.1283152885151448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5.4601466977779234E-2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1.0508989474258539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7.7774300107856718</v>
      </c>
      <c r="I511" s="6">
        <f>IF('Log_working_3-way'!$D511="","",'True_Odds_Calculator_3-way'!O512/'True_Odds_Calculator_3-way'!B512-1)</f>
        <v>5.3436211886134775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5.2545379029065087E-2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1.0537022823176192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26.428514971793586</v>
      </c>
      <c r="I512" s="6">
        <f>IF('Log_working_3-way'!$D512="","",'True_Odds_Calculator_3-way'!O513/'True_Odds_Calculator_3-way'!B513-1)</f>
        <v>5.1752713971012794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5.3833055162602284E-2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1.0576938758353469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3.3646474376336863</v>
      </c>
      <c r="I513" s="6">
        <f>IF('Log_working_3-way'!$D513="","",'True_Odds_Calculator_3-way'!O514/'True_Odds_Calculator_3-way'!B514-1)</f>
        <v>4.8650118745005146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5.506446991494518E-2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1.0493330941439183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9.4262142640867559</v>
      </c>
      <c r="I514" s="6">
        <f>IF('Log_working_3-way'!$D514="","",'True_Odds_Calculator_3-way'!O515/'True_Odds_Calculator_3-way'!B515-1)</f>
        <v>5.5164910894833525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5.1621528856886645E-2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1.0687464844261865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0.68986206439672459</v>
      </c>
      <c r="I515" s="6">
        <f>IF('Log_working_3-way'!$D515="","",'True_Odds_Calculator_3-way'!O516/'True_Odds_Calculator_3-way'!B516-1)</f>
        <v>3.0636905640155634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5.4836400224453907E-2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1.0579270178064057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31.783437953882512</v>
      </c>
      <c r="I516" s="6">
        <f>IF('Log_working_3-way'!$D516="","",'True_Odds_Calculator_3-way'!O517/'True_Odds_Calculator_3-way'!B517-1)</f>
        <v>4.9811706577308943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5.5474296906971698E-2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1.05753960748793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34.297596317846811</v>
      </c>
      <c r="I517" s="6">
        <f>IF('Log_working_3-way'!$D517="","",'True_Odds_Calculator_3-way'!O518/'True_Odds_Calculator_3-way'!B518-1)</f>
        <v>5.9347271772447598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5.3336593134538868E-2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1.0421059315748664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8.3434519771756896</v>
      </c>
      <c r="I518" s="6">
        <f>IF('Log_working_3-way'!$D518="","",'True_Odds_Calculator_3-way'!O519/'True_Odds_Calculator_3-way'!B519-1)</f>
        <v>9.994191122812877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4.5183838249032382E-2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1.0237170619833365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2.9566562187830052</v>
      </c>
      <c r="I519" s="6">
        <f>IF('Log_working_3-way'!$D519="","",'True_Odds_Calculator_3-way'!O520/'True_Odds_Calculator_3-way'!B520-1)</f>
        <v>5.295767063988837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2.3196168241567561E-2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1.023619030240557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4.135486557507936</v>
      </c>
      <c r="I520" s="6">
        <f>IF('Log_working_3-way'!$D520="","",'True_Odds_Calculator_3-way'!O521/'True_Odds_Calculator_3-way'!B521-1)</f>
        <v>7.4948395213758019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2.4343048902600639E-2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1.0314719632435445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51.807041359651123</v>
      </c>
      <c r="I521" s="6">
        <f>IF('Log_working_3-way'!$D521="","",'True_Odds_Calculator_3-way'!O522/'True_Odds_Calculator_3-way'!B522-1)</f>
        <v>2.2288232627706024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2.3835885377727184E-2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1.0304487571610725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8.2799801353713196</v>
      </c>
      <c r="I522" s="6">
        <f>IF('Log_working_3-way'!$D522="","",'True_Odds_Calculator_3-way'!O523/'True_Odds_Calculator_3-way'!B523-1)</f>
        <v>10.201016330500654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3.2875340093690308E-2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1.0360801944198605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30.923536567243211</v>
      </c>
      <c r="I523" s="6">
        <f>IF('Log_working_3-way'!$D523="","",'True_Odds_Calculator_3-way'!O524/'True_Odds_Calculator_3-way'!B524-1)</f>
        <v>6.8899346376314714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3.4642957267011054E-2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1.0326352106400338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23.439021478401173</v>
      </c>
      <c r="I524" s="6">
        <f>IF('Log_working_3-way'!$D524="","",'True_Odds_Calculator_3-way'!O525/'True_Odds_Calculator_3-way'!B525-1)</f>
        <v>9.0062002002270969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3.3260992094700903E-2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1.0357832317879434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15.861562997750696</v>
      </c>
      <c r="I525" s="6">
        <f>IF('Log_working_3-way'!$D525="","",'True_Odds_Calculator_3-way'!O526/'True_Odds_Calculator_3-way'!B526-1)</f>
        <v>7.3317416954543067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3.8260587922628986E-2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1.0624113937542103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53.058823760498463</v>
      </c>
      <c r="I526" s="6">
        <f>IF('Log_working_3-way'!$D526="","",'True_Odds_Calculator_3-way'!O527/'True_Odds_Calculator_3-way'!B527-1)</f>
        <v>2.3534154410198536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4.5755424953461965E-2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1.03691913599171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7.5769153083641552</v>
      </c>
      <c r="I527" s="6">
        <f>IF('Log_working_3-way'!$D527="","",'True_Odds_Calculator_3-way'!O528/'True_Odds_Calculator_3-way'!B528-1)</f>
        <v>6.6377252170693692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3.8913199861912773E-2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1.026981845134274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19.460950525779804</v>
      </c>
      <c r="I528" s="6">
        <f>IF('Log_working_3-way'!$D528="","",'True_Odds_Calculator_3-way'!O529/'True_Odds_Calculator_3-way'!B529-1)</f>
        <v>4.9872680257076851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2.8397962506780949E-2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1.0445416750972216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41.788952167758509</v>
      </c>
      <c r="I529" s="6">
        <f>IF('Log_working_3-way'!$D529="","",'True_Odds_Calculator_3-way'!O530/'True_Odds_Calculator_3-way'!B530-1)</f>
        <v>3.0928958391946715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3.8689712947290955E-2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1.0265045029586657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18.384036718772911</v>
      </c>
      <c r="I530" s="6">
        <f>IF('Log_working_3-way'!$D530="","",'True_Odds_Calculator_3-way'!O531/'True_Odds_Calculator_3-way'!B531-1)</f>
        <v>6.5047332284039321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2.8157716987504244E-2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1.0324787475984059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18.096089863952304</v>
      </c>
      <c r="I531" s="6">
        <f>IF('Log_working_3-way'!$D531="","",'True_Odds_Calculator_3-way'!O532/'True_Odds_Calculator_3-way'!B532-1)</f>
        <v>5.9114040247260808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3.4404768750119663E-2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1.023768751767985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28.491131649012015</v>
      </c>
      <c r="I532" s="6">
        <f>IF('Log_working_3-way'!$D532="","",'True_Odds_Calculator_3-way'!O533/'True_Odds_Calculator_3-way'!B533-1)</f>
        <v>5.3248337298517567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2.3683695439420394E-2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1.022998835628478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7.2040553848782576</v>
      </c>
      <c r="I533" s="6">
        <f>IF('Log_working_3-way'!$D533="","",'True_Odds_Calculator_3-way'!O534/'True_Odds_Calculator_3-way'!B534-1)</f>
        <v>5.387240351548817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2.4078447688624216E-2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1.0266671569326353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20.041906784302963</v>
      </c>
      <c r="I534" s="6">
        <f>IF('Log_working_3-way'!$D534="","",'True_Odds_Calculator_3-way'!O535/'True_Odds_Calculator_3-way'!B535-1)</f>
        <v>6.3008980379388593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2.8106222849955786E-2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1.0258724049097365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7.370228717579927</v>
      </c>
      <c r="I535" s="6">
        <f>IF('Log_working_3-way'!$D535="","",'True_Odds_Calculator_3-way'!O536/'True_Odds_Calculator_3-way'!B536-1)</f>
        <v>6.7230594366904324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2.7433960592685214E-2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1.0260554149714212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9.8082442585713085</v>
      </c>
      <c r="I536" s="6">
        <f>IF('Log_working_3-way'!$D536="","",'True_Odds_Calculator_3-way'!O537/'True_Odds_Calculator_3-way'!B537-1)</f>
        <v>7.0786484670698826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2.8021836414329648E-2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1.021269866248641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5.302638351317376</v>
      </c>
      <c r="I537" s="6">
        <f>IF('Log_working_3-way'!$D537="","",'True_Odds_Calculator_3-way'!O538/'True_Odds_Calculator_3-way'!B538-1)</f>
        <v>6.3038637097636849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2.2080655265326765E-2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1.0220006675204913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20.341012202533033</v>
      </c>
      <c r="I538" s="6">
        <f>IF('Log_working_3-way'!$D538="","",'True_Odds_Calculator_3-way'!O539/'True_Odds_Calculator_3-way'!B539-1)</f>
        <v>6.9328332954050955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2.319271455355354E-2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1.0203071219756539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19.599459818851784</v>
      </c>
      <c r="I539" s="6">
        <f>IF('Log_working_3-way'!$D539="","",'True_Odds_Calculator_3-way'!O540/'True_Odds_Calculator_3-way'!B540-1)</f>
        <v>7.8283664604344168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2.148308823162548E-2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1.0263304816311587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9.8032997515621076</v>
      </c>
      <c r="I540" s="6">
        <f>IF('Log_working_3-way'!$D540="","",'True_Odds_Calculator_3-way'!O541/'True_Odds_Calculator_3-way'!B541-1)</f>
        <v>8.554711310232701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2.849234647076182E-2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1.0308182083517314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48.802604958388471</v>
      </c>
      <c r="I541" s="6">
        <f>IF('Log_working_3-way'!$D541="","",'True_Odds_Calculator_3-way'!O542/'True_Odds_Calculator_3-way'!B542-1)</f>
        <v>2.5013883766084635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2.4452600539557112E-2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1.0223828567331981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19.745382356640555</v>
      </c>
      <c r="I542" s="6">
        <f>IF('Log_working_3-way'!$D542="","",'True_Odds_Calculator_3-way'!O543/'True_Odds_Calculator_3-way'!B543-1)</f>
        <v>7.0664495788070329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2.3667908590550013E-2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1.0204901335039933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7.4163993463560232</v>
      </c>
      <c r="I543" s="6">
        <f>IF('Log_working_3-way'!$D543="","",'True_Odds_Calculator_3-way'!O544/'True_Odds_Calculator_3-way'!B544-1)</f>
        <v>6.6788937723609054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2.1797670056279195E-2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1.0202993529449793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16.571588278050953</v>
      </c>
      <c r="I544" s="6">
        <f>IF('Log_working_3-way'!$D544="","",'True_Odds_Calculator_3-way'!O545/'True_Odds_Calculator_3-way'!B545-1)</f>
        <v>7.4659790720962462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2.1797828399300556E-2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1.0322583547236368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51.771846159535883</v>
      </c>
      <c r="I545" s="6">
        <f>IF('Log_working_3-way'!$D545="","",'True_Odds_Calculator_3-way'!O546/'True_Odds_Calculator_3-way'!B546-1)</f>
        <v>2.0576178763153754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2.4518713656315416E-2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1.0242464756816518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27.837622005323865</v>
      </c>
      <c r="I546" s="6">
        <f>IF('Log_working_3-way'!$D546="","",'True_Odds_Calculator_3-way'!O547/'True_Odds_Calculator_3-way'!B547-1)</f>
        <v>5.8692985288874535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2.4247491638796026E-2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1.0257637726401523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2.7948281789894773</v>
      </c>
      <c r="I547" s="6">
        <f>IF('Log_working_3-way'!$D547="","",'True_Odds_Calculator_3-way'!O548/'True_Odds_Calculator_3-way'!B548-1)</f>
        <v>5.580919470946645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2.5160736699198161E-2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1.0751074126507267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48.625027838302678</v>
      </c>
      <c r="I548" s="6">
        <f>IF('Log_working_3-way'!$D548="","",'True_Odds_Calculator_3-way'!O549/'True_Odds_Calculator_3-way'!B549-1)</f>
        <v>3.5250828596384753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5.8134960985971817E-2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1.048504164063631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18.838369483875976</v>
      </c>
      <c r="I549" s="6">
        <f>IF('Log_working_3-way'!$D549="","",'True_Odds_Calculator_3-way'!O550/'True_Odds_Calculator_3-way'!B550-1)</f>
        <v>7.5290619851570142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5.1007452908463646E-2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1.073331537153321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0.11011934575909299</v>
      </c>
      <c r="I550" s="6">
        <f>IF('Log_working_3-way'!$D550="","",'True_Odds_Calculator_3-way'!O551/'True_Odds_Calculator_3-way'!B551-1)</f>
        <v>4.2113935953690751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5.7369860186761601E-2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1.0510306576194404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4.850717452196573</v>
      </c>
      <c r="I551" s="6">
        <f>IF('Log_working_3-way'!$D551="","",'True_Odds_Calculator_3-way'!O552/'True_Odds_Calculator_3-way'!B552-1)</f>
        <v>7.9409572311132628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5.2399861884991239E-2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1.0248899401927409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30.878660564156768</v>
      </c>
      <c r="I552" s="6">
        <f>IF('Log_working_3-way'!$D552="","",'True_Odds_Calculator_3-way'!O553/'True_Odds_Calculator_3-way'!B553-1)</f>
        <v>4.9815458029684638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2.4292132938726452E-2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1.0283401346695373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34.776472445471747</v>
      </c>
      <c r="I553" s="6">
        <f>IF('Log_working_3-way'!$D553="","",'True_Odds_Calculator_3-way'!O554/'True_Odds_Calculator_3-way'!B554-1)</f>
        <v>4.0771171489750442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2.6678800651403378E-2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1.0226816546132509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31.316723764774203</v>
      </c>
      <c r="I554" s="6">
        <f>IF('Log_working_3-way'!$D554="","",'True_Odds_Calculator_3-way'!O555/'True_Odds_Calculator_3-way'!B555-1)</f>
        <v>5.0244267787025576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2.2054788745534015E-2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1.0210189636884794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19.58386761574641</v>
      </c>
      <c r="I555" s="6">
        <f>IF('Log_working_3-way'!$D555="","",'True_Odds_Calculator_3-way'!O556/'True_Odds_Calculator_3-way'!B556-1)</f>
        <v>7.0313603711852313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2.2256857868981017E-2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1.0213468315364815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18.487974939576944</v>
      </c>
      <c r="I556" s="6">
        <f>IF('Log_working_3-way'!$D556="","",'True_Odds_Calculator_3-way'!O557/'True_Odds_Calculator_3-way'!B557-1)</f>
        <v>5.7009445366643803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2.2674084945644601E-2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1.0262438444036881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8.7994817125671503</v>
      </c>
      <c r="I557" s="6">
        <f>IF('Log_working_3-way'!$D557="","",'True_Odds_Calculator_3-way'!O558/'True_Odds_Calculator_3-way'!B558-1)</f>
        <v>10.097899617986156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2.8432483656364305E-2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1.0249382878583446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11.071429623521329</v>
      </c>
      <c r="I558" s="6">
        <f>IF('Log_working_3-way'!$D558="","",'True_Odds_Calculator_3-way'!O559/'True_Odds_Calculator_3-way'!B559-1)</f>
        <v>10.657346388509909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2.7080805723065371E-2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1.044285810006393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52.101180959063527</v>
      </c>
      <c r="I559" s="6">
        <f>IF('Log_working_3-way'!$D559="","",'True_Odds_Calculator_3-way'!O560/'True_Odds_Calculator_3-way'!B560-1)</f>
        <v>2.1646191674507058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3.330441071760637E-2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1.0299061836131032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30.725947200052453</v>
      </c>
      <c r="I560" s="6">
        <f>IF('Log_working_3-way'!$D560="","",'True_Odds_Calculator_3-way'!O561/'True_Odds_Calculator_3-way'!B561-1)</f>
        <v>4.481841859398255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2.9222579820589623E-2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1.0277668523130647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23.06057306743832</v>
      </c>
      <c r="I561" s="6">
        <f>IF('Log_working_3-way'!$D561="","",'True_Odds_Calculator_3-way'!O562/'True_Odds_Calculator_3-way'!B562-1)</f>
        <v>6.5845885935018833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2.8731215515235942E-2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1.0340896052639397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3.9117377454424238</v>
      </c>
      <c r="I562" s="6">
        <f>IF('Log_working_3-way'!$D562="","",'True_Odds_Calculator_3-way'!O563/'True_Odds_Calculator_3-way'!B563-1)</f>
        <v>3.6566267129575349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3.2758764956907438E-2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1.0542345715485746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58.828741095165938</v>
      </c>
      <c r="I563" s="6">
        <f>IF('Log_working_3-way'!$D563="","",'True_Odds_Calculator_3-way'!O564/'True_Odds_Calculator_3-way'!B564-1)</f>
        <v>1.3856299323699899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3.6293307619964077E-2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1.0311411260710741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8.6896289090513683</v>
      </c>
      <c r="I564" s="6">
        <f>IF('Log_working_3-way'!$D564="","",'True_Odds_Calculator_3-way'!O565/'True_Odds_Calculator_3-way'!B565-1)</f>
        <v>8.6285920284034443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3.3519535154554081E-2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1.0269770315940414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19.458507025836568</v>
      </c>
      <c r="I565" s="6">
        <f>IF('Log_working_3-way'!$D565="","",'True_Odds_Calculator_3-way'!O566/'True_Odds_Calculator_3-way'!B566-1)</f>
        <v>6.9368986767008751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2.8520791135470125E-2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1.0260613550869591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19.291863655782745</v>
      </c>
      <c r="I566" s="6">
        <f>IF('Log_working_3-way'!$D566="","",'True_Odds_Calculator_3-way'!O567/'True_Odds_Calculator_3-way'!B567-1)</f>
        <v>8.5040827421386354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2.7518937382747577E-2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1.0402361253260333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50.69151062589286</v>
      </c>
      <c r="I567" s="6">
        <f>IF('Log_working_3-way'!$D567="","",'True_Odds_Calculator_3-way'!O568/'True_Odds_Calculator_3-way'!B568-1)</f>
        <v>2.7300959743844042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3.0717480556635701E-2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1.0540144113618899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60.851321569758056</v>
      </c>
      <c r="I568" s="6">
        <f>IF('Log_working_3-way'!$D568="","",'True_Odds_Calculator_3-way'!O569/'True_Odds_Calculator_3-way'!B569-1)</f>
        <v>1.2052256266542605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3.4739410180889774E-2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1.0190486969221351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10.411624447135903</v>
      </c>
      <c r="I569" s="6">
        <f>IF('Log_working_3-way'!$D569="","",'True_Odds_Calculator_3-way'!O570/'True_Odds_Calculator_3-way'!B570-1)</f>
        <v>9.813087572567305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2.0745064171129535E-2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1.0218728673718651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23.203420194835513</v>
      </c>
      <c r="I570" s="6">
        <f>IF('Log_working_3-way'!$D570="","",'True_Odds_Calculator_3-way'!O571/'True_Odds_Calculator_3-way'!B571-1)</f>
        <v>6.5033369855322585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2.2659705876630021E-2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1.0212282013849725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20.357906940905384</v>
      </c>
      <c r="I571" s="6">
        <f>IF('Log_working_3-way'!$D571="","",'True_Odds_Calculator_3-way'!O572/'True_Odds_Calculator_3-way'!B572-1)</f>
        <v>6.1834571299102015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2.2383338744177639E-2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1.0305411796238195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9.0727958497671004</v>
      </c>
      <c r="I572" s="6">
        <f>IF('Log_working_3-way'!$D572="","",'True_Odds_Calculator_3-way'!O573/'True_Odds_Calculator_3-way'!B573-1)</f>
        <v>11.259161879441983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3.3062460360300916E-2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1.0419873028457922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38.62940789609501</v>
      </c>
      <c r="I573" s="6">
        <f>IF('Log_working_3-way'!$D573="","",'True_Odds_Calculator_3-way'!O574/'True_Odds_Calculator_3-way'!B574-1)</f>
        <v>5.8581068128666196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3.6891274100576243E-2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1.0360329929595737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30.192737529158908</v>
      </c>
      <c r="I574" s="6">
        <f>IF('Log_working_3-way'!$D574="","",'True_Odds_Calculator_3-way'!O575/'True_Odds_Calculator_3-way'!B575-1)</f>
        <v>6.6239287787465777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3.4954300534268068E-2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1.0307791801784489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6.9932070102862633</v>
      </c>
      <c r="I575" s="6">
        <f>IF('Log_working_3-way'!$D575="","",'True_Odds_Calculator_3-way'!O576/'True_Odds_Calculator_3-way'!B576-1)</f>
        <v>10.353083854542453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3.3047881715351002E-2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1.0305376646300206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11.893601570713273</v>
      </c>
      <c r="I576" s="6">
        <f>IF('Log_working_3-way'!$D576="","",'True_Odds_Calculator_3-way'!O577/'True_Odds_Calculator_3-way'!B577-1)</f>
        <v>10.275612197263449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3.3057817598195038E-2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1.0366825007280462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20.22467235625318</v>
      </c>
      <c r="I577" s="6">
        <f>IF('Log_working_3-way'!$D577="","",'True_Odds_Calculator_3-way'!O578/'True_Odds_Calculator_3-way'!B578-1)</f>
        <v>6.7277095565396596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3.848397276957316E-2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1.0445232414085506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33.003124981780658</v>
      </c>
      <c r="I578" s="6">
        <f>IF('Log_working_3-way'!$D578="","",'True_Odds_Calculator_3-way'!O579/'True_Odds_Calculator_3-way'!B579-1)</f>
        <v>6.0483045768302022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4.1987729694018094E-2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1.0414195494597078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28.001614751675337</v>
      </c>
      <c r="I579" s="6">
        <f>IF('Log_working_3-way'!$D579="","",'True_Odds_Calculator_3-way'!O580/'True_Odds_Calculator_3-way'!B580-1)</f>
        <v>6.7974163118358941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4.0962404598768209E-2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1.0428549974159584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27.637549856820158</v>
      </c>
      <c r="I580" s="6">
        <f>IF('Log_working_3-way'!$D580="","",'True_Odds_Calculator_3-way'!O581/'True_Odds_Calculator_3-way'!B581-1)</f>
        <v>5.6415713791901005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4.2706215268768943E-2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1.037440383192606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35.368253497440719</v>
      </c>
      <c r="I581" s="6">
        <f>IF('Log_working_3-way'!$D581="","",'True_Odds_Calculator_3-way'!O582/'True_Odds_Calculator_3-way'!B582-1)</f>
        <v>4.2016738022163027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3.4909433394195721E-2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1.032418876454394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17.926685318610229</v>
      </c>
      <c r="I582" s="6">
        <f>IF('Log_working_3-way'!$D582="","",'True_Odds_Calculator_3-way'!O583/'True_Odds_Calculator_3-way'!B583-1)</f>
        <v>7.1218179318070653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3.4447752195340353E-2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1.0286245668084695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40.121923206712751</v>
      </c>
      <c r="I583" s="6">
        <f>IF('Log_working_3-way'!$D583="","",'True_Odds_Calculator_3-way'!O584/'True_Odds_Calculator_3-way'!B584-1)</f>
        <v>3.7524598373872475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2.5380704332619075E-2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1.0205997513762572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16.566759809622528</v>
      </c>
      <c r="I584" s="6">
        <f>IF('Log_working_3-way'!$D584="","",'True_Odds_Calculator_3-way'!O585/'True_Odds_Calculator_3-way'!B585-1)</f>
        <v>6.3843606928264718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2.2078683753852468E-2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1.0567757571281258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15.939438169229241</v>
      </c>
      <c r="I585" s="6">
        <f>IF('Log_working_3-way'!$D585="","",'True_Odds_Calculator_3-way'!O586/'True_Odds_Calculator_3-way'!B586-1)</f>
        <v>11.120334377428241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5.9929530405200104E-2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1.0206238826351259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13.035255861950036</v>
      </c>
      <c r="I586" s="6">
        <f>IF('Log_working_3-way'!$D586="","",'True_Odds_Calculator_3-way'!O587/'True_Odds_Calculator_3-way'!B587-1)</f>
        <v>6.8058762851868062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2.2284584819003195E-2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1.0206068124985197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12.12436660377908</v>
      </c>
      <c r="I587" s="6">
        <f>IF('Log_working_3-way'!$D587="","",'True_Odds_Calculator_3-way'!O588/'True_Odds_Calculator_3-way'!B588-1)</f>
        <v>7.6641326407760317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2.2342352987514191E-2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1.0303729158763681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7.3781108597285083</v>
      </c>
      <c r="I588" s="6">
        <f>IF('Log_working_3-way'!$D588="","",'True_Odds_Calculator_3-way'!O589/'True_Odds_Calculator_3-way'!B589-1)</f>
        <v>8.6990628042843241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3.2514271531397299E-2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1.0477594277462821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8.7264494348373356E-2</v>
      </c>
      <c r="I589" s="6">
        <f>IF('Log_working_3-way'!$D589="","",'True_Odds_Calculator_3-way'!O590/'True_Odds_Calculator_3-way'!B590-1)</f>
        <v>2.8746807071576015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3.6484921429015715E-2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1.0251489108581606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29.454960688044331</v>
      </c>
      <c r="I590" s="6">
        <f>IF('Log_working_3-way'!$D590="","",'True_Odds_Calculator_3-way'!O591/'True_Odds_Calculator_3-way'!B591-1)</f>
        <v>5.7222421683897773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2.4792397258185384E-2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1.0315396550472071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11.975649584638251</v>
      </c>
      <c r="I591" s="6">
        <f>IF('Log_working_3-way'!$D591="","",'True_Odds_Calculator_3-way'!O592/'True_Odds_Calculator_3-way'!B592-1)</f>
        <v>11.603607343944326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3.4059662882944819E-2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1.0354108772305066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9.0277216207029998</v>
      </c>
      <c r="I592" s="6">
        <f>IF('Log_working_3-way'!$D592="","",'True_Odds_Calculator_3-way'!O593/'True_Odds_Calculator_3-way'!B593-1)</f>
        <v>6.777505550664694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3.7706037010820204E-2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1.0431756611870753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27.629019184858976</v>
      </c>
      <c r="I593" s="6">
        <f>IF('Log_working_3-way'!$D593="","",'True_Odds_Calculator_3-way'!O594/'True_Odds_Calculator_3-way'!B594-1)</f>
        <v>5.7100390770257148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4.3016913466877416E-2</v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9">
        <f t="shared" si="39"/>
        <v>0.39994902586498005</v>
      </c>
      <c r="E186" s="9">
        <f t="shared" si="40"/>
        <v>0.27902703738237322</v>
      </c>
      <c r="F186" s="9">
        <f t="shared" si="41"/>
        <v>0.32102393675264668</v>
      </c>
      <c r="G186" s="9">
        <f t="shared" si="42"/>
        <v>1.0418879367697658</v>
      </c>
      <c r="H186" s="9">
        <f t="shared" si="43"/>
        <v>2.5003186289484622</v>
      </c>
      <c r="I186" s="9">
        <f t="shared" si="44"/>
        <v>3.5838820831890188</v>
      </c>
      <c r="J186" s="9">
        <f t="shared" si="45"/>
        <v>3.1150325116426245</v>
      </c>
      <c r="K186" s="11">
        <f t="shared" si="46"/>
        <v>0.4098360655737705</v>
      </c>
      <c r="L186" s="11">
        <f t="shared" si="47"/>
        <v>0.28735632183908044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-0.28177243953903586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0.23126252704411202</v>
      </c>
      <c r="Q186" s="11">
        <f>2*'OddsRatio_working_3-way'!K186*'OddsRatio_working_3-way'!L186*'OddsRatio_working_3-way'!M186</f>
        <v>7.7735303208104858E-2</v>
      </c>
      <c r="R186" s="11">
        <f t="shared" si="49"/>
        <v>0</v>
      </c>
      <c r="S186" s="11">
        <f t="shared" si="50"/>
        <v>-0.82074218267210497</v>
      </c>
      <c r="T186" s="11">
        <f t="shared" si="51"/>
        <v>-0.27587972526793436</v>
      </c>
      <c r="U186" s="11">
        <f>'OddsRatio_working_3-way'!S186-'OddsRatio_working_3-way'!R186^2/3</f>
        <v>-0.82074218267210497</v>
      </c>
      <c r="V186" s="11">
        <f>'OddsRatio_working_3-way'!S186*'OddsRatio_working_3-way'!R186/3-2*'OddsRatio_working_3-way'!R186^3/27-'OddsRatio_working_3-way'!T186</f>
        <v>0.27587972526793436</v>
      </c>
      <c r="W186" s="11">
        <f>'OddsRatio_working_3-way'!V186^2+4*'OddsRatio_working_3-way'!U186^3/27</f>
        <v>-5.7965233119235265E-3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0.14309624918724675</v>
      </c>
      <c r="Y186" s="11">
        <f>IF('OddsRatio_working_3-way'!W186&gt;=0,IF('OddsRatio_working_3-way'!V186+SQRT('OddsRatio_working_3-way'!W186)&gt;0,0,PI()),ACOS('OddsRatio_working_3-way'!V186/(2*'OddsRatio_working_3-way'!X186)))</f>
        <v>0.26926904901682502</v>
      </c>
      <c r="Z186" s="11">
        <f>'OddsRatio_working_3-way'!X186^(1/3)*COS('OddsRatio_working_3-way'!Y186/3)</f>
        <v>0.52094396838488288</v>
      </c>
      <c r="AA186" s="11">
        <f>'OddsRatio_working_3-way'!X186^(1/3)*COS(('OddsRatio_working_3-way'!Y186+2*PI())/3)</f>
        <v>-0.30107471834402177</v>
      </c>
      <c r="AB186" s="11">
        <f>'OddsRatio_working_3-way'!X186^(1/3)*COS(('OddsRatio_working_3-way'!Y186+4*PI())/3)</f>
        <v>-0.21986925004086097</v>
      </c>
      <c r="AC186" s="11">
        <f>'OddsRatio_working_3-way'!X186^(1/3)*SIN('OddsRatio_working_3-way'!Y186/3)</f>
        <v>4.6883998984499548E-2</v>
      </c>
      <c r="AD186" s="11">
        <f>'OddsRatio_working_3-way'!X186^(1/3)*SIN(('OddsRatio_working_3-way'!Y186+2*PI())/3)</f>
        <v>0.42770871107733627</v>
      </c>
      <c r="AE186" s="11">
        <f>'OddsRatio_working_3-way'!X186^(1/3)*SIN(('OddsRatio_working_3-way'!Y186+4*PI())/3)</f>
        <v>-0.47459271006183579</v>
      </c>
      <c r="AF186" s="11">
        <f>-'OddsRatio_working_3-way'!U186/(3*'OddsRatio_working_3-way'!X186^(1/3))*COS(('OddsRatio_working_3-way'!Y186)/3)</f>
        <v>0.52094396838488288</v>
      </c>
      <c r="AG186" s="11">
        <f>-'OddsRatio_working_3-way'!U186/(3*'OddsRatio_working_3-way'!X186^(1/3))*COS(('OddsRatio_working_3-way'!Y186+2*PI())/3)</f>
        <v>-0.30107471834402177</v>
      </c>
      <c r="AH186" s="11">
        <f>-'OddsRatio_working_3-way'!U186/(3*'OddsRatio_working_3-way'!X186^(1/3))*COS(('OddsRatio_working_3-way'!Y186+4*PI())/3)</f>
        <v>-0.21986925004086097</v>
      </c>
      <c r="AI186" s="11">
        <f>'OddsRatio_working_3-way'!U186/(3*'OddsRatio_working_3-way'!X186^(1/3))*SIN(('OddsRatio_working_3-way'!Y186)/3)</f>
        <v>-4.6883998984499548E-2</v>
      </c>
      <c r="AJ186" s="11">
        <f>'OddsRatio_working_3-way'!U186/(3*'OddsRatio_working_3-way'!X186^(1/3))*SIN(('OddsRatio_working_3-way'!Y186+2*PI())/3)</f>
        <v>-0.42770871107733627</v>
      </c>
      <c r="AK186" s="11">
        <f>'OddsRatio_working_3-way'!U186/(3*'OddsRatio_working_3-way'!X186^(1/3))*SIN(('OddsRatio_working_3-way'!Y186+4*PI())/3)</f>
        <v>0.47459271006183579</v>
      </c>
      <c r="AL186" s="11">
        <f>'OddsRatio_working_3-way'!Z186+'OddsRatio_working_3-way'!AF186</f>
        <v>1.0418879367697658</v>
      </c>
      <c r="AM186" s="11">
        <f>'OddsRatio_working_3-way'!AA186+'OddsRatio_working_3-way'!AG186</f>
        <v>-0.60214943668804355</v>
      </c>
      <c r="AN186" s="11">
        <f>'OddsRatio_working_3-way'!AB186+'OddsRatio_working_3-way'!AH186</f>
        <v>-0.43973850008172194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1.0418879367697658</v>
      </c>
      <c r="AS186" s="11">
        <f>IF(('OddsRatio_working_3-way'!X186=0),IF(Q186&gt;0,-Q186^(1/3),(-Q186)^(1/3)),'OddsRatio_working_3-way'!AM186-'OddsRatio_working_3-way'!R186/3)</f>
        <v>-0.60214943668804355</v>
      </c>
      <c r="AT186" s="11">
        <f>IF(('OddsRatio_working_3-way'!X186=0),IF(Q186&gt;0,-Q186^(1/3),(-Q186)^(1/3)),'OddsRatio_working_3-way'!AN186-'OddsRatio_working_3-way'!R186/3)</f>
        <v>-0.43973850008172194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9">
        <f t="shared" si="39"/>
        <v>0.17719652712211803</v>
      </c>
      <c r="E187" s="9">
        <f t="shared" si="40"/>
        <v>0.18476332796846276</v>
      </c>
      <c r="F187" s="9">
        <f t="shared" si="41"/>
        <v>0.63804014490941952</v>
      </c>
      <c r="G187" s="9">
        <f t="shared" si="42"/>
        <v>1.0505546293496617</v>
      </c>
      <c r="H187" s="9">
        <f t="shared" si="43"/>
        <v>5.6434514617255047</v>
      </c>
      <c r="I187" s="9">
        <f t="shared" si="44"/>
        <v>5.4123294432685798</v>
      </c>
      <c r="J187" s="9">
        <f t="shared" si="45"/>
        <v>1.567299499848817</v>
      </c>
      <c r="K187" s="11">
        <f t="shared" si="46"/>
        <v>0.18450184501845018</v>
      </c>
      <c r="L187" s="11">
        <f t="shared" si="47"/>
        <v>0.19230769230769229</v>
      </c>
      <c r="M187" s="11">
        <f t="shared" si="48"/>
        <v>0.64935064935064934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-0.23096276417309636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0.21104356897714827</v>
      </c>
      <c r="Q187" s="11">
        <f>2*'OddsRatio_working_3-way'!K187*'OddsRatio_working_3-way'!L187*'OddsRatio_working_3-way'!M187</f>
        <v>4.60793818727398E-2</v>
      </c>
      <c r="R187" s="11">
        <f t="shared" si="49"/>
        <v>0</v>
      </c>
      <c r="S187" s="11">
        <f t="shared" si="50"/>
        <v>-0.91375581571659947</v>
      </c>
      <c r="T187" s="11">
        <f t="shared" si="51"/>
        <v>-0.19951000343157196</v>
      </c>
      <c r="U187" s="11">
        <f>'OddsRatio_working_3-way'!S187-'OddsRatio_working_3-way'!R187^2/3</f>
        <v>-0.91375581571659947</v>
      </c>
      <c r="V187" s="11">
        <f>'OddsRatio_working_3-way'!S187*'OddsRatio_working_3-way'!R187/3-2*'OddsRatio_working_3-way'!R187^3/27-'OddsRatio_working_3-way'!T187</f>
        <v>0.19951000343157196</v>
      </c>
      <c r="W187" s="11">
        <f>'OddsRatio_working_3-way'!V187^2+4*'OddsRatio_working_3-way'!U187^3/27</f>
        <v>-7.3223926791324834E-2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0.16809831071473524</v>
      </c>
      <c r="Y187" s="11">
        <f>IF('OddsRatio_working_3-way'!W187&gt;=0,IF('OddsRatio_working_3-way'!V187+SQRT('OddsRatio_working_3-way'!W187)&gt;0,0,PI()),ACOS('OddsRatio_working_3-way'!V187/(2*'OddsRatio_working_3-way'!X187)))</f>
        <v>0.93547955871436306</v>
      </c>
      <c r="Z187" s="11">
        <f>'OddsRatio_working_3-way'!X187^(1/3)*COS('OddsRatio_working_3-way'!Y187/3)</f>
        <v>0.52527731467483085</v>
      </c>
      <c r="AA187" s="11">
        <f>'OddsRatio_working_3-way'!X187^(1/3)*COS(('OddsRatio_working_3-way'!Y187+2*PI())/3)</f>
        <v>-0.40927344497373597</v>
      </c>
      <c r="AB187" s="11">
        <f>'OddsRatio_working_3-way'!X187^(1/3)*COS(('OddsRatio_working_3-way'!Y187+4*PI())/3)</f>
        <v>-0.11600386970109515</v>
      </c>
      <c r="AC187" s="11">
        <f>'OddsRatio_working_3-way'!X187^(1/3)*SIN('OddsRatio_working_3-way'!Y187/3)</f>
        <v>0.16931926822878662</v>
      </c>
      <c r="AD187" s="11">
        <f>'OddsRatio_working_3-way'!X187^(1/3)*SIN(('OddsRatio_working_3-way'!Y187+2*PI())/3)</f>
        <v>0.37024386442568291</v>
      </c>
      <c r="AE187" s="11">
        <f>'OddsRatio_working_3-way'!X187^(1/3)*SIN(('OddsRatio_working_3-way'!Y187+4*PI())/3)</f>
        <v>-0.53956313265446931</v>
      </c>
      <c r="AF187" s="11">
        <f>-'OddsRatio_working_3-way'!U187/(3*'OddsRatio_working_3-way'!X187^(1/3))*COS(('OddsRatio_working_3-way'!Y187)/3)</f>
        <v>0.52527731467483096</v>
      </c>
      <c r="AG187" s="11">
        <f>-'OddsRatio_working_3-way'!U187/(3*'OddsRatio_working_3-way'!X187^(1/3))*COS(('OddsRatio_working_3-way'!Y187+2*PI())/3)</f>
        <v>-0.40927344497373602</v>
      </c>
      <c r="AH187" s="11">
        <f>-'OddsRatio_working_3-way'!U187/(3*'OddsRatio_working_3-way'!X187^(1/3))*COS(('OddsRatio_working_3-way'!Y187+4*PI())/3)</f>
        <v>-0.11600386970109518</v>
      </c>
      <c r="AI187" s="11">
        <f>'OddsRatio_working_3-way'!U187/(3*'OddsRatio_working_3-way'!X187^(1/3))*SIN(('OddsRatio_working_3-way'!Y187)/3)</f>
        <v>-0.16931926822878665</v>
      </c>
      <c r="AJ187" s="11">
        <f>'OddsRatio_working_3-way'!U187/(3*'OddsRatio_working_3-way'!X187^(1/3))*SIN(('OddsRatio_working_3-way'!Y187+2*PI())/3)</f>
        <v>-0.37024386442568297</v>
      </c>
      <c r="AK187" s="11">
        <f>'OddsRatio_working_3-way'!U187/(3*'OddsRatio_working_3-way'!X187^(1/3))*SIN(('OddsRatio_working_3-way'!Y187+4*PI())/3)</f>
        <v>0.53956313265446942</v>
      </c>
      <c r="AL187" s="11">
        <f>'OddsRatio_working_3-way'!Z187+'OddsRatio_working_3-way'!AF187</f>
        <v>1.0505546293496617</v>
      </c>
      <c r="AM187" s="11">
        <f>'OddsRatio_working_3-way'!AA187+'OddsRatio_working_3-way'!AG187</f>
        <v>-0.81854688994747193</v>
      </c>
      <c r="AN187" s="11">
        <f>'OddsRatio_working_3-way'!AB187+'OddsRatio_working_3-way'!AH187</f>
        <v>-0.23200773940219033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1.0505546293496617</v>
      </c>
      <c r="AS187" s="11">
        <f>IF(('OddsRatio_working_3-way'!X187=0),IF(Q187&gt;0,-Q187^(1/3),(-Q187)^(1/3)),'OddsRatio_working_3-way'!AM187-'OddsRatio_working_3-way'!R187/3)</f>
        <v>-0.81854688994747193</v>
      </c>
      <c r="AT187" s="11">
        <f>IF(('OddsRatio_working_3-way'!X187=0),IF(Q187&gt;0,-Q187^(1/3),(-Q187)^(1/3)),'OddsRatio_working_3-way'!AN187-'OddsRatio_working_3-way'!R187/3)</f>
        <v>-0.23200773940219033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9">
        <f t="shared" si="39"/>
        <v>0.53587810048753004</v>
      </c>
      <c r="E188" s="9">
        <f t="shared" si="40"/>
        <v>0.27315706312871252</v>
      </c>
      <c r="F188" s="9">
        <f t="shared" si="41"/>
        <v>0.19096483638375736</v>
      </c>
      <c r="G188" s="9">
        <f t="shared" si="42"/>
        <v>1.0434892020257491</v>
      </c>
      <c r="H188" s="9">
        <f t="shared" si="43"/>
        <v>1.8660960376813722</v>
      </c>
      <c r="I188" s="9">
        <f t="shared" si="44"/>
        <v>3.6608974651656605</v>
      </c>
      <c r="J188" s="9">
        <f t="shared" si="45"/>
        <v>5.236566160224541</v>
      </c>
      <c r="K188" s="11">
        <f t="shared" si="46"/>
        <v>0.54644808743169393</v>
      </c>
      <c r="L188" s="11">
        <f t="shared" si="47"/>
        <v>0.28169014084507044</v>
      </c>
      <c r="M188" s="11">
        <f t="shared" si="48"/>
        <v>0.19762845849802374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-0.26140527477702347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0.22633044427388538</v>
      </c>
      <c r="Q188" s="11">
        <f>2*'OddsRatio_working_3-way'!K188*'OddsRatio_working_3-way'!L188*'OddsRatio_working_3-way'!M188</f>
        <v>6.084151727792618E-2</v>
      </c>
      <c r="R188" s="11">
        <f t="shared" si="49"/>
        <v>0</v>
      </c>
      <c r="S188" s="11">
        <f t="shared" si="50"/>
        <v>-0.86582202469687486</v>
      </c>
      <c r="T188" s="11">
        <f t="shared" si="51"/>
        <v>-0.23274785610131046</v>
      </c>
      <c r="U188" s="11">
        <f>'OddsRatio_working_3-way'!S188-'OddsRatio_working_3-way'!R188^2/3</f>
        <v>-0.86582202469687486</v>
      </c>
      <c r="V188" s="11">
        <f>'OddsRatio_working_3-way'!S188*'OddsRatio_working_3-way'!R188/3-2*'OddsRatio_working_3-way'!R188^3/27-'OddsRatio_working_3-way'!T188</f>
        <v>0.23274785610131046</v>
      </c>
      <c r="W188" s="11">
        <f>'OddsRatio_working_3-way'!V188^2+4*'OddsRatio_working_3-way'!U188^3/27</f>
        <v>-4.1985703235393725E-2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0.15504617679513258</v>
      </c>
      <c r="Y188" s="11">
        <f>IF('OddsRatio_working_3-way'!W188&gt;=0,IF('OddsRatio_working_3-way'!V188+SQRT('OddsRatio_working_3-way'!W188)&gt;0,0,PI()),ACOS('OddsRatio_working_3-way'!V188/(2*'OddsRatio_working_3-way'!X188)))</f>
        <v>0.72186309595916831</v>
      </c>
      <c r="Z188" s="11">
        <f>'OddsRatio_working_3-way'!X188^(1/3)*COS('OddsRatio_working_3-way'!Y188/3)</f>
        <v>0.52174460101287468</v>
      </c>
      <c r="AA188" s="11">
        <f>'OddsRatio_working_3-way'!X188^(1/3)*COS(('OddsRatio_working_3-way'!Y188+2*PI())/3)</f>
        <v>-0.37174355313603447</v>
      </c>
      <c r="AB188" s="11">
        <f>'OddsRatio_working_3-way'!X188^(1/3)*COS(('OddsRatio_working_3-way'!Y188+4*PI())/3)</f>
        <v>-0.15000104787684029</v>
      </c>
      <c r="AC188" s="11">
        <f>'OddsRatio_working_3-way'!X188^(1/3)*SIN('OddsRatio_working_3-way'!Y188/3)</f>
        <v>0.12802309510217791</v>
      </c>
      <c r="AD188" s="11">
        <f>'OddsRatio_working_3-way'!X188^(1/3)*SIN(('OddsRatio_working_3-way'!Y188+2*PI())/3)</f>
        <v>0.38783253121343675</v>
      </c>
      <c r="AE188" s="11">
        <f>'OddsRatio_working_3-way'!X188^(1/3)*SIN(('OddsRatio_working_3-way'!Y188+4*PI())/3)</f>
        <v>-0.51585562631561455</v>
      </c>
      <c r="AF188" s="11">
        <f>-'OddsRatio_working_3-way'!U188/(3*'OddsRatio_working_3-way'!X188^(1/3))*COS(('OddsRatio_working_3-way'!Y188)/3)</f>
        <v>0.52174460101287456</v>
      </c>
      <c r="AG188" s="11">
        <f>-'OddsRatio_working_3-way'!U188/(3*'OddsRatio_working_3-way'!X188^(1/3))*COS(('OddsRatio_working_3-way'!Y188+2*PI())/3)</f>
        <v>-0.37174355313603441</v>
      </c>
      <c r="AH188" s="11">
        <f>-'OddsRatio_working_3-way'!U188/(3*'OddsRatio_working_3-way'!X188^(1/3))*COS(('OddsRatio_working_3-way'!Y188+4*PI())/3)</f>
        <v>-0.15000104787684027</v>
      </c>
      <c r="AI188" s="11">
        <f>'OddsRatio_working_3-way'!U188/(3*'OddsRatio_working_3-way'!X188^(1/3))*SIN(('OddsRatio_working_3-way'!Y188)/3)</f>
        <v>-0.12802309510217788</v>
      </c>
      <c r="AJ188" s="11">
        <f>'OddsRatio_working_3-way'!U188/(3*'OddsRatio_working_3-way'!X188^(1/3))*SIN(('OddsRatio_working_3-way'!Y188+2*PI())/3)</f>
        <v>-0.38783253121343664</v>
      </c>
      <c r="AK188" s="11">
        <f>'OddsRatio_working_3-way'!U188/(3*'OddsRatio_working_3-way'!X188^(1/3))*SIN(('OddsRatio_working_3-way'!Y188+4*PI())/3)</f>
        <v>0.51585562631561444</v>
      </c>
      <c r="AL188" s="11">
        <f>'OddsRatio_working_3-way'!Z188+'OddsRatio_working_3-way'!AF188</f>
        <v>1.0434892020257491</v>
      </c>
      <c r="AM188" s="11">
        <f>'OddsRatio_working_3-way'!AA188+'OddsRatio_working_3-way'!AG188</f>
        <v>-0.74348710627206893</v>
      </c>
      <c r="AN188" s="11">
        <f>'OddsRatio_working_3-way'!AB188+'OddsRatio_working_3-way'!AH188</f>
        <v>-0.30000209575368053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1.0434892020257491</v>
      </c>
      <c r="AS188" s="11">
        <f>IF(('OddsRatio_working_3-way'!X188=0),IF(Q188&gt;0,-Q188^(1/3),(-Q188)^(1/3)),'OddsRatio_working_3-way'!AM188-'OddsRatio_working_3-way'!R188/3)</f>
        <v>-0.74348710627206893</v>
      </c>
      <c r="AT188" s="11">
        <f>IF(('OddsRatio_working_3-way'!X188=0),IF(Q188&gt;0,-Q188^(1/3),(-Q188)^(1/3)),'OddsRatio_working_3-way'!AN188-'OddsRatio_working_3-way'!R188/3)</f>
        <v>-0.30000209575368053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9">
        <f t="shared" si="39"/>
        <v>0.59929667514553231</v>
      </c>
      <c r="E189" s="9">
        <f t="shared" si="40"/>
        <v>0.25798870698530252</v>
      </c>
      <c r="F189" s="9">
        <f t="shared" si="41"/>
        <v>0.14271461786916501</v>
      </c>
      <c r="G189" s="9">
        <f t="shared" si="42"/>
        <v>1.061305777183005</v>
      </c>
      <c r="H189" s="9">
        <f t="shared" si="43"/>
        <v>1.6686226396252932</v>
      </c>
      <c r="I189" s="9">
        <f t="shared" si="44"/>
        <v>3.8761386561659439</v>
      </c>
      <c r="J189" s="9">
        <f t="shared" si="45"/>
        <v>7.0069906988558071</v>
      </c>
      <c r="K189" s="11">
        <f t="shared" si="46"/>
        <v>0.61349693251533743</v>
      </c>
      <c r="L189" s="11">
        <f t="shared" si="47"/>
        <v>0.26954177897574122</v>
      </c>
      <c r="M189" s="11">
        <f t="shared" si="48"/>
        <v>0.15015015015015015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-0.23993330058846896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0.22346358727884366</v>
      </c>
      <c r="Q189" s="11">
        <f>2*'OddsRatio_working_3-way'!K189*'OddsRatio_working_3-way'!L189*'OddsRatio_working_3-way'!M189</f>
        <v>4.9658574950854149E-2</v>
      </c>
      <c r="R189" s="11">
        <f t="shared" si="49"/>
        <v>0</v>
      </c>
      <c r="S189" s="11">
        <f t="shared" si="50"/>
        <v>-0.93135711771050089</v>
      </c>
      <c r="T189" s="11">
        <f t="shared" si="51"/>
        <v>-0.2069682483801113</v>
      </c>
      <c r="U189" s="11">
        <f>'OddsRatio_working_3-way'!S189-'OddsRatio_working_3-way'!R189^2/3</f>
        <v>-0.93135711771050089</v>
      </c>
      <c r="V189" s="11">
        <f>'OddsRatio_working_3-way'!S189*'OddsRatio_working_3-way'!R189/3-2*'OddsRatio_working_3-way'!R189^3/27-'OddsRatio_working_3-way'!T189</f>
        <v>0.2069682483801113</v>
      </c>
      <c r="W189" s="11">
        <f>'OddsRatio_working_3-way'!V189^2+4*'OddsRatio_working_3-way'!U189^3/27</f>
        <v>-7.6850581844986027E-2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0.17297863862520529</v>
      </c>
      <c r="Y189" s="11">
        <f>IF('OddsRatio_working_3-way'!W189&gt;=0,IF('OddsRatio_working_3-way'!V189+SQRT('OddsRatio_working_3-way'!W189)&gt;0,0,PI()),ACOS('OddsRatio_working_3-way'!V189/(2*'OddsRatio_working_3-way'!X189)))</f>
        <v>0.92948342711565213</v>
      </c>
      <c r="Z189" s="11">
        <f>'OddsRatio_working_3-way'!X189^(1/3)*COS('OddsRatio_working_3-way'!Y189/3)</f>
        <v>0.5306528885915025</v>
      </c>
      <c r="AA189" s="11">
        <f>'OddsRatio_working_3-way'!X189^(1/3)*COS(('OddsRatio_working_3-way'!Y189+2*PI())/3)</f>
        <v>-0.41244854766484434</v>
      </c>
      <c r="AB189" s="11">
        <f>'OddsRatio_working_3-way'!X189^(1/3)*COS(('OddsRatio_working_3-way'!Y189+4*PI())/3)</f>
        <v>-0.11820434092665826</v>
      </c>
      <c r="AC189" s="11">
        <f>'OddsRatio_working_3-way'!X189^(1/3)*SIN('OddsRatio_working_3-way'!Y189/3)</f>
        <v>0.1698819719677796</v>
      </c>
      <c r="AD189" s="11">
        <f>'OddsRatio_working_3-way'!X189^(1/3)*SIN(('OddsRatio_working_3-way'!Y189+2*PI())/3)</f>
        <v>0.37461789612794483</v>
      </c>
      <c r="AE189" s="11">
        <f>'OddsRatio_working_3-way'!X189^(1/3)*SIN(('OddsRatio_working_3-way'!Y189+4*PI())/3)</f>
        <v>-0.54449986809572448</v>
      </c>
      <c r="AF189" s="11">
        <f>-'OddsRatio_working_3-way'!U189/(3*'OddsRatio_working_3-way'!X189^(1/3))*COS(('OddsRatio_working_3-way'!Y189)/3)</f>
        <v>0.53065288859150239</v>
      </c>
      <c r="AG189" s="11">
        <f>-'OddsRatio_working_3-way'!U189/(3*'OddsRatio_working_3-way'!X189^(1/3))*COS(('OddsRatio_working_3-way'!Y189+2*PI())/3)</f>
        <v>-0.41244854766484429</v>
      </c>
      <c r="AH189" s="11">
        <f>-'OddsRatio_working_3-way'!U189/(3*'OddsRatio_working_3-way'!X189^(1/3))*COS(('OddsRatio_working_3-way'!Y189+4*PI())/3)</f>
        <v>-0.11820434092665824</v>
      </c>
      <c r="AI189" s="11">
        <f>'OddsRatio_working_3-way'!U189/(3*'OddsRatio_working_3-way'!X189^(1/3))*SIN(('OddsRatio_working_3-way'!Y189)/3)</f>
        <v>-0.16988197196777957</v>
      </c>
      <c r="AJ189" s="11">
        <f>'OddsRatio_working_3-way'!U189/(3*'OddsRatio_working_3-way'!X189^(1/3))*SIN(('OddsRatio_working_3-way'!Y189+2*PI())/3)</f>
        <v>-0.37461789612794477</v>
      </c>
      <c r="AK189" s="11">
        <f>'OddsRatio_working_3-way'!U189/(3*'OddsRatio_working_3-way'!X189^(1/3))*SIN(('OddsRatio_working_3-way'!Y189+4*PI())/3)</f>
        <v>0.54449986809572437</v>
      </c>
      <c r="AL189" s="11">
        <f>'OddsRatio_working_3-way'!Z189+'OddsRatio_working_3-way'!AF189</f>
        <v>1.061305777183005</v>
      </c>
      <c r="AM189" s="11">
        <f>'OddsRatio_working_3-way'!AA189+'OddsRatio_working_3-way'!AG189</f>
        <v>-0.82489709532968858</v>
      </c>
      <c r="AN189" s="11">
        <f>'OddsRatio_working_3-way'!AB189+'OddsRatio_working_3-way'!AH189</f>
        <v>-0.23640868185331648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1.061305777183005</v>
      </c>
      <c r="AS189" s="11">
        <f>IF(('OddsRatio_working_3-way'!X189=0),IF(Q189&gt;0,-Q189^(1/3),(-Q189)^(1/3)),'OddsRatio_working_3-way'!AM189-'OddsRatio_working_3-way'!R189/3)</f>
        <v>-0.82489709532968858</v>
      </c>
      <c r="AT189" s="11">
        <f>IF(('OddsRatio_working_3-way'!X189=0),IF(Q189&gt;0,-Q189^(1/3),(-Q189)^(1/3)),'OddsRatio_working_3-way'!AN189-'OddsRatio_working_3-way'!R189/3)</f>
        <v>-0.23640868185331648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9">
        <f t="shared" si="39"/>
        <v>0.17695304522465957</v>
      </c>
      <c r="E190" s="9">
        <f t="shared" si="40"/>
        <v>0.26029337408209524</v>
      </c>
      <c r="F190" s="9">
        <f t="shared" si="41"/>
        <v>0.5627535806932451</v>
      </c>
      <c r="G190" s="9">
        <f t="shared" si="42"/>
        <v>1.0643516420502015</v>
      </c>
      <c r="H190" s="9">
        <f t="shared" si="43"/>
        <v>5.6512166757593807</v>
      </c>
      <c r="I190" s="9">
        <f t="shared" si="44"/>
        <v>3.8418188842740384</v>
      </c>
      <c r="J190" s="9">
        <f t="shared" si="45"/>
        <v>1.7769766986966473</v>
      </c>
      <c r="K190" s="11">
        <f t="shared" si="46"/>
        <v>0.18621973929236499</v>
      </c>
      <c r="L190" s="11">
        <f t="shared" si="47"/>
        <v>0.27247956403269757</v>
      </c>
      <c r="M190" s="11">
        <f t="shared" si="48"/>
        <v>0.5780346820809249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-0.24982109372119687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0.22789487869173203</v>
      </c>
      <c r="Q190" s="11">
        <f>2*'OddsRatio_working_3-way'!K190*'OddsRatio_working_3-way'!L190*'OddsRatio_working_3-way'!M190</f>
        <v>5.8660200435452281E-2</v>
      </c>
      <c r="R190" s="11">
        <f t="shared" si="49"/>
        <v>0</v>
      </c>
      <c r="S190" s="11">
        <f t="shared" si="50"/>
        <v>-0.91223233113399649</v>
      </c>
      <c r="T190" s="11">
        <f t="shared" si="51"/>
        <v>-0.2348088368427276</v>
      </c>
      <c r="U190" s="11">
        <f>'OddsRatio_working_3-way'!S190-'OddsRatio_working_3-way'!R190^2/3</f>
        <v>-0.91223233113399649</v>
      </c>
      <c r="V190" s="11">
        <f>'OddsRatio_working_3-way'!S190*'OddsRatio_working_3-way'!R190/3-2*'OddsRatio_working_3-way'!R190^3/27-'OddsRatio_working_3-way'!T190</f>
        <v>0.2348088368427276</v>
      </c>
      <c r="W190" s="11">
        <f>'OddsRatio_working_3-way'!V190^2+4*'OddsRatio_working_3-way'!U190^3/27</f>
        <v>-5.7328572477724583E-2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0.16767808617791954</v>
      </c>
      <c r="Y190" s="11">
        <f>IF('OddsRatio_working_3-way'!W190&gt;=0,IF('OddsRatio_working_3-way'!V190+SQRT('OddsRatio_working_3-way'!W190)&gt;0,0,PI()),ACOS('OddsRatio_working_3-way'!V190/(2*'OddsRatio_working_3-way'!X190)))</f>
        <v>0.7951502899720212</v>
      </c>
      <c r="Z190" s="11">
        <f>'OddsRatio_working_3-way'!X190^(1/3)*COS('OddsRatio_working_3-way'!Y190/3)</f>
        <v>0.53217582102510075</v>
      </c>
      <c r="AA190" s="11">
        <f>'OddsRatio_working_3-way'!X190^(1/3)*COS(('OddsRatio_working_3-way'!Y190+2*PI())/3)</f>
        <v>-0.39118688900835591</v>
      </c>
      <c r="AB190" s="11">
        <f>'OddsRatio_working_3-way'!X190^(1/3)*COS(('OddsRatio_working_3-way'!Y190+4*PI())/3)</f>
        <v>-0.14098893201674503</v>
      </c>
      <c r="AC190" s="11">
        <f>'OddsRatio_working_3-way'!X190^(1/3)*SIN('OddsRatio_working_3-way'!Y190/3)</f>
        <v>0.14445185781980119</v>
      </c>
      <c r="AD190" s="11">
        <f>'OddsRatio_working_3-way'!X190^(1/3)*SIN(('OddsRatio_working_3-way'!Y190+2*PI())/3)</f>
        <v>0.3886518513776776</v>
      </c>
      <c r="AE190" s="11">
        <f>'OddsRatio_working_3-way'!X190^(1/3)*SIN(('OddsRatio_working_3-way'!Y190+4*PI())/3)</f>
        <v>-0.53310370919747863</v>
      </c>
      <c r="AF190" s="11">
        <f>-'OddsRatio_working_3-way'!U190/(3*'OddsRatio_working_3-way'!X190^(1/3))*COS(('OddsRatio_working_3-way'!Y190)/3)</f>
        <v>0.53217582102510075</v>
      </c>
      <c r="AG190" s="11">
        <f>-'OddsRatio_working_3-way'!U190/(3*'OddsRatio_working_3-way'!X190^(1/3))*COS(('OddsRatio_working_3-way'!Y190+2*PI())/3)</f>
        <v>-0.39118688900835591</v>
      </c>
      <c r="AH190" s="11">
        <f>-'OddsRatio_working_3-way'!U190/(3*'OddsRatio_working_3-way'!X190^(1/3))*COS(('OddsRatio_working_3-way'!Y190+4*PI())/3)</f>
        <v>-0.14098893201674503</v>
      </c>
      <c r="AI190" s="11">
        <f>'OddsRatio_working_3-way'!U190/(3*'OddsRatio_working_3-way'!X190^(1/3))*SIN(('OddsRatio_working_3-way'!Y190)/3)</f>
        <v>-0.14445185781980119</v>
      </c>
      <c r="AJ190" s="11">
        <f>'OddsRatio_working_3-way'!U190/(3*'OddsRatio_working_3-way'!X190^(1/3))*SIN(('OddsRatio_working_3-way'!Y190+2*PI())/3)</f>
        <v>-0.3886518513776776</v>
      </c>
      <c r="AK190" s="11">
        <f>'OddsRatio_working_3-way'!U190/(3*'OddsRatio_working_3-way'!X190^(1/3))*SIN(('OddsRatio_working_3-way'!Y190+4*PI())/3)</f>
        <v>0.53310370919747863</v>
      </c>
      <c r="AL190" s="11">
        <f>'OddsRatio_working_3-way'!Z190+'OddsRatio_working_3-way'!AF190</f>
        <v>1.0643516420502015</v>
      </c>
      <c r="AM190" s="11">
        <f>'OddsRatio_working_3-way'!AA190+'OddsRatio_working_3-way'!AG190</f>
        <v>-0.78237377801671182</v>
      </c>
      <c r="AN190" s="11">
        <f>'OddsRatio_working_3-way'!AB190+'OddsRatio_working_3-way'!AH190</f>
        <v>-0.28197786403349007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1.0643516420502015</v>
      </c>
      <c r="AS190" s="11">
        <f>IF(('OddsRatio_working_3-way'!X190=0),IF(Q190&gt;0,-Q190^(1/3),(-Q190)^(1/3)),'OddsRatio_working_3-way'!AM190-'OddsRatio_working_3-way'!R190/3)</f>
        <v>-0.78237377801671182</v>
      </c>
      <c r="AT190" s="11">
        <f>IF(('OddsRatio_working_3-way'!X190=0),IF(Q190&gt;0,-Q190^(1/3),(-Q190)^(1/3)),'OddsRatio_working_3-way'!AN190-'OddsRatio_working_3-way'!R190/3)</f>
        <v>-0.28197786403349007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9">
        <f t="shared" si="39"/>
        <v>0.40317083871577075</v>
      </c>
      <c r="E191" s="9">
        <f t="shared" si="40"/>
        <v>0.31404321546574998</v>
      </c>
      <c r="F191" s="9">
        <f t="shared" si="41"/>
        <v>0.28278594581847938</v>
      </c>
      <c r="G191" s="9">
        <f t="shared" si="42"/>
        <v>1.0352014822762166</v>
      </c>
      <c r="H191" s="9">
        <f t="shared" si="43"/>
        <v>2.4803381196549896</v>
      </c>
      <c r="I191" s="9">
        <f t="shared" si="44"/>
        <v>3.1842751276028172</v>
      </c>
      <c r="J191" s="9">
        <f t="shared" si="45"/>
        <v>3.5362436315767303</v>
      </c>
      <c r="K191" s="11">
        <f t="shared" si="46"/>
        <v>0.41152263374485593</v>
      </c>
      <c r="L191" s="11">
        <f t="shared" si="47"/>
        <v>0.32154340836012862</v>
      </c>
      <c r="M191" s="11">
        <f t="shared" si="48"/>
        <v>0.28985507246376813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-0.28352987043720268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0.22974235296441461</v>
      </c>
      <c r="Q191" s="11">
        <f>2*'OddsRatio_working_3-way'!K191*'OddsRatio_working_3-way'!L191*'OddsRatio_working_3-way'!M191</f>
        <v>7.6708632041540784E-2</v>
      </c>
      <c r="R191" s="11">
        <f t="shared" si="49"/>
        <v>0</v>
      </c>
      <c r="S191" s="11">
        <f t="shared" si="50"/>
        <v>-0.81029329505971348</v>
      </c>
      <c r="T191" s="11">
        <f t="shared" si="51"/>
        <v>-0.27054867948571404</v>
      </c>
      <c r="U191" s="11">
        <f>'OddsRatio_working_3-way'!S191-'OddsRatio_working_3-way'!R191^2/3</f>
        <v>-0.81029329505971348</v>
      </c>
      <c r="V191" s="11">
        <f>'OddsRatio_working_3-way'!S191*'OddsRatio_working_3-way'!R191/3-2*'OddsRatio_working_3-way'!R191^3/27-'OddsRatio_working_3-way'!T191</f>
        <v>0.27054867948571404</v>
      </c>
      <c r="W191" s="11">
        <f>'OddsRatio_working_3-way'!V191^2+4*'OddsRatio_working_3-way'!U191^3/27</f>
        <v>-5.6209678396037105E-3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0.14037232260230945</v>
      </c>
      <c r="Y191" s="11">
        <f>IF('OddsRatio_working_3-way'!W191&gt;=0,IF('OddsRatio_working_3-way'!V191+SQRT('OddsRatio_working_3-way'!W191)&gt;0,0,PI()),ACOS('OddsRatio_working_3-way'!V191/(2*'OddsRatio_working_3-way'!X191)))</f>
        <v>0.2703315020270709</v>
      </c>
      <c r="Z191" s="11">
        <f>'OddsRatio_working_3-way'!X191^(1/3)*COS('OddsRatio_working_3-way'!Y191/3)</f>
        <v>0.51760074113810839</v>
      </c>
      <c r="AA191" s="11">
        <f>'OddsRatio_working_3-way'!X191^(1/3)*COS(('OddsRatio_working_3-way'!Y191+2*PI())/3)</f>
        <v>-0.29930257229796087</v>
      </c>
      <c r="AB191" s="11">
        <f>'OddsRatio_working_3-way'!X191^(1/3)*COS(('OddsRatio_working_3-way'!Y191+4*PI())/3)</f>
        <v>-0.21829816884014766</v>
      </c>
      <c r="AC191" s="11">
        <f>'OddsRatio_working_3-way'!X191^(1/3)*SIN('OddsRatio_working_3-way'!Y191/3)</f>
        <v>4.6767914141913641E-2</v>
      </c>
      <c r="AD191" s="11">
        <f>'OddsRatio_working_3-way'!X191^(1/3)*SIN(('OddsRatio_working_3-way'!Y191+2*PI())/3)</f>
        <v>0.4248714337722983</v>
      </c>
      <c r="AE191" s="11">
        <f>'OddsRatio_working_3-way'!X191^(1/3)*SIN(('OddsRatio_working_3-way'!Y191+4*PI())/3)</f>
        <v>-0.4716393479142118</v>
      </c>
      <c r="AF191" s="11">
        <f>-'OddsRatio_working_3-way'!U191/(3*'OddsRatio_working_3-way'!X191^(1/3))*COS(('OddsRatio_working_3-way'!Y191)/3)</f>
        <v>0.51760074113810828</v>
      </c>
      <c r="AG191" s="11">
        <f>-'OddsRatio_working_3-way'!U191/(3*'OddsRatio_working_3-way'!X191^(1/3))*COS(('OddsRatio_working_3-way'!Y191+2*PI())/3)</f>
        <v>-0.29930257229796081</v>
      </c>
      <c r="AH191" s="11">
        <f>-'OddsRatio_working_3-way'!U191/(3*'OddsRatio_working_3-way'!X191^(1/3))*COS(('OddsRatio_working_3-way'!Y191+4*PI())/3)</f>
        <v>-0.21829816884014761</v>
      </c>
      <c r="AI191" s="11">
        <f>'OddsRatio_working_3-way'!U191/(3*'OddsRatio_working_3-way'!X191^(1/3))*SIN(('OddsRatio_working_3-way'!Y191)/3)</f>
        <v>-4.6767914141913634E-2</v>
      </c>
      <c r="AJ191" s="11">
        <f>'OddsRatio_working_3-way'!U191/(3*'OddsRatio_working_3-way'!X191^(1/3))*SIN(('OddsRatio_working_3-way'!Y191+2*PI())/3)</f>
        <v>-0.42487143377229819</v>
      </c>
      <c r="AK191" s="11">
        <f>'OddsRatio_working_3-way'!U191/(3*'OddsRatio_working_3-way'!X191^(1/3))*SIN(('OddsRatio_working_3-way'!Y191+4*PI())/3)</f>
        <v>0.47163934791421169</v>
      </c>
      <c r="AL191" s="11">
        <f>'OddsRatio_working_3-way'!Z191+'OddsRatio_working_3-way'!AF191</f>
        <v>1.0352014822762166</v>
      </c>
      <c r="AM191" s="11">
        <f>'OddsRatio_working_3-way'!AA191+'OddsRatio_working_3-way'!AG191</f>
        <v>-0.59860514459592173</v>
      </c>
      <c r="AN191" s="11">
        <f>'OddsRatio_working_3-way'!AB191+'OddsRatio_working_3-way'!AH191</f>
        <v>-0.43659633768029527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1.0352014822762166</v>
      </c>
      <c r="AS191" s="11">
        <f>IF(('OddsRatio_working_3-way'!X191=0),IF(Q191&gt;0,-Q191^(1/3),(-Q191)^(1/3)),'OddsRatio_working_3-way'!AM191-'OddsRatio_working_3-way'!R191/3)</f>
        <v>-0.59860514459592173</v>
      </c>
      <c r="AT191" s="11">
        <f>IF(('OddsRatio_working_3-way'!X191=0),IF(Q191&gt;0,-Q191^(1/3),(-Q191)^(1/3)),'OddsRatio_working_3-way'!AN191-'OddsRatio_working_3-way'!R191/3)</f>
        <v>-0.43659633768029527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9">
        <f t="shared" si="39"/>
        <v>0.34412461258871424</v>
      </c>
      <c r="E192" s="9">
        <f t="shared" si="40"/>
        <v>0.34912976271721619</v>
      </c>
      <c r="F192" s="9">
        <f t="shared" si="41"/>
        <v>0.30674562469406969</v>
      </c>
      <c r="G192" s="9">
        <f t="shared" si="42"/>
        <v>1.0414885710972608</v>
      </c>
      <c r="H192" s="9">
        <f t="shared" si="43"/>
        <v>2.9059240851079875</v>
      </c>
      <c r="I192" s="9">
        <f t="shared" si="44"/>
        <v>2.8642645422640971</v>
      </c>
      <c r="J192" s="9">
        <f t="shared" si="45"/>
        <v>3.2600301992810561</v>
      </c>
      <c r="K192" s="11">
        <f t="shared" si="46"/>
        <v>0.35335689045936397</v>
      </c>
      <c r="L192" s="11">
        <f t="shared" si="47"/>
        <v>0.35842293906810035</v>
      </c>
      <c r="M192" s="11">
        <f t="shared" si="48"/>
        <v>0.31545741324921134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-0.28399713152976414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0.23132824483110223</v>
      </c>
      <c r="Q192" s="11">
        <f>2*'OddsRatio_working_3-way'!K192*'OddsRatio_working_3-way'!L192*'OddsRatio_working_3-way'!M192</f>
        <v>7.9906129475337553E-2</v>
      </c>
      <c r="R192" s="11">
        <f t="shared" si="49"/>
        <v>0</v>
      </c>
      <c r="S192" s="11">
        <f t="shared" si="50"/>
        <v>-0.81454430044783044</v>
      </c>
      <c r="T192" s="11">
        <f t="shared" si="51"/>
        <v>-0.28136245265900878</v>
      </c>
      <c r="U192" s="11">
        <f>'OddsRatio_working_3-way'!S192-'OddsRatio_working_3-way'!R192^2/3</f>
        <v>-0.81454430044783044</v>
      </c>
      <c r="V192" s="11">
        <f>'OddsRatio_working_3-way'!S192*'OddsRatio_working_3-way'!R192/3-2*'OddsRatio_working_3-way'!R192^3/27-'OddsRatio_working_3-way'!T192</f>
        <v>0.28136245265900878</v>
      </c>
      <c r="W192" s="11">
        <f>'OddsRatio_working_3-way'!V192^2+4*'OddsRatio_working_3-way'!U192^3/27</f>
        <v>-8.9973638689802571E-4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0.14147841368314018</v>
      </c>
      <c r="Y192" s="11">
        <f>IF('OddsRatio_working_3-way'!W192&gt;=0,IF('OddsRatio_working_3-way'!V192+SQRT('OddsRatio_working_3-way'!W192)&gt;0,0,PI()),ACOS('OddsRatio_working_3-way'!V192/(2*'OddsRatio_working_3-way'!X192)))</f>
        <v>0.10620726973153127</v>
      </c>
      <c r="Z192" s="11">
        <f>'OddsRatio_working_3-way'!X192^(1/3)*COS('OddsRatio_working_3-way'!Y192/3)</f>
        <v>0.5207442855486305</v>
      </c>
      <c r="AA192" s="11">
        <f>'OddsRatio_working_3-way'!X192^(1/3)*COS(('OddsRatio_working_3-way'!Y192+2*PI())/3)</f>
        <v>-0.27634452247467345</v>
      </c>
      <c r="AB192" s="11">
        <f>'OddsRatio_working_3-way'!X192^(1/3)*COS(('OddsRatio_working_3-way'!Y192+4*PI())/3)</f>
        <v>-0.24439976307395714</v>
      </c>
      <c r="AC192" s="11">
        <f>'OddsRatio_working_3-way'!X192^(1/3)*SIN('OddsRatio_working_3-way'!Y192/3)</f>
        <v>1.8443315439201496E-2</v>
      </c>
      <c r="AD192" s="11">
        <f>'OddsRatio_working_3-way'!X192^(1/3)*SIN(('OddsRatio_working_3-way'!Y192+2*PI())/3)</f>
        <v>0.44175612244109103</v>
      </c>
      <c r="AE192" s="11">
        <f>'OddsRatio_working_3-way'!X192^(1/3)*SIN(('OddsRatio_working_3-way'!Y192+4*PI())/3)</f>
        <v>-0.46019943788029244</v>
      </c>
      <c r="AF192" s="11">
        <f>-'OddsRatio_working_3-way'!U192/(3*'OddsRatio_working_3-way'!X192^(1/3))*COS(('OddsRatio_working_3-way'!Y192)/3)</f>
        <v>0.52074428554863039</v>
      </c>
      <c r="AG192" s="11">
        <f>-'OddsRatio_working_3-way'!U192/(3*'OddsRatio_working_3-way'!X192^(1/3))*COS(('OddsRatio_working_3-way'!Y192+2*PI())/3)</f>
        <v>-0.27634452247467339</v>
      </c>
      <c r="AH192" s="11">
        <f>-'OddsRatio_working_3-way'!U192/(3*'OddsRatio_working_3-way'!X192^(1/3))*COS(('OddsRatio_working_3-way'!Y192+4*PI())/3)</f>
        <v>-0.24439976307395708</v>
      </c>
      <c r="AI192" s="11">
        <f>'OddsRatio_working_3-way'!U192/(3*'OddsRatio_working_3-way'!X192^(1/3))*SIN(('OddsRatio_working_3-way'!Y192)/3)</f>
        <v>-1.8443315439201493E-2</v>
      </c>
      <c r="AJ192" s="11">
        <f>'OddsRatio_working_3-way'!U192/(3*'OddsRatio_working_3-way'!X192^(1/3))*SIN(('OddsRatio_working_3-way'!Y192+2*PI())/3)</f>
        <v>-0.44175612244109091</v>
      </c>
      <c r="AK192" s="11">
        <f>'OddsRatio_working_3-way'!U192/(3*'OddsRatio_working_3-way'!X192^(1/3))*SIN(('OddsRatio_working_3-way'!Y192+4*PI())/3)</f>
        <v>0.46019943788029233</v>
      </c>
      <c r="AL192" s="11">
        <f>'OddsRatio_working_3-way'!Z192+'OddsRatio_working_3-way'!AF192</f>
        <v>1.0414885710972608</v>
      </c>
      <c r="AM192" s="11">
        <f>'OddsRatio_working_3-way'!AA192+'OddsRatio_working_3-way'!AG192</f>
        <v>-0.5526890449493469</v>
      </c>
      <c r="AN192" s="11">
        <f>'OddsRatio_working_3-way'!AB192+'OddsRatio_working_3-way'!AH192</f>
        <v>-0.48879952614791422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1.0414885710972608</v>
      </c>
      <c r="AS192" s="11">
        <f>IF(('OddsRatio_working_3-way'!X192=0),IF(Q192&gt;0,-Q192^(1/3),(-Q192)^(1/3)),'OddsRatio_working_3-way'!AM192-'OddsRatio_working_3-way'!R192/3)</f>
        <v>-0.5526890449493469</v>
      </c>
      <c r="AT192" s="11">
        <f>IF(('OddsRatio_working_3-way'!X192=0),IF(Q192&gt;0,-Q192^(1/3),(-Q192)^(1/3)),'OddsRatio_working_3-way'!AN192-'OddsRatio_working_3-way'!R192/3)</f>
        <v>-0.48879952614791422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9">
        <f t="shared" si="39"/>
        <v>0.61928162458319225</v>
      </c>
      <c r="E193" s="9">
        <f t="shared" si="40"/>
        <v>0.26254421868967592</v>
      </c>
      <c r="F193" s="9">
        <f t="shared" si="41"/>
        <v>0.1181741567271318</v>
      </c>
      <c r="G193" s="9">
        <f t="shared" si="42"/>
        <v>1.0599555453300293</v>
      </c>
      <c r="H193" s="9">
        <f t="shared" si="43"/>
        <v>1.6147742162914174</v>
      </c>
      <c r="I193" s="9">
        <f t="shared" si="44"/>
        <v>3.8088821951245775</v>
      </c>
      <c r="J193" s="9">
        <f t="shared" si="45"/>
        <v>8.4620870391234053</v>
      </c>
      <c r="K193" s="11">
        <f t="shared" si="46"/>
        <v>0.63291139240506322</v>
      </c>
      <c r="L193" s="11">
        <f t="shared" si="47"/>
        <v>0.27397260273972601</v>
      </c>
      <c r="M193" s="11">
        <f t="shared" si="48"/>
        <v>0.12437810945273634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-0.23336758206539698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0.22149526340898246</v>
      </c>
      <c r="Q193" s="11">
        <f>2*'OddsRatio_working_3-way'!K193*'OddsRatio_working_3-way'!L193*'OddsRatio_working_3-way'!M193</f>
        <v>4.313442325394011E-2</v>
      </c>
      <c r="R193" s="11">
        <f t="shared" si="49"/>
        <v>0</v>
      </c>
      <c r="S193" s="11">
        <f t="shared" si="50"/>
        <v>-0.94912610161471556</v>
      </c>
      <c r="T193" s="11">
        <f t="shared" si="51"/>
        <v>-0.1848346838587567</v>
      </c>
      <c r="U193" s="11">
        <f>'OddsRatio_working_3-way'!S193-'OddsRatio_working_3-way'!R193^2/3</f>
        <v>-0.94912610161471556</v>
      </c>
      <c r="V193" s="11">
        <f>'OddsRatio_working_3-way'!S193*'OddsRatio_working_3-way'!R193/3-2*'OddsRatio_working_3-way'!R193^3/27-'OddsRatio_working_3-way'!T193</f>
        <v>0.1848346838587567</v>
      </c>
      <c r="W193" s="11">
        <f>'OddsRatio_working_3-way'!V193^2+4*'OddsRatio_working_3-way'!U193^3/27</f>
        <v>-9.2504450160589446E-2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0.17795245890248046</v>
      </c>
      <c r="Y193" s="11">
        <f>IF('OddsRatio_working_3-way'!W193&gt;=0,IF('OddsRatio_working_3-way'!V193+SQRT('OddsRatio_working_3-way'!W193)&gt;0,0,PI()),ACOS('OddsRatio_working_3-way'!V193/(2*'OddsRatio_working_3-way'!X193)))</f>
        <v>1.0247210873234152</v>
      </c>
      <c r="Z193" s="11">
        <f>'OddsRatio_working_3-way'!X193^(1/3)*COS('OddsRatio_working_3-way'!Y193/3)</f>
        <v>0.52997777266501478</v>
      </c>
      <c r="AA193" s="11">
        <f>'OddsRatio_working_3-way'!X193^(1/3)*COS(('OddsRatio_working_3-way'!Y193+2*PI())/3)</f>
        <v>-0.42815811065024273</v>
      </c>
      <c r="AB193" s="11">
        <f>'OddsRatio_working_3-way'!X193^(1/3)*COS(('OddsRatio_working_3-way'!Y193+4*PI())/3)</f>
        <v>-0.10181966201477217</v>
      </c>
      <c r="AC193" s="11">
        <f>'OddsRatio_working_3-way'!X193^(1/3)*SIN('OddsRatio_working_3-way'!Y193/3)</f>
        <v>0.18841159116661371</v>
      </c>
      <c r="AD193" s="11">
        <f>'OddsRatio_working_3-way'!X193^(1/3)*SIN(('OddsRatio_working_3-way'!Y193+2*PI())/3)</f>
        <v>0.3647684189856899</v>
      </c>
      <c r="AE193" s="11">
        <f>'OddsRatio_working_3-way'!X193^(1/3)*SIN(('OddsRatio_working_3-way'!Y193+4*PI())/3)</f>
        <v>-0.55318001015230378</v>
      </c>
      <c r="AF193" s="11">
        <f>-'OddsRatio_working_3-way'!U193/(3*'OddsRatio_working_3-way'!X193^(1/3))*COS(('OddsRatio_working_3-way'!Y193)/3)</f>
        <v>0.52997777266501456</v>
      </c>
      <c r="AG193" s="11">
        <f>-'OddsRatio_working_3-way'!U193/(3*'OddsRatio_working_3-way'!X193^(1/3))*COS(('OddsRatio_working_3-way'!Y193+2*PI())/3)</f>
        <v>-0.42815811065024256</v>
      </c>
      <c r="AH193" s="11">
        <f>-'OddsRatio_working_3-way'!U193/(3*'OddsRatio_working_3-way'!X193^(1/3))*COS(('OddsRatio_working_3-way'!Y193+4*PI())/3)</f>
        <v>-0.10181966201477213</v>
      </c>
      <c r="AI193" s="11">
        <f>'OddsRatio_working_3-way'!U193/(3*'OddsRatio_working_3-way'!X193^(1/3))*SIN(('OddsRatio_working_3-way'!Y193)/3)</f>
        <v>-0.18841159116661366</v>
      </c>
      <c r="AJ193" s="11">
        <f>'OddsRatio_working_3-way'!U193/(3*'OddsRatio_working_3-way'!X193^(1/3))*SIN(('OddsRatio_working_3-way'!Y193+2*PI())/3)</f>
        <v>-0.36476841898568974</v>
      </c>
      <c r="AK193" s="11">
        <f>'OddsRatio_working_3-way'!U193/(3*'OddsRatio_working_3-way'!X193^(1/3))*SIN(('OddsRatio_working_3-way'!Y193+4*PI())/3)</f>
        <v>0.55318001015230356</v>
      </c>
      <c r="AL193" s="11">
        <f>'OddsRatio_working_3-way'!Z193+'OddsRatio_working_3-way'!AF193</f>
        <v>1.0599555453300293</v>
      </c>
      <c r="AM193" s="11">
        <f>'OddsRatio_working_3-way'!AA193+'OddsRatio_working_3-way'!AG193</f>
        <v>-0.85631622130048535</v>
      </c>
      <c r="AN193" s="11">
        <f>'OddsRatio_working_3-way'!AB193+'OddsRatio_working_3-way'!AH193</f>
        <v>-0.20363932402954432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1.0599555453300293</v>
      </c>
      <c r="AS193" s="11">
        <f>IF(('OddsRatio_working_3-way'!X193=0),IF(Q193&gt;0,-Q193^(1/3),(-Q193)^(1/3)),'OddsRatio_working_3-way'!AM193-'OddsRatio_working_3-way'!R193/3)</f>
        <v>-0.85631622130048535</v>
      </c>
      <c r="AT193" s="11">
        <f>IF(('OddsRatio_working_3-way'!X193=0),IF(Q193&gt;0,-Q193^(1/3),(-Q193)^(1/3)),'OddsRatio_working_3-way'!AN193-'OddsRatio_working_3-way'!R193/3)</f>
        <v>-0.20363932402954432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9">
        <f t="shared" si="39"/>
        <v>0.75386105663436909</v>
      </c>
      <c r="E194" s="9">
        <f t="shared" si="40"/>
        <v>0.15709548169139581</v>
      </c>
      <c r="F194" s="9">
        <f t="shared" si="41"/>
        <v>8.9043461674235172E-2</v>
      </c>
      <c r="G194" s="9">
        <f t="shared" si="42"/>
        <v>1.0883479619110195</v>
      </c>
      <c r="H194" s="9">
        <f t="shared" si="43"/>
        <v>1.3265043885733059</v>
      </c>
      <c r="I194" s="9">
        <f t="shared" si="44"/>
        <v>6.3655554522213258</v>
      </c>
      <c r="J194" s="9">
        <f t="shared" si="45"/>
        <v>11.230470841963584</v>
      </c>
      <c r="K194" s="11">
        <f t="shared" si="46"/>
        <v>0.76923076923076916</v>
      </c>
      <c r="L194" s="11">
        <f t="shared" si="47"/>
        <v>0.16863406408094436</v>
      </c>
      <c r="M194" s="11">
        <f t="shared" si="48"/>
        <v>9.6153846153846145E-2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-0.17340620852749533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0.18247902052545978</v>
      </c>
      <c r="Q194" s="11">
        <f>2*'OddsRatio_working_3-way'!K194*'OddsRatio_working_3-way'!L194*'OddsRatio_working_3-way'!M194</f>
        <v>2.4945867467595317E-2</v>
      </c>
      <c r="R194" s="11">
        <f t="shared" si="49"/>
        <v>0</v>
      </c>
      <c r="S194" s="11">
        <f t="shared" si="50"/>
        <v>-1.0523211485621395</v>
      </c>
      <c r="T194" s="11">
        <f t="shared" si="51"/>
        <v>-0.14385798339878872</v>
      </c>
      <c r="U194" s="11">
        <f>'OddsRatio_working_3-way'!S194-'OddsRatio_working_3-way'!R194^2/3</f>
        <v>-1.0523211485621395</v>
      </c>
      <c r="V194" s="11">
        <f>'OddsRatio_working_3-way'!S194*'OddsRatio_working_3-way'!R194/3-2*'OddsRatio_working_3-way'!R194^3/27-'OddsRatio_working_3-way'!T194</f>
        <v>0.14385798339878872</v>
      </c>
      <c r="W194" s="11">
        <f>'OddsRatio_working_3-way'!V194^2+4*'OddsRatio_working_3-way'!U194^3/27</f>
        <v>-0.15194475953488412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0.20774977672818945</v>
      </c>
      <c r="Y194" s="11">
        <f>IF('OddsRatio_working_3-way'!W194&gt;=0,IF('OddsRatio_working_3-way'!V194+SQRT('OddsRatio_working_3-way'!W194)&gt;0,0,PI()),ACOS('OddsRatio_working_3-way'!V194/(2*'OddsRatio_working_3-way'!X194)))</f>
        <v>1.2172478623325105</v>
      </c>
      <c r="Z194" s="11">
        <f>'OddsRatio_working_3-way'!X194^(1/3)*COS('OddsRatio_working_3-way'!Y194/3)</f>
        <v>0.54417398095550973</v>
      </c>
      <c r="AA194" s="11">
        <f>'OddsRatio_working_3-way'!X194^(1/3)*COS(('OddsRatio_working_3-way'!Y194+2*PI())/3)</f>
        <v>-0.47453771529445998</v>
      </c>
      <c r="AB194" s="11">
        <f>'OddsRatio_working_3-way'!X194^(1/3)*COS(('OddsRatio_working_3-way'!Y194+4*PI())/3)</f>
        <v>-6.9636265661050245E-2</v>
      </c>
      <c r="AC194" s="11">
        <f>'OddsRatio_working_3-way'!X194^(1/3)*SIN('OddsRatio_working_3-way'!Y194/3)</f>
        <v>0.23376996094111904</v>
      </c>
      <c r="AD194" s="11">
        <f>'OddsRatio_working_3-way'!X194^(1/3)*SIN(('OddsRatio_working_3-way'!Y194+2*PI())/3)</f>
        <v>0.35438351111542132</v>
      </c>
      <c r="AE194" s="11">
        <f>'OddsRatio_working_3-way'!X194^(1/3)*SIN(('OddsRatio_working_3-way'!Y194+4*PI())/3)</f>
        <v>-0.58815347205654023</v>
      </c>
      <c r="AF194" s="11">
        <f>-'OddsRatio_working_3-way'!U194/(3*'OddsRatio_working_3-way'!X194^(1/3))*COS(('OddsRatio_working_3-way'!Y194)/3)</f>
        <v>0.54417398095550973</v>
      </c>
      <c r="AG194" s="11">
        <f>-'OddsRatio_working_3-way'!U194/(3*'OddsRatio_working_3-way'!X194^(1/3))*COS(('OddsRatio_working_3-way'!Y194+2*PI())/3)</f>
        <v>-0.47453771529445998</v>
      </c>
      <c r="AH194" s="11">
        <f>-'OddsRatio_working_3-way'!U194/(3*'OddsRatio_working_3-way'!X194^(1/3))*COS(('OddsRatio_working_3-way'!Y194+4*PI())/3)</f>
        <v>-6.9636265661050245E-2</v>
      </c>
      <c r="AI194" s="11">
        <f>'OddsRatio_working_3-way'!U194/(3*'OddsRatio_working_3-way'!X194^(1/3))*SIN(('OddsRatio_working_3-way'!Y194)/3)</f>
        <v>-0.23376996094111904</v>
      </c>
      <c r="AJ194" s="11">
        <f>'OddsRatio_working_3-way'!U194/(3*'OddsRatio_working_3-way'!X194^(1/3))*SIN(('OddsRatio_working_3-way'!Y194+2*PI())/3)</f>
        <v>-0.35438351111542132</v>
      </c>
      <c r="AK194" s="11">
        <f>'OddsRatio_working_3-way'!U194/(3*'OddsRatio_working_3-way'!X194^(1/3))*SIN(('OddsRatio_working_3-way'!Y194+4*PI())/3)</f>
        <v>0.58815347205654023</v>
      </c>
      <c r="AL194" s="11">
        <f>'OddsRatio_working_3-way'!Z194+'OddsRatio_working_3-way'!AF194</f>
        <v>1.0883479619110195</v>
      </c>
      <c r="AM194" s="11">
        <f>'OddsRatio_working_3-way'!AA194+'OddsRatio_working_3-way'!AG194</f>
        <v>-0.94907543058891997</v>
      </c>
      <c r="AN194" s="11">
        <f>'OddsRatio_working_3-way'!AB194+'OddsRatio_working_3-way'!AH194</f>
        <v>-0.13927253132210049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1.0883479619110195</v>
      </c>
      <c r="AS194" s="11">
        <f>IF(('OddsRatio_working_3-way'!X194=0),IF(Q194&gt;0,-Q194^(1/3),(-Q194)^(1/3)),'OddsRatio_working_3-way'!AM194-'OddsRatio_working_3-way'!R194/3)</f>
        <v>-0.94907543058891997</v>
      </c>
      <c r="AT194" s="11">
        <f>IF(('OddsRatio_working_3-way'!X194=0),IF(Q194&gt;0,-Q194^(1/3),(-Q194)^(1/3)),'OddsRatio_working_3-way'!AN194-'OddsRatio_working_3-way'!R194/3)</f>
        <v>-0.13927253132210049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9">
        <f t="shared" si="39"/>
        <v>0.3197880038107514</v>
      </c>
      <c r="E195" s="9">
        <f t="shared" si="40"/>
        <v>0.253783676804964</v>
      </c>
      <c r="F195" s="9">
        <f t="shared" si="41"/>
        <v>0.42642831938428477</v>
      </c>
      <c r="G195" s="9">
        <f t="shared" si="42"/>
        <v>1.0426821802586177</v>
      </c>
      <c r="H195" s="9">
        <f t="shared" si="43"/>
        <v>3.12707164772758</v>
      </c>
      <c r="I195" s="9">
        <f t="shared" si="44"/>
        <v>3.9403637483293017</v>
      </c>
      <c r="J195" s="9">
        <f t="shared" si="45"/>
        <v>2.345060012533617</v>
      </c>
      <c r="K195" s="11">
        <f t="shared" si="46"/>
        <v>0.32894736842105265</v>
      </c>
      <c r="L195" s="11">
        <f t="shared" si="47"/>
        <v>0.26178010471204188</v>
      </c>
      <c r="M195" s="11">
        <f t="shared" si="48"/>
        <v>0.4366812227074236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-0.27905933642263148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0.23126115318016799</v>
      </c>
      <c r="Q195" s="11">
        <f>2*'OddsRatio_working_3-way'!K195*'OddsRatio_working_3-way'!L195*'OddsRatio_working_3-way'!M195</f>
        <v>7.5206879082981473E-2</v>
      </c>
      <c r="R195" s="11">
        <f t="shared" si="49"/>
        <v>0</v>
      </c>
      <c r="S195" s="11">
        <f t="shared" si="50"/>
        <v>-0.82871677452112258</v>
      </c>
      <c r="T195" s="11">
        <f t="shared" si="51"/>
        <v>-0.26950139008816998</v>
      </c>
      <c r="U195" s="11">
        <f>'OddsRatio_working_3-way'!S195-'OddsRatio_working_3-way'!R195^2/3</f>
        <v>-0.82871677452112258</v>
      </c>
      <c r="V195" s="11">
        <f>'OddsRatio_working_3-way'!S195*'OddsRatio_working_3-way'!R195/3-2*'OddsRatio_working_3-way'!R195^3/27-'OddsRatio_working_3-way'!T195</f>
        <v>0.26950139008816998</v>
      </c>
      <c r="W195" s="11">
        <f>'OddsRatio_working_3-way'!V195^2+4*'OddsRatio_working_3-way'!U195^3/27</f>
        <v>-1.1685897924567146E-2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0.14518685992887159</v>
      </c>
      <c r="Y195" s="11">
        <f>IF('OddsRatio_working_3-way'!W195&gt;=0,IF('OddsRatio_working_3-way'!V195+SQRT('OddsRatio_working_3-way'!W195)&gt;0,0,PI()),ACOS('OddsRatio_working_3-way'!V195/(2*'OddsRatio_working_3-way'!X195)))</f>
        <v>0.3814681145478882</v>
      </c>
      <c r="Z195" s="11">
        <f>'OddsRatio_working_3-way'!X195^(1/3)*COS('OddsRatio_working_3-way'!Y195/3)</f>
        <v>0.52134109012930885</v>
      </c>
      <c r="AA195" s="11">
        <f>'OddsRatio_working_3-way'!X195^(1/3)*COS(('OddsRatio_working_3-way'!Y195+2*PI())/3)</f>
        <v>-0.31839224321507748</v>
      </c>
      <c r="AB195" s="11">
        <f>'OddsRatio_working_3-way'!X195^(1/3)*COS(('OddsRatio_working_3-way'!Y195+4*PI())/3)</f>
        <v>-0.20294884691423146</v>
      </c>
      <c r="AC195" s="11">
        <f>'OddsRatio_working_3-way'!X195^(1/3)*SIN('OddsRatio_working_3-way'!Y195/3)</f>
        <v>6.6651275930458082E-2</v>
      </c>
      <c r="AD195" s="11">
        <f>'OddsRatio_working_3-way'!X195^(1/3)*SIN(('OddsRatio_working_3-way'!Y195+2*PI())/3)</f>
        <v>0.41816899012342501</v>
      </c>
      <c r="AE195" s="11">
        <f>'OddsRatio_working_3-way'!X195^(1/3)*SIN(('OddsRatio_working_3-way'!Y195+4*PI())/3)</f>
        <v>-0.48482026605388318</v>
      </c>
      <c r="AF195" s="11">
        <f>-'OddsRatio_working_3-way'!U195/(3*'OddsRatio_working_3-way'!X195^(1/3))*COS(('OddsRatio_working_3-way'!Y195)/3)</f>
        <v>0.52134109012930885</v>
      </c>
      <c r="AG195" s="11">
        <f>-'OddsRatio_working_3-way'!U195/(3*'OddsRatio_working_3-way'!X195^(1/3))*COS(('OddsRatio_working_3-way'!Y195+2*PI())/3)</f>
        <v>-0.31839224321507748</v>
      </c>
      <c r="AH195" s="11">
        <f>-'OddsRatio_working_3-way'!U195/(3*'OddsRatio_working_3-way'!X195^(1/3))*COS(('OddsRatio_working_3-way'!Y195+4*PI())/3)</f>
        <v>-0.20294884691423146</v>
      </c>
      <c r="AI195" s="11">
        <f>'OddsRatio_working_3-way'!U195/(3*'OddsRatio_working_3-way'!X195^(1/3))*SIN(('OddsRatio_working_3-way'!Y195)/3)</f>
        <v>-6.6651275930458082E-2</v>
      </c>
      <c r="AJ195" s="11">
        <f>'OddsRatio_working_3-way'!U195/(3*'OddsRatio_working_3-way'!X195^(1/3))*SIN(('OddsRatio_working_3-way'!Y195+2*PI())/3)</f>
        <v>-0.41816899012342501</v>
      </c>
      <c r="AK195" s="11">
        <f>'OddsRatio_working_3-way'!U195/(3*'OddsRatio_working_3-way'!X195^(1/3))*SIN(('OddsRatio_working_3-way'!Y195+4*PI())/3)</f>
        <v>0.48482026605388318</v>
      </c>
      <c r="AL195" s="11">
        <f>'OddsRatio_working_3-way'!Z195+'OddsRatio_working_3-way'!AF195</f>
        <v>1.0426821802586177</v>
      </c>
      <c r="AM195" s="11">
        <f>'OddsRatio_working_3-way'!AA195+'OddsRatio_working_3-way'!AG195</f>
        <v>-0.63678448643015495</v>
      </c>
      <c r="AN195" s="11">
        <f>'OddsRatio_working_3-way'!AB195+'OddsRatio_working_3-way'!AH195</f>
        <v>-0.40589769382846291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1.0426821802586177</v>
      </c>
      <c r="AS195" s="11">
        <f>IF(('OddsRatio_working_3-way'!X195=0),IF(Q195&gt;0,-Q195^(1/3),(-Q195)^(1/3)),'OddsRatio_working_3-way'!AM195-'OddsRatio_working_3-way'!R195/3)</f>
        <v>-0.63678448643015495</v>
      </c>
      <c r="AT195" s="11">
        <f>IF(('OddsRatio_working_3-way'!X195=0),IF(Q195&gt;0,-Q195^(1/3),(-Q195)^(1/3)),'OddsRatio_working_3-way'!AN195-'OddsRatio_working_3-way'!R195/3)</f>
        <v>-0.40589769382846291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9">
        <f t="shared" ref="D196:D259" si="52">(K196/(AR196+K196-(AR196*K196)))</f>
        <v>0.58237253579933623</v>
      </c>
      <c r="E196" s="9">
        <f t="shared" ref="E196:E259" si="53">(L196/(AR196+L196-(AR196*L196)))</f>
        <v>0.24640980653521599</v>
      </c>
      <c r="F196" s="9">
        <f t="shared" ref="F196:F259" si="54">(M196/(AR196+M196-(AR196*M196)))</f>
        <v>0.17121765766544736</v>
      </c>
      <c r="G196" s="9">
        <f t="shared" ref="G196:G259" si="55">AR196</f>
        <v>1.0545793248066677</v>
      </c>
      <c r="H196" s="9">
        <f t="shared" ref="H196:H259" si="56">IF(A196="","",1/D196)</f>
        <v>1.7171139408685345</v>
      </c>
      <c r="I196" s="9">
        <f t="shared" ref="I196:I259" si="57">IF(B196="","",1/E196)</f>
        <v>4.0582800419393363</v>
      </c>
      <c r="J196" s="9">
        <f t="shared" ref="J196:J259" si="58">IF(C196="","",1/F196)</f>
        <v>5.8405191008626058</v>
      </c>
      <c r="K196" s="11">
        <f t="shared" ref="K196:K259" si="59">1/A196</f>
        <v>0.59523809523809523</v>
      </c>
      <c r="L196" s="11">
        <f t="shared" ref="L196:L259" si="60">1/B196</f>
        <v>0.25641025641025644</v>
      </c>
      <c r="M196" s="11">
        <f t="shared" ref="M196:M259" si="61">1/C196</f>
        <v>0.17889087656529518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-0.24713479722424248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0.22306753075983843</v>
      </c>
      <c r="Q196" s="11">
        <f>2*'OddsRatio_working_3-way'!K196*'OddsRatio_working_3-way'!L196*'OddsRatio_working_3-way'!M196</f>
        <v>5.4606494678051037E-2</v>
      </c>
      <c r="R196" s="11">
        <f t="shared" ref="R196:R259" si="62">O196/N196</f>
        <v>0</v>
      </c>
      <c r="S196" s="11">
        <f t="shared" ref="S196:S259" si="63">P196/N196</f>
        <v>-0.90261482100164891</v>
      </c>
      <c r="T196" s="11">
        <f t="shared" ref="T196:T259" si="64">Q196/N196</f>
        <v>-0.2209583405144796</v>
      </c>
      <c r="U196" s="11">
        <f>'OddsRatio_working_3-way'!S196-'OddsRatio_working_3-way'!R196^2/3</f>
        <v>-0.90261482100164891</v>
      </c>
      <c r="V196" s="11">
        <f>'OddsRatio_working_3-way'!S196*'OddsRatio_working_3-way'!R196/3-2*'OddsRatio_working_3-way'!R196^3/27-'OddsRatio_working_3-way'!T196</f>
        <v>0.2209583405144796</v>
      </c>
      <c r="W196" s="11">
        <f>'OddsRatio_working_3-way'!V196^2+4*'OddsRatio_working_3-way'!U196^3/27</f>
        <v>-6.0121484881864209E-2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0.16503338535337095</v>
      </c>
      <c r="Y196" s="11">
        <f>IF('OddsRatio_working_3-way'!W196&gt;=0,IF('OddsRatio_working_3-way'!V196+SQRT('OddsRatio_working_3-way'!W196)&gt;0,0,PI()),ACOS('OddsRatio_working_3-way'!V196/(2*'OddsRatio_working_3-way'!X196)))</f>
        <v>0.83734798867573645</v>
      </c>
      <c r="Z196" s="11">
        <f>'OddsRatio_working_3-way'!X196^(1/3)*COS('OddsRatio_working_3-way'!Y196/3)</f>
        <v>0.52728966240333386</v>
      </c>
      <c r="AA196" s="11">
        <f>'OddsRatio_working_3-way'!X196^(1/3)*COS(('OddsRatio_working_3-way'!Y196+2*PI())/3)</f>
        <v>-0.39451848856763916</v>
      </c>
      <c r="AB196" s="11">
        <f>'OddsRatio_working_3-way'!X196^(1/3)*COS(('OddsRatio_working_3-way'!Y196+4*PI())/3)</f>
        <v>-0.13277117383569484</v>
      </c>
      <c r="AC196" s="11">
        <f>'OddsRatio_working_3-way'!X196^(1/3)*SIN('OddsRatio_working_3-way'!Y196/3)</f>
        <v>0.15111988262014994</v>
      </c>
      <c r="AD196" s="11">
        <f>'OddsRatio_working_3-way'!X196^(1/3)*SIN(('OddsRatio_working_3-way'!Y196+2*PI())/3)</f>
        <v>0.38108630148413264</v>
      </c>
      <c r="AE196" s="11">
        <f>'OddsRatio_working_3-way'!X196^(1/3)*SIN(('OddsRatio_working_3-way'!Y196+4*PI())/3)</f>
        <v>-0.53220618410428244</v>
      </c>
      <c r="AF196" s="11">
        <f>-'OddsRatio_working_3-way'!U196/(3*'OddsRatio_working_3-way'!X196^(1/3))*COS(('OddsRatio_working_3-way'!Y196)/3)</f>
        <v>0.52728966240333375</v>
      </c>
      <c r="AG196" s="11">
        <f>-'OddsRatio_working_3-way'!U196/(3*'OddsRatio_working_3-way'!X196^(1/3))*COS(('OddsRatio_working_3-way'!Y196+2*PI())/3)</f>
        <v>-0.39451848856763905</v>
      </c>
      <c r="AH196" s="11">
        <f>-'OddsRatio_working_3-way'!U196/(3*'OddsRatio_working_3-way'!X196^(1/3))*COS(('OddsRatio_working_3-way'!Y196+4*PI())/3)</f>
        <v>-0.13277117383569481</v>
      </c>
      <c r="AI196" s="11">
        <f>'OddsRatio_working_3-way'!U196/(3*'OddsRatio_working_3-way'!X196^(1/3))*SIN(('OddsRatio_working_3-way'!Y196)/3)</f>
        <v>-0.15111988262014991</v>
      </c>
      <c r="AJ196" s="11">
        <f>'OddsRatio_working_3-way'!U196/(3*'OddsRatio_working_3-way'!X196^(1/3))*SIN(('OddsRatio_working_3-way'!Y196+2*PI())/3)</f>
        <v>-0.38108630148413258</v>
      </c>
      <c r="AK196" s="11">
        <f>'OddsRatio_working_3-way'!U196/(3*'OddsRatio_working_3-way'!X196^(1/3))*SIN(('OddsRatio_working_3-way'!Y196+4*PI())/3)</f>
        <v>0.53220618410428233</v>
      </c>
      <c r="AL196" s="11">
        <f>'OddsRatio_working_3-way'!Z196+'OddsRatio_working_3-way'!AF196</f>
        <v>1.0545793248066677</v>
      </c>
      <c r="AM196" s="11">
        <f>'OddsRatio_working_3-way'!AA196+'OddsRatio_working_3-way'!AG196</f>
        <v>-0.78903697713527821</v>
      </c>
      <c r="AN196" s="11">
        <f>'OddsRatio_working_3-way'!AB196+'OddsRatio_working_3-way'!AH196</f>
        <v>-0.26554234767138962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1.0545793248066677</v>
      </c>
      <c r="AS196" s="11">
        <f>IF(('OddsRatio_working_3-way'!X196=0),IF(Q196&gt;0,-Q196^(1/3),(-Q196)^(1/3)),'OddsRatio_working_3-way'!AM196-'OddsRatio_working_3-way'!R196/3)</f>
        <v>-0.78903697713527821</v>
      </c>
      <c r="AT196" s="11">
        <f>IF(('OddsRatio_working_3-way'!X196=0),IF(Q196&gt;0,-Q196^(1/3),(-Q196)^(1/3)),'OddsRatio_working_3-way'!AN196-'OddsRatio_working_3-way'!R196/3)</f>
        <v>-0.26554234767138962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9">
        <f t="shared" si="52"/>
        <v>0.29163971501294145</v>
      </c>
      <c r="E197" s="9">
        <f t="shared" si="53"/>
        <v>0.23671112194121929</v>
      </c>
      <c r="F197" s="9">
        <f t="shared" si="54"/>
        <v>0.47164916304583926</v>
      </c>
      <c r="G197" s="9">
        <f t="shared" si="55"/>
        <v>1.0469346022800672</v>
      </c>
      <c r="H197" s="9">
        <f t="shared" si="56"/>
        <v>3.4288882772897553</v>
      </c>
      <c r="I197" s="9">
        <f t="shared" si="57"/>
        <v>4.2245585750226073</v>
      </c>
      <c r="J197" s="9">
        <f t="shared" si="58"/>
        <v>2.1202200244396718</v>
      </c>
      <c r="K197" s="11">
        <f t="shared" si="59"/>
        <v>0.30120481927710846</v>
      </c>
      <c r="L197" s="11">
        <f t="shared" si="60"/>
        <v>0.24509803921568626</v>
      </c>
      <c r="M197" s="11">
        <f t="shared" si="61"/>
        <v>0.48309178743961356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-0.27268037766296782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0.2307468007865506</v>
      </c>
      <c r="Q197" s="11">
        <f>2*'OddsRatio_working_3-way'!K197*'OddsRatio_working_3-way'!L197*'OddsRatio_working_3-way'!M197</f>
        <v>7.1328222808825545E-2</v>
      </c>
      <c r="R197" s="11">
        <f t="shared" si="62"/>
        <v>0</v>
      </c>
      <c r="S197" s="11">
        <f t="shared" si="63"/>
        <v>-0.84621710870502387</v>
      </c>
      <c r="T197" s="11">
        <f t="shared" si="64"/>
        <v>-0.26158179558115113</v>
      </c>
      <c r="U197" s="11">
        <f>'OddsRatio_working_3-way'!S197-'OddsRatio_working_3-way'!R197^2/3</f>
        <v>-0.84621710870502387</v>
      </c>
      <c r="V197" s="11">
        <f>'OddsRatio_working_3-way'!S197*'OddsRatio_working_3-way'!R197/3-2*'OddsRatio_working_3-way'!R197^3/27-'OddsRatio_working_3-way'!T197</f>
        <v>0.26158179558115113</v>
      </c>
      <c r="W197" s="11">
        <f>'OddsRatio_working_3-way'!V197^2+4*'OddsRatio_working_3-way'!U197^3/27</f>
        <v>-2.1347115355897589E-2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0.14981000561991573</v>
      </c>
      <c r="Y197" s="11">
        <f>IF('OddsRatio_working_3-way'!W197&gt;=0,IF('OddsRatio_working_3-way'!V197+SQRT('OddsRatio_working_3-way'!W197)&gt;0,0,PI()),ACOS('OddsRatio_working_3-way'!V197/(2*'OddsRatio_working_3-way'!X197)))</f>
        <v>0.50938382805182436</v>
      </c>
      <c r="Z197" s="11">
        <f>'OddsRatio_working_3-way'!X197^(1/3)*COS('OddsRatio_working_3-way'!Y197/3)</f>
        <v>0.52346730114003359</v>
      </c>
      <c r="AA197" s="11">
        <f>'OddsRatio_working_3-way'!X197^(1/3)*COS(('OddsRatio_working_3-way'!Y197+2*PI())/3)</f>
        <v>-0.33945601320866148</v>
      </c>
      <c r="AB197" s="11">
        <f>'OddsRatio_working_3-way'!X197^(1/3)*COS(('OddsRatio_working_3-way'!Y197+4*PI())/3)</f>
        <v>-0.18401128793137209</v>
      </c>
      <c r="AC197" s="11">
        <f>'OddsRatio_working_3-way'!X197^(1/3)*SIN('OddsRatio_working_3-way'!Y197/3)</f>
        <v>8.9746053982950449E-2</v>
      </c>
      <c r="AD197" s="11">
        <f>'OddsRatio_working_3-way'!X197^(1/3)*SIN(('OddsRatio_working_3-way'!Y197+2*PI())/3)</f>
        <v>0.40846295384627279</v>
      </c>
      <c r="AE197" s="11">
        <f>'OddsRatio_working_3-way'!X197^(1/3)*SIN(('OddsRatio_working_3-way'!Y197+4*PI())/3)</f>
        <v>-0.49820900782922323</v>
      </c>
      <c r="AF197" s="11">
        <f>-'OddsRatio_working_3-way'!U197/(3*'OddsRatio_working_3-way'!X197^(1/3))*COS(('OddsRatio_working_3-way'!Y197)/3)</f>
        <v>0.52346730114003359</v>
      </c>
      <c r="AG197" s="11">
        <f>-'OddsRatio_working_3-way'!U197/(3*'OddsRatio_working_3-way'!X197^(1/3))*COS(('OddsRatio_working_3-way'!Y197+2*PI())/3)</f>
        <v>-0.33945601320866148</v>
      </c>
      <c r="AH197" s="11">
        <f>-'OddsRatio_working_3-way'!U197/(3*'OddsRatio_working_3-way'!X197^(1/3))*COS(('OddsRatio_working_3-way'!Y197+4*PI())/3)</f>
        <v>-0.18401128793137209</v>
      </c>
      <c r="AI197" s="11">
        <f>'OddsRatio_working_3-way'!U197/(3*'OddsRatio_working_3-way'!X197^(1/3))*SIN(('OddsRatio_working_3-way'!Y197)/3)</f>
        <v>-8.9746053982950449E-2</v>
      </c>
      <c r="AJ197" s="11">
        <f>'OddsRatio_working_3-way'!U197/(3*'OddsRatio_working_3-way'!X197^(1/3))*SIN(('OddsRatio_working_3-way'!Y197+2*PI())/3)</f>
        <v>-0.40846295384627279</v>
      </c>
      <c r="AK197" s="11">
        <f>'OddsRatio_working_3-way'!U197/(3*'OddsRatio_working_3-way'!X197^(1/3))*SIN(('OddsRatio_working_3-way'!Y197+4*PI())/3)</f>
        <v>0.49820900782922323</v>
      </c>
      <c r="AL197" s="11">
        <f>'OddsRatio_working_3-way'!Z197+'OddsRatio_working_3-way'!AF197</f>
        <v>1.0469346022800672</v>
      </c>
      <c r="AM197" s="11">
        <f>'OddsRatio_working_3-way'!AA197+'OddsRatio_working_3-way'!AG197</f>
        <v>-0.67891202641732296</v>
      </c>
      <c r="AN197" s="11">
        <f>'OddsRatio_working_3-way'!AB197+'OddsRatio_working_3-way'!AH197</f>
        <v>-0.36802257586274417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1.0469346022800672</v>
      </c>
      <c r="AS197" s="11">
        <f>IF(('OddsRatio_working_3-way'!X197=0),IF(Q197&gt;0,-Q197^(1/3),(-Q197)^(1/3)),'OddsRatio_working_3-way'!AM197-'OddsRatio_working_3-way'!R197/3)</f>
        <v>-0.67891202641732296</v>
      </c>
      <c r="AT197" s="11">
        <f>IF(('OddsRatio_working_3-way'!X197=0),IF(Q197&gt;0,-Q197^(1/3),(-Q197)^(1/3)),'OddsRatio_working_3-way'!AN197-'OddsRatio_working_3-way'!R197/3)</f>
        <v>-0.36802257586274417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9">
        <f t="shared" si="52"/>
        <v>0.36806609469707452</v>
      </c>
      <c r="E198" s="9">
        <f t="shared" si="53"/>
        <v>0.29836164003533505</v>
      </c>
      <c r="F198" s="9">
        <f t="shared" si="54"/>
        <v>0.33357226526759037</v>
      </c>
      <c r="G198" s="9">
        <f t="shared" si="55"/>
        <v>1.0405474754563986</v>
      </c>
      <c r="H198" s="9">
        <f t="shared" si="56"/>
        <v>2.716903334503058</v>
      </c>
      <c r="I198" s="9">
        <f t="shared" si="57"/>
        <v>3.3516372945314608</v>
      </c>
      <c r="J198" s="9">
        <f t="shared" si="58"/>
        <v>2.9978511528762857</v>
      </c>
      <c r="K198" s="11">
        <f t="shared" si="59"/>
        <v>0.37735849056603776</v>
      </c>
      <c r="L198" s="11">
        <f t="shared" si="60"/>
        <v>0.30674846625766872</v>
      </c>
      <c r="M198" s="11">
        <f t="shared" si="61"/>
        <v>0.34246575342465752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-0.28382280419949668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0.23111185813933943</v>
      </c>
      <c r="Q198" s="11">
        <f>2*'OddsRatio_working_3-way'!K198*'OddsRatio_working_3-way'!L198*'OddsRatio_working_3-way'!M198</f>
        <v>7.9283656308521244E-2</v>
      </c>
      <c r="R198" s="11">
        <f t="shared" si="62"/>
        <v>0</v>
      </c>
      <c r="S198" s="11">
        <f t="shared" si="63"/>
        <v>-0.81428220255653894</v>
      </c>
      <c r="T198" s="11">
        <f t="shared" si="64"/>
        <v>-0.27934209350138556</v>
      </c>
      <c r="U198" s="11">
        <f>'OddsRatio_working_3-way'!S198-'OddsRatio_working_3-way'!R198^2/3</f>
        <v>-0.81428220255653894</v>
      </c>
      <c r="V198" s="11">
        <f>'OddsRatio_working_3-way'!S198*'OddsRatio_working_3-way'!R198/3-2*'OddsRatio_working_3-way'!R198^3/27-'OddsRatio_working_3-way'!T198</f>
        <v>0.27934209350138556</v>
      </c>
      <c r="W198" s="11">
        <f>'OddsRatio_working_3-way'!V198^2+4*'OddsRatio_working_3-way'!U198^3/27</f>
        <v>-1.9552981100584982E-3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0.14141013339909142</v>
      </c>
      <c r="Y198" s="11">
        <f>IF('OddsRatio_working_3-way'!W198&gt;=0,IF('OddsRatio_working_3-way'!V198+SQRT('OddsRatio_working_3-way'!W198)&gt;0,0,PI()),ACOS('OddsRatio_working_3-way'!V198/(2*'OddsRatio_working_3-way'!X198)))</f>
        <v>0.15699341445055714</v>
      </c>
      <c r="Z198" s="11">
        <f>'OddsRatio_working_3-way'!X198^(1/3)*COS('OddsRatio_working_3-way'!Y198/3)</f>
        <v>0.52027373772819929</v>
      </c>
      <c r="AA198" s="11">
        <f>'OddsRatio_working_3-way'!X198^(1/3)*COS(('OddsRatio_working_3-way'!Y198+2*PI())/3)</f>
        <v>-0.28373727165475932</v>
      </c>
      <c r="AB198" s="11">
        <f>'OddsRatio_working_3-way'!X198^(1/3)*COS(('OddsRatio_working_3-way'!Y198+4*PI())/3)</f>
        <v>-0.23653646607344012</v>
      </c>
      <c r="AC198" s="11">
        <f>'OddsRatio_working_3-way'!X198^(1/3)*SIN('OddsRatio_working_3-way'!Y198/3)</f>
        <v>2.7251397808341835E-2</v>
      </c>
      <c r="AD198" s="11">
        <f>'OddsRatio_working_3-way'!X198^(1/3)*SIN(('OddsRatio_working_3-way'!Y198+2*PI())/3)</f>
        <v>0.436944574890332</v>
      </c>
      <c r="AE198" s="11">
        <f>'OddsRatio_working_3-way'!X198^(1/3)*SIN(('OddsRatio_working_3-way'!Y198+4*PI())/3)</f>
        <v>-0.46419597269867385</v>
      </c>
      <c r="AF198" s="11">
        <f>-'OddsRatio_working_3-way'!U198/(3*'OddsRatio_working_3-way'!X198^(1/3))*COS(('OddsRatio_working_3-way'!Y198)/3)</f>
        <v>0.52027373772819929</v>
      </c>
      <c r="AG198" s="11">
        <f>-'OddsRatio_working_3-way'!U198/(3*'OddsRatio_working_3-way'!X198^(1/3))*COS(('OddsRatio_working_3-way'!Y198+2*PI())/3)</f>
        <v>-0.28373727165475932</v>
      </c>
      <c r="AH198" s="11">
        <f>-'OddsRatio_working_3-way'!U198/(3*'OddsRatio_working_3-way'!X198^(1/3))*COS(('OddsRatio_working_3-way'!Y198+4*PI())/3)</f>
        <v>-0.23653646607344012</v>
      </c>
      <c r="AI198" s="11">
        <f>'OddsRatio_working_3-way'!U198/(3*'OddsRatio_working_3-way'!X198^(1/3))*SIN(('OddsRatio_working_3-way'!Y198)/3)</f>
        <v>-2.7251397808341835E-2</v>
      </c>
      <c r="AJ198" s="11">
        <f>'OddsRatio_working_3-way'!U198/(3*'OddsRatio_working_3-way'!X198^(1/3))*SIN(('OddsRatio_working_3-way'!Y198+2*PI())/3)</f>
        <v>-0.436944574890332</v>
      </c>
      <c r="AK198" s="11">
        <f>'OddsRatio_working_3-way'!U198/(3*'OddsRatio_working_3-way'!X198^(1/3))*SIN(('OddsRatio_working_3-way'!Y198+4*PI())/3)</f>
        <v>0.46419597269867385</v>
      </c>
      <c r="AL198" s="11">
        <f>'OddsRatio_working_3-way'!Z198+'OddsRatio_working_3-way'!AF198</f>
        <v>1.0405474754563986</v>
      </c>
      <c r="AM198" s="11">
        <f>'OddsRatio_working_3-way'!AA198+'OddsRatio_working_3-way'!AG198</f>
        <v>-0.56747454330951863</v>
      </c>
      <c r="AN198" s="11">
        <f>'OddsRatio_working_3-way'!AB198+'OddsRatio_working_3-way'!AH198</f>
        <v>-0.47307293214688023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1.0405474754563986</v>
      </c>
      <c r="AS198" s="11">
        <f>IF(('OddsRatio_working_3-way'!X198=0),IF(Q198&gt;0,-Q198^(1/3),(-Q198)^(1/3)),'OddsRatio_working_3-way'!AM198-'OddsRatio_working_3-way'!R198/3)</f>
        <v>-0.56747454330951863</v>
      </c>
      <c r="AT198" s="11">
        <f>IF(('OddsRatio_working_3-way'!X198=0),IF(Q198&gt;0,-Q198^(1/3),(-Q198)^(1/3)),'OddsRatio_working_3-way'!AN198-'OddsRatio_working_3-way'!R198/3)</f>
        <v>-0.47307293214688023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9">
        <f t="shared" si="52"/>
        <v>0.56532180316494218</v>
      </c>
      <c r="E199" s="9">
        <f t="shared" si="53"/>
        <v>0.24922625102572757</v>
      </c>
      <c r="F199" s="9">
        <f t="shared" si="54"/>
        <v>0.18545194580933025</v>
      </c>
      <c r="G199" s="9">
        <f t="shared" si="55"/>
        <v>1.0532931533366425</v>
      </c>
      <c r="H199" s="9">
        <f t="shared" si="56"/>
        <v>1.7689040019357489</v>
      </c>
      <c r="I199" s="9">
        <f t="shared" si="57"/>
        <v>4.0124184185427971</v>
      </c>
      <c r="J199" s="9">
        <f t="shared" si="58"/>
        <v>5.3922324494137994</v>
      </c>
      <c r="K199" s="11">
        <f t="shared" si="59"/>
        <v>0.5780346820809249</v>
      </c>
      <c r="L199" s="11">
        <f t="shared" si="60"/>
        <v>0.2590673575129534</v>
      </c>
      <c r="M199" s="11">
        <f t="shared" si="61"/>
        <v>0.19342359767891684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-0.25217440066578167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0.22476970229542581</v>
      </c>
      <c r="Q199" s="11">
        <f>2*'OddsRatio_working_3-way'!K199*'OddsRatio_working_3-way'!L199*'OddsRatio_working_3-way'!M199</f>
        <v>5.7930335643151004E-2</v>
      </c>
      <c r="R199" s="11">
        <f t="shared" si="62"/>
        <v>0</v>
      </c>
      <c r="S199" s="11">
        <f t="shared" si="63"/>
        <v>-0.89132640625692783</v>
      </c>
      <c r="T199" s="11">
        <f t="shared" si="64"/>
        <v>-0.22972330058168253</v>
      </c>
      <c r="U199" s="11">
        <f>'OddsRatio_working_3-way'!S199-'OddsRatio_working_3-way'!R199^2/3</f>
        <v>-0.89132640625692783</v>
      </c>
      <c r="V199" s="11">
        <f>'OddsRatio_working_3-way'!S199*'OddsRatio_working_3-way'!R199/3-2*'OddsRatio_working_3-way'!R199^3/27-'OddsRatio_working_3-way'!T199</f>
        <v>0.22972330058168253</v>
      </c>
      <c r="W199" s="11">
        <f>'OddsRatio_working_3-way'!V199^2+4*'OddsRatio_working_3-way'!U199^3/27</f>
        <v>-5.2134707243332933E-2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0.1619471380369803</v>
      </c>
      <c r="Y199" s="11">
        <f>IF('OddsRatio_working_3-way'!W199&gt;=0,IF('OddsRatio_working_3-way'!V199+SQRT('OddsRatio_working_3-way'!W199)&gt;0,0,PI()),ACOS('OddsRatio_working_3-way'!V199/(2*'OddsRatio_working_3-way'!X199)))</f>
        <v>0.78235695324257359</v>
      </c>
      <c r="Z199" s="11">
        <f>'OddsRatio_working_3-way'!X199^(1/3)*COS('OddsRatio_working_3-way'!Y199/3)</f>
        <v>0.52664657666832126</v>
      </c>
      <c r="AA199" s="11">
        <f>'OddsRatio_working_3-way'!X199^(1/3)*COS(('OddsRatio_working_3-way'!Y199+2*PI())/3)</f>
        <v>-0.385036636110341</v>
      </c>
      <c r="AB199" s="11">
        <f>'OddsRatio_working_3-way'!X199^(1/3)*COS(('OddsRatio_working_3-way'!Y199+4*PI())/3)</f>
        <v>-0.14160994055798043</v>
      </c>
      <c r="AC199" s="11">
        <f>'OddsRatio_working_3-way'!X199^(1/3)*SIN('OddsRatio_working_3-way'!Y199/3)</f>
        <v>0.14054246820509661</v>
      </c>
      <c r="AD199" s="11">
        <f>'OddsRatio_working_3-way'!X199^(1/3)*SIN(('OddsRatio_working_3-way'!Y199+2*PI())/3)</f>
        <v>0.38581808010832708</v>
      </c>
      <c r="AE199" s="11">
        <f>'OddsRatio_working_3-way'!X199^(1/3)*SIN(('OddsRatio_working_3-way'!Y199+4*PI())/3)</f>
        <v>-0.52636054831342349</v>
      </c>
      <c r="AF199" s="11">
        <f>-'OddsRatio_working_3-way'!U199/(3*'OddsRatio_working_3-way'!X199^(1/3))*COS(('OddsRatio_working_3-way'!Y199)/3)</f>
        <v>0.52664657666832126</v>
      </c>
      <c r="AG199" s="11">
        <f>-'OddsRatio_working_3-way'!U199/(3*'OddsRatio_working_3-way'!X199^(1/3))*COS(('OddsRatio_working_3-way'!Y199+2*PI())/3)</f>
        <v>-0.385036636110341</v>
      </c>
      <c r="AH199" s="11">
        <f>-'OddsRatio_working_3-way'!U199/(3*'OddsRatio_working_3-way'!X199^(1/3))*COS(('OddsRatio_working_3-way'!Y199+4*PI())/3)</f>
        <v>-0.14160994055798043</v>
      </c>
      <c r="AI199" s="11">
        <f>'OddsRatio_working_3-way'!U199/(3*'OddsRatio_working_3-way'!X199^(1/3))*SIN(('OddsRatio_working_3-way'!Y199)/3)</f>
        <v>-0.14054246820509661</v>
      </c>
      <c r="AJ199" s="11">
        <f>'OddsRatio_working_3-way'!U199/(3*'OddsRatio_working_3-way'!X199^(1/3))*SIN(('OddsRatio_working_3-way'!Y199+2*PI())/3)</f>
        <v>-0.38581808010832708</v>
      </c>
      <c r="AK199" s="11">
        <f>'OddsRatio_working_3-way'!U199/(3*'OddsRatio_working_3-way'!X199^(1/3))*SIN(('OddsRatio_working_3-way'!Y199+4*PI())/3)</f>
        <v>0.52636054831342349</v>
      </c>
      <c r="AL199" s="11">
        <f>'OddsRatio_working_3-way'!Z199+'OddsRatio_working_3-way'!AF199</f>
        <v>1.0532931533366425</v>
      </c>
      <c r="AM199" s="11">
        <f>'OddsRatio_working_3-way'!AA199+'OddsRatio_working_3-way'!AG199</f>
        <v>-0.770073272220682</v>
      </c>
      <c r="AN199" s="11">
        <f>'OddsRatio_working_3-way'!AB199+'OddsRatio_working_3-way'!AH199</f>
        <v>-0.28321988111596086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1.0532931533366425</v>
      </c>
      <c r="AS199" s="11">
        <f>IF(('OddsRatio_working_3-way'!X199=0),IF(Q199&gt;0,-Q199^(1/3),(-Q199)^(1/3)),'OddsRatio_working_3-way'!AM199-'OddsRatio_working_3-way'!R199/3)</f>
        <v>-0.770073272220682</v>
      </c>
      <c r="AT199" s="11">
        <f>IF(('OddsRatio_working_3-way'!X199=0),IF(Q199&gt;0,-Q199^(1/3),(-Q199)^(1/3)),'OddsRatio_working_3-way'!AN199-'OddsRatio_working_3-way'!R199/3)</f>
        <v>-0.28321988111596086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9">
        <f t="shared" si="52"/>
        <v>0.42062098972147549</v>
      </c>
      <c r="E200" s="9">
        <f t="shared" si="53"/>
        <v>0.2870625724176416</v>
      </c>
      <c r="F200" s="9">
        <f t="shared" si="54"/>
        <v>0.29231643786088302</v>
      </c>
      <c r="G200" s="9">
        <f t="shared" si="55"/>
        <v>1.0435130517996494</v>
      </c>
      <c r="H200" s="9">
        <f t="shared" si="56"/>
        <v>2.3774372283755372</v>
      </c>
      <c r="I200" s="9">
        <f t="shared" si="57"/>
        <v>3.4835610632831644</v>
      </c>
      <c r="J200" s="9">
        <f t="shared" si="58"/>
        <v>3.4209502801751857</v>
      </c>
      <c r="K200" s="11">
        <f t="shared" si="59"/>
        <v>0.43103448275862072</v>
      </c>
      <c r="L200" s="11">
        <f t="shared" si="60"/>
        <v>0.29585798816568049</v>
      </c>
      <c r="M200" s="11">
        <f t="shared" si="61"/>
        <v>0.30120481927710846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-0.27996007699436809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0.23123508111204258</v>
      </c>
      <c r="Q200" s="11">
        <f>2*'OddsRatio_working_3-way'!K200*'OddsRatio_working_3-way'!L200*'OddsRatio_working_3-way'!M200</f>
        <v>7.6822286083735078E-2</v>
      </c>
      <c r="R200" s="11">
        <f t="shared" si="62"/>
        <v>0</v>
      </c>
      <c r="S200" s="11">
        <f t="shared" si="63"/>
        <v>-0.82595734218452255</v>
      </c>
      <c r="T200" s="11">
        <f t="shared" si="64"/>
        <v>-0.27440443261944275</v>
      </c>
      <c r="U200" s="11">
        <f>'OddsRatio_working_3-way'!S200-'OddsRatio_working_3-way'!R200^2/3</f>
        <v>-0.82595734218452255</v>
      </c>
      <c r="V200" s="11">
        <f>'OddsRatio_working_3-way'!S200*'OddsRatio_working_3-way'!R200/3-2*'OddsRatio_working_3-way'!R200^3/27-'OddsRatio_working_3-way'!T200</f>
        <v>0.27440443261944275</v>
      </c>
      <c r="W200" s="11">
        <f>'OddsRatio_working_3-way'!V200^2+4*'OddsRatio_working_3-way'!U200^3/27</f>
        <v>-8.1796395510941866E-3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0.14446230666880935</v>
      </c>
      <c r="Y200" s="11">
        <f>IF('OddsRatio_working_3-way'!W200&gt;=0,IF('OddsRatio_working_3-way'!V200+SQRT('OddsRatio_working_3-way'!W200)&gt;0,0,PI()),ACOS('OddsRatio_working_3-way'!V200/(2*'OddsRatio_working_3-way'!X200)))</f>
        <v>0.31837910358487465</v>
      </c>
      <c r="Z200" s="11">
        <f>'OddsRatio_working_3-way'!X200^(1/3)*COS('OddsRatio_working_3-way'!Y200/3)</f>
        <v>0.52175652589982469</v>
      </c>
      <c r="AA200" s="11">
        <f>'OddsRatio_working_3-way'!X200^(1/3)*COS(('OddsRatio_working_3-way'!Y200+2*PI())/3)</f>
        <v>-0.30901277558731072</v>
      </c>
      <c r="AB200" s="11">
        <f>'OddsRatio_working_3-way'!X200^(1/3)*COS(('OddsRatio_working_3-way'!Y200+4*PI())/3)</f>
        <v>-0.21274375031251383</v>
      </c>
      <c r="AC200" s="11">
        <f>'OddsRatio_working_3-way'!X200^(1/3)*SIN('OddsRatio_working_3-way'!Y200/3)</f>
        <v>5.5580947657026925E-2</v>
      </c>
      <c r="AD200" s="11">
        <f>'OddsRatio_working_3-way'!X200^(1/3)*SIN(('OddsRatio_working_3-way'!Y200+2*PI())/3)</f>
        <v>0.42406393219104815</v>
      </c>
      <c r="AE200" s="11">
        <f>'OddsRatio_working_3-way'!X200^(1/3)*SIN(('OddsRatio_working_3-way'!Y200+4*PI())/3)</f>
        <v>-0.47964487984807502</v>
      </c>
      <c r="AF200" s="11">
        <f>-'OddsRatio_working_3-way'!U200/(3*'OddsRatio_working_3-way'!X200^(1/3))*COS(('OddsRatio_working_3-way'!Y200)/3)</f>
        <v>0.52175652589982469</v>
      </c>
      <c r="AG200" s="11">
        <f>-'OddsRatio_working_3-way'!U200/(3*'OddsRatio_working_3-way'!X200^(1/3))*COS(('OddsRatio_working_3-way'!Y200+2*PI())/3)</f>
        <v>-0.30901277558731072</v>
      </c>
      <c r="AH200" s="11">
        <f>-'OddsRatio_working_3-way'!U200/(3*'OddsRatio_working_3-way'!X200^(1/3))*COS(('OddsRatio_working_3-way'!Y200+4*PI())/3)</f>
        <v>-0.21274375031251383</v>
      </c>
      <c r="AI200" s="11">
        <f>'OddsRatio_working_3-way'!U200/(3*'OddsRatio_working_3-way'!X200^(1/3))*SIN(('OddsRatio_working_3-way'!Y200)/3)</f>
        <v>-5.5580947657026925E-2</v>
      </c>
      <c r="AJ200" s="11">
        <f>'OddsRatio_working_3-way'!U200/(3*'OddsRatio_working_3-way'!X200^(1/3))*SIN(('OddsRatio_working_3-way'!Y200+2*PI())/3)</f>
        <v>-0.42406393219104815</v>
      </c>
      <c r="AK200" s="11">
        <f>'OddsRatio_working_3-way'!U200/(3*'OddsRatio_working_3-way'!X200^(1/3))*SIN(('OddsRatio_working_3-way'!Y200+4*PI())/3)</f>
        <v>0.47964487984807502</v>
      </c>
      <c r="AL200" s="11">
        <f>'OddsRatio_working_3-way'!Z200+'OddsRatio_working_3-way'!AF200</f>
        <v>1.0435130517996494</v>
      </c>
      <c r="AM200" s="11">
        <f>'OddsRatio_working_3-way'!AA200+'OddsRatio_working_3-way'!AG200</f>
        <v>-0.61802555117462143</v>
      </c>
      <c r="AN200" s="11">
        <f>'OddsRatio_working_3-way'!AB200+'OddsRatio_working_3-way'!AH200</f>
        <v>-0.42548750062502766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1.0435130517996494</v>
      </c>
      <c r="AS200" s="11">
        <f>IF(('OddsRatio_working_3-way'!X200=0),IF(Q200&gt;0,-Q200^(1/3),(-Q200)^(1/3)),'OddsRatio_working_3-way'!AM200-'OddsRatio_working_3-way'!R200/3)</f>
        <v>-0.61802555117462143</v>
      </c>
      <c r="AT200" s="11">
        <f>IF(('OddsRatio_working_3-way'!X200=0),IF(Q200&gt;0,-Q200^(1/3),(-Q200)^(1/3)),'OddsRatio_working_3-way'!AN200-'OddsRatio_working_3-way'!R200/3)</f>
        <v>-0.42548750062502766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9">
        <f t="shared" si="52"/>
        <v>0.27347874989718274</v>
      </c>
      <c r="E201" s="9">
        <f t="shared" si="53"/>
        <v>0.27038519727461191</v>
      </c>
      <c r="F201" s="9">
        <f t="shared" si="54"/>
        <v>0.4561360528282053</v>
      </c>
      <c r="G201" s="9">
        <f t="shared" si="55"/>
        <v>1.0459020612643299</v>
      </c>
      <c r="H201" s="9">
        <f t="shared" si="56"/>
        <v>3.6565912356113985</v>
      </c>
      <c r="I201" s="9">
        <f t="shared" si="57"/>
        <v>3.6984273180619716</v>
      </c>
      <c r="J201" s="9">
        <f t="shared" si="58"/>
        <v>2.1923283498413366</v>
      </c>
      <c r="K201" s="11">
        <f t="shared" si="59"/>
        <v>0.2824858757062147</v>
      </c>
      <c r="L201" s="11">
        <f t="shared" si="60"/>
        <v>0.27932960893854747</v>
      </c>
      <c r="M201" s="11">
        <f t="shared" si="61"/>
        <v>0.46728971962616822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-0.27545978989882547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0.23082044352332587</v>
      </c>
      <c r="Q201" s="11">
        <f>2*'OddsRatio_working_3-way'!K201*'OddsRatio_working_3-way'!L201*'OddsRatio_working_3-way'!M201</f>
        <v>7.3744550646429971E-2</v>
      </c>
      <c r="R201" s="11">
        <f t="shared" si="62"/>
        <v>0</v>
      </c>
      <c r="S201" s="11">
        <f t="shared" si="63"/>
        <v>-0.83794605233709307</v>
      </c>
      <c r="T201" s="11">
        <f t="shared" si="64"/>
        <v>-0.26771439371792105</v>
      </c>
      <c r="U201" s="11">
        <f>'OddsRatio_working_3-way'!S201-'OddsRatio_working_3-way'!R201^2/3</f>
        <v>-0.83794605233709307</v>
      </c>
      <c r="V201" s="11">
        <f>'OddsRatio_working_3-way'!S201*'OddsRatio_working_3-way'!R201/3-2*'OddsRatio_working_3-way'!R201^3/27-'OddsRatio_working_3-way'!T201</f>
        <v>0.26771439371792105</v>
      </c>
      <c r="W201" s="11">
        <f>'OddsRatio_working_3-way'!V201^2+4*'OddsRatio_working_3-way'!U201^3/27</f>
        <v>-1.5494459107163364E-2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0.1476189822743991</v>
      </c>
      <c r="Y201" s="11">
        <f>IF('OddsRatio_working_3-way'!W201&gt;=0,IF('OddsRatio_working_3-way'!V201+SQRT('OddsRatio_working_3-way'!W201)&gt;0,0,PI()),ACOS('OddsRatio_working_3-way'!V201/(2*'OddsRatio_working_3-way'!X201)))</f>
        <v>0.43522557219774138</v>
      </c>
      <c r="Z201" s="11">
        <f>'OddsRatio_working_3-way'!X201^(1/3)*COS('OddsRatio_working_3-way'!Y201/3)</f>
        <v>0.52295103063216497</v>
      </c>
      <c r="AA201" s="11">
        <f>'OddsRatio_working_3-way'!X201^(1/3)*COS(('OddsRatio_working_3-way'!Y201+2*PI())/3)</f>
        <v>-0.32764331530097385</v>
      </c>
      <c r="AB201" s="11">
        <f>'OddsRatio_working_3-way'!X201^(1/3)*COS(('OddsRatio_working_3-way'!Y201+4*PI())/3)</f>
        <v>-0.1953077153311914</v>
      </c>
      <c r="AC201" s="11">
        <f>'OddsRatio_working_3-way'!X201^(1/3)*SIN('OddsRatio_working_3-way'!Y201/3)</f>
        <v>7.640399426592473E-2</v>
      </c>
      <c r="AD201" s="11">
        <f>'OddsRatio_working_3-way'!X201^(1/3)*SIN(('OddsRatio_working_3-way'!Y201+2*PI())/3)</f>
        <v>0.41468688032974665</v>
      </c>
      <c r="AE201" s="11">
        <f>'OddsRatio_working_3-way'!X201^(1/3)*SIN(('OddsRatio_working_3-way'!Y201+4*PI())/3)</f>
        <v>-0.49109087459567125</v>
      </c>
      <c r="AF201" s="11">
        <f>-'OddsRatio_working_3-way'!U201/(3*'OddsRatio_working_3-way'!X201^(1/3))*COS(('OddsRatio_working_3-way'!Y201)/3)</f>
        <v>0.52295103063216497</v>
      </c>
      <c r="AG201" s="11">
        <f>-'OddsRatio_working_3-way'!U201/(3*'OddsRatio_working_3-way'!X201^(1/3))*COS(('OddsRatio_working_3-way'!Y201+2*PI())/3)</f>
        <v>-0.32764331530097385</v>
      </c>
      <c r="AH201" s="11">
        <f>-'OddsRatio_working_3-way'!U201/(3*'OddsRatio_working_3-way'!X201^(1/3))*COS(('OddsRatio_working_3-way'!Y201+4*PI())/3)</f>
        <v>-0.1953077153311914</v>
      </c>
      <c r="AI201" s="11">
        <f>'OddsRatio_working_3-way'!U201/(3*'OddsRatio_working_3-way'!X201^(1/3))*SIN(('OddsRatio_working_3-way'!Y201)/3)</f>
        <v>-7.640399426592473E-2</v>
      </c>
      <c r="AJ201" s="11">
        <f>'OddsRatio_working_3-way'!U201/(3*'OddsRatio_working_3-way'!X201^(1/3))*SIN(('OddsRatio_working_3-way'!Y201+2*PI())/3)</f>
        <v>-0.41468688032974665</v>
      </c>
      <c r="AK201" s="11">
        <f>'OddsRatio_working_3-way'!U201/(3*'OddsRatio_working_3-way'!X201^(1/3))*SIN(('OddsRatio_working_3-way'!Y201+4*PI())/3)</f>
        <v>0.49109087459567125</v>
      </c>
      <c r="AL201" s="11">
        <f>'OddsRatio_working_3-way'!Z201+'OddsRatio_working_3-way'!AF201</f>
        <v>1.0459020612643299</v>
      </c>
      <c r="AM201" s="11">
        <f>'OddsRatio_working_3-way'!AA201+'OddsRatio_working_3-way'!AG201</f>
        <v>-0.65528663060194769</v>
      </c>
      <c r="AN201" s="11">
        <f>'OddsRatio_working_3-way'!AB201+'OddsRatio_working_3-way'!AH201</f>
        <v>-0.3906154306623828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1.0459020612643299</v>
      </c>
      <c r="AS201" s="11">
        <f>IF(('OddsRatio_working_3-way'!X201=0),IF(Q201&gt;0,-Q201^(1/3),(-Q201)^(1/3)),'OddsRatio_working_3-way'!AM201-'OddsRatio_working_3-way'!R201/3)</f>
        <v>-0.65528663060194769</v>
      </c>
      <c r="AT201" s="11">
        <f>IF(('OddsRatio_working_3-way'!X201=0),IF(Q201&gt;0,-Q201^(1/3),(-Q201)^(1/3)),'OddsRatio_working_3-way'!AN201-'OddsRatio_working_3-way'!R201/3)</f>
        <v>-0.3906154306623828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9">
        <f t="shared" si="52"/>
        <v>0.33543138982874399</v>
      </c>
      <c r="E202" s="9">
        <f t="shared" si="53"/>
        <v>0.29699543131505179</v>
      </c>
      <c r="F202" s="9">
        <f t="shared" si="54"/>
        <v>0.36757317885620427</v>
      </c>
      <c r="G202" s="9">
        <f t="shared" si="55"/>
        <v>1.0427555778255932</v>
      </c>
      <c r="H202" s="9">
        <f t="shared" si="56"/>
        <v>2.9812355978686269</v>
      </c>
      <c r="I202" s="9">
        <f t="shared" si="57"/>
        <v>3.3670551616640974</v>
      </c>
      <c r="J202" s="9">
        <f t="shared" si="58"/>
        <v>2.7205467034122286</v>
      </c>
      <c r="K202" s="11">
        <f t="shared" si="59"/>
        <v>0.34482758620689657</v>
      </c>
      <c r="L202" s="11">
        <f t="shared" si="60"/>
        <v>0.3058103975535168</v>
      </c>
      <c r="M202" s="11">
        <f t="shared" si="61"/>
        <v>0.37735849056603776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-0.28318599917628173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0.23159616314397763</v>
      </c>
      <c r="Q202" s="11">
        <f>2*'OddsRatio_working_3-way'!K202*'OddsRatio_working_3-way'!L202*'OddsRatio_working_3-way'!M202</f>
        <v>7.9586310358755186E-2</v>
      </c>
      <c r="R202" s="11">
        <f t="shared" si="62"/>
        <v>0</v>
      </c>
      <c r="S202" s="11">
        <f t="shared" si="63"/>
        <v>-0.81782349345530425</v>
      </c>
      <c r="T202" s="11">
        <f t="shared" si="64"/>
        <v>-0.28103900118738973</v>
      </c>
      <c r="U202" s="11">
        <f>'OddsRatio_working_3-way'!S202-'OddsRatio_working_3-way'!R202^2/3</f>
        <v>-0.81782349345530425</v>
      </c>
      <c r="V202" s="11">
        <f>'OddsRatio_working_3-way'!S202*'OddsRatio_working_3-way'!R202/3-2*'OddsRatio_working_3-way'!R202^3/27-'OddsRatio_working_3-way'!T202</f>
        <v>0.28103900118738973</v>
      </c>
      <c r="W202" s="11">
        <f>'OddsRatio_working_3-way'!V202^2+4*'OddsRatio_working_3-way'!U202^3/27</f>
        <v>-2.0525159822836897E-3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0.14233361880691553</v>
      </c>
      <c r="Y202" s="11">
        <f>IF('OddsRatio_working_3-way'!W202&gt;=0,IF('OddsRatio_working_3-way'!V202+SQRT('OddsRatio_working_3-way'!W202)&gt;0,0,PI()),ACOS('OddsRatio_working_3-way'!V202/(2*'OddsRatio_working_3-way'!X202)))</f>
        <v>0.15982930165810272</v>
      </c>
      <c r="Z202" s="11">
        <f>'OddsRatio_working_3-way'!X202^(1/3)*COS('OddsRatio_working_3-way'!Y202/3)</f>
        <v>0.52137778891279674</v>
      </c>
      <c r="AA202" s="11">
        <f>'OddsRatio_working_3-way'!X202^(1/3)*COS(('OddsRatio_working_3-way'!Y202+2*PI())/3)</f>
        <v>-0.28476739700802162</v>
      </c>
      <c r="AB202" s="11">
        <f>'OddsRatio_working_3-way'!X202^(1/3)*COS(('OddsRatio_working_3-way'!Y202+4*PI())/3)</f>
        <v>-0.23661039190477495</v>
      </c>
      <c r="AC202" s="11">
        <f>'OddsRatio_working_3-way'!X202^(1/3)*SIN('OddsRatio_working_3-way'!Y202/3)</f>
        <v>2.7803459859725568E-2</v>
      </c>
      <c r="AD202" s="11">
        <f>'OddsRatio_working_3-way'!X202^(1/3)*SIN(('OddsRatio_working_3-way'!Y202+2*PI())/3)</f>
        <v>0.43762468023757978</v>
      </c>
      <c r="AE202" s="11">
        <f>'OddsRatio_working_3-way'!X202^(1/3)*SIN(('OddsRatio_working_3-way'!Y202+4*PI())/3)</f>
        <v>-0.46542814009730538</v>
      </c>
      <c r="AF202" s="11">
        <f>-'OddsRatio_working_3-way'!U202/(3*'OddsRatio_working_3-way'!X202^(1/3))*COS(('OddsRatio_working_3-way'!Y202)/3)</f>
        <v>0.52137778891279662</v>
      </c>
      <c r="AG202" s="11">
        <f>-'OddsRatio_working_3-way'!U202/(3*'OddsRatio_working_3-way'!X202^(1/3))*COS(('OddsRatio_working_3-way'!Y202+2*PI())/3)</f>
        <v>-0.28476739700802156</v>
      </c>
      <c r="AH202" s="11">
        <f>-'OddsRatio_working_3-way'!U202/(3*'OddsRatio_working_3-way'!X202^(1/3))*COS(('OddsRatio_working_3-way'!Y202+4*PI())/3)</f>
        <v>-0.2366103919047749</v>
      </c>
      <c r="AI202" s="11">
        <f>'OddsRatio_working_3-way'!U202/(3*'OddsRatio_working_3-way'!X202^(1/3))*SIN(('OddsRatio_working_3-way'!Y202)/3)</f>
        <v>-2.7803459859725564E-2</v>
      </c>
      <c r="AJ202" s="11">
        <f>'OddsRatio_working_3-way'!U202/(3*'OddsRatio_working_3-way'!X202^(1/3))*SIN(('OddsRatio_working_3-way'!Y202+2*PI())/3)</f>
        <v>-0.43762468023757967</v>
      </c>
      <c r="AK202" s="11">
        <f>'OddsRatio_working_3-way'!U202/(3*'OddsRatio_working_3-way'!X202^(1/3))*SIN(('OddsRatio_working_3-way'!Y202+4*PI())/3)</f>
        <v>0.46542814009730527</v>
      </c>
      <c r="AL202" s="11">
        <f>'OddsRatio_working_3-way'!Z202+'OddsRatio_working_3-way'!AF202</f>
        <v>1.0427555778255932</v>
      </c>
      <c r="AM202" s="11">
        <f>'OddsRatio_working_3-way'!AA202+'OddsRatio_working_3-way'!AG202</f>
        <v>-0.56953479401604312</v>
      </c>
      <c r="AN202" s="11">
        <f>'OddsRatio_working_3-way'!AB202+'OddsRatio_working_3-way'!AH202</f>
        <v>-0.47322078380954985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1.0427555778255932</v>
      </c>
      <c r="AS202" s="11">
        <f>IF(('OddsRatio_working_3-way'!X202=0),IF(Q202&gt;0,-Q202^(1/3),(-Q202)^(1/3)),'OddsRatio_working_3-way'!AM202-'OddsRatio_working_3-way'!R202/3)</f>
        <v>-0.56953479401604312</v>
      </c>
      <c r="AT202" s="11">
        <f>IF(('OddsRatio_working_3-way'!X202=0),IF(Q202&gt;0,-Q202^(1/3),(-Q202)^(1/3)),'OddsRatio_working_3-way'!AN202-'OddsRatio_working_3-way'!R202/3)</f>
        <v>-0.47322078380954985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9">
        <f t="shared" si="52"/>
        <v>0.37354675137503174</v>
      </c>
      <c r="E203" s="9">
        <f t="shared" si="53"/>
        <v>0.31169371655043782</v>
      </c>
      <c r="F203" s="9">
        <f t="shared" si="54"/>
        <v>0.3147595320745305</v>
      </c>
      <c r="G203" s="9">
        <f t="shared" si="55"/>
        <v>1.041640424469447</v>
      </c>
      <c r="H203" s="9">
        <f t="shared" si="56"/>
        <v>2.6770410833958094</v>
      </c>
      <c r="I203" s="9">
        <f t="shared" si="57"/>
        <v>3.2082776998752283</v>
      </c>
      <c r="J203" s="9">
        <f t="shared" si="58"/>
        <v>3.1770284871411438</v>
      </c>
      <c r="K203" s="11">
        <f t="shared" si="59"/>
        <v>0.38314176245210729</v>
      </c>
      <c r="L203" s="11">
        <f t="shared" si="60"/>
        <v>0.32051282051282048</v>
      </c>
      <c r="M203" s="11">
        <f t="shared" si="61"/>
        <v>0.3236245954692557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-0.28350090022894392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0.23129668258560127</v>
      </c>
      <c r="Q203" s="11">
        <f>2*'OddsRatio_working_3-way'!K203*'OddsRatio_working_3-way'!L203*'OddsRatio_working_3-way'!M203</f>
        <v>7.9483396077526206E-2</v>
      </c>
      <c r="R203" s="11">
        <f t="shared" si="62"/>
        <v>0</v>
      </c>
      <c r="S203" s="11">
        <f t="shared" si="63"/>
        <v>-0.81585872354837452</v>
      </c>
      <c r="T203" s="11">
        <f t="shared" si="64"/>
        <v>-0.28036382252521458</v>
      </c>
      <c r="U203" s="11">
        <f>'OddsRatio_working_3-way'!S203-'OddsRatio_working_3-way'!R203^2/3</f>
        <v>-0.81585872354837452</v>
      </c>
      <c r="V203" s="11">
        <f>'OddsRatio_working_3-way'!S203*'OddsRatio_working_3-way'!R203/3-2*'OddsRatio_working_3-way'!R203^3/27-'OddsRatio_working_3-way'!T203</f>
        <v>0.28036382252521458</v>
      </c>
      <c r="W203" s="11">
        <f>'OddsRatio_working_3-way'!V203^2+4*'OddsRatio_working_3-way'!U203^3/27</f>
        <v>-1.8489174691209836E-3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0.14182100554049726</v>
      </c>
      <c r="Y203" s="11">
        <f>IF('OddsRatio_working_3-way'!W203&gt;=0,IF('OddsRatio_working_3-way'!V203+SQRT('OddsRatio_working_3-way'!W203)&gt;0,0,PI()),ACOS('OddsRatio_working_3-way'!V203/(2*'OddsRatio_working_3-way'!X203)))</f>
        <v>0.15218289911736127</v>
      </c>
      <c r="Z203" s="11">
        <f>'OddsRatio_working_3-way'!X203^(1/3)*COS('OddsRatio_working_3-way'!Y203/3)</f>
        <v>0.52082021223472363</v>
      </c>
      <c r="AA203" s="11">
        <f>'OddsRatio_working_3-way'!X203^(1/3)*COS(('OddsRatio_working_3-way'!Y203+2*PI())/3)</f>
        <v>-0.28331012321182575</v>
      </c>
      <c r="AB203" s="11">
        <f>'OddsRatio_working_3-way'!X203^(1/3)*COS(('OddsRatio_working_3-way'!Y203+4*PI())/3)</f>
        <v>-0.237510089022898</v>
      </c>
      <c r="AC203" s="11">
        <f>'OddsRatio_working_3-way'!X203^(1/3)*SIN('OddsRatio_working_3-way'!Y203/3)</f>
        <v>2.6442662067871478E-2</v>
      </c>
      <c r="AD203" s="11">
        <f>'OddsRatio_working_3-way'!X203^(1/3)*SIN(('OddsRatio_working_3-way'!Y203+2*PI())/3)</f>
        <v>0.43782220356573776</v>
      </c>
      <c r="AE203" s="11">
        <f>'OddsRatio_working_3-way'!X203^(1/3)*SIN(('OddsRatio_working_3-way'!Y203+4*PI())/3)</f>
        <v>-0.4642648656336093</v>
      </c>
      <c r="AF203" s="11">
        <f>-'OddsRatio_working_3-way'!U203/(3*'OddsRatio_working_3-way'!X203^(1/3))*COS(('OddsRatio_working_3-way'!Y203)/3)</f>
        <v>0.52082021223472341</v>
      </c>
      <c r="AG203" s="11">
        <f>-'OddsRatio_working_3-way'!U203/(3*'OddsRatio_working_3-way'!X203^(1/3))*COS(('OddsRatio_working_3-way'!Y203+2*PI())/3)</f>
        <v>-0.28331012321182564</v>
      </c>
      <c r="AH203" s="11">
        <f>-'OddsRatio_working_3-way'!U203/(3*'OddsRatio_working_3-way'!X203^(1/3))*COS(('OddsRatio_working_3-way'!Y203+4*PI())/3)</f>
        <v>-0.23751008902289789</v>
      </c>
      <c r="AI203" s="11">
        <f>'OddsRatio_working_3-way'!U203/(3*'OddsRatio_working_3-way'!X203^(1/3))*SIN(('OddsRatio_working_3-way'!Y203)/3)</f>
        <v>-2.6442662067871464E-2</v>
      </c>
      <c r="AJ203" s="11">
        <f>'OddsRatio_working_3-way'!U203/(3*'OddsRatio_working_3-way'!X203^(1/3))*SIN(('OddsRatio_working_3-way'!Y203+2*PI())/3)</f>
        <v>-0.43782220356573759</v>
      </c>
      <c r="AK203" s="11">
        <f>'OddsRatio_working_3-way'!U203/(3*'OddsRatio_working_3-way'!X203^(1/3))*SIN(('OddsRatio_working_3-way'!Y203+4*PI())/3)</f>
        <v>0.46426486563360914</v>
      </c>
      <c r="AL203" s="11">
        <f>'OddsRatio_working_3-way'!Z203+'OddsRatio_working_3-way'!AF203</f>
        <v>1.041640424469447</v>
      </c>
      <c r="AM203" s="11">
        <f>'OddsRatio_working_3-way'!AA203+'OddsRatio_working_3-way'!AG203</f>
        <v>-0.56662024642365139</v>
      </c>
      <c r="AN203" s="11">
        <f>'OddsRatio_working_3-way'!AB203+'OddsRatio_working_3-way'!AH203</f>
        <v>-0.47502017804579588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1.041640424469447</v>
      </c>
      <c r="AS203" s="11">
        <f>IF(('OddsRatio_working_3-way'!X203=0),IF(Q203&gt;0,-Q203^(1/3),(-Q203)^(1/3)),'OddsRatio_working_3-way'!AM203-'OddsRatio_working_3-way'!R203/3)</f>
        <v>-0.56662024642365139</v>
      </c>
      <c r="AT203" s="11">
        <f>IF(('OddsRatio_working_3-way'!X203=0),IF(Q203&gt;0,-Q203^(1/3),(-Q203)^(1/3)),'OddsRatio_working_3-way'!AN203-'OddsRatio_working_3-way'!R203/3)</f>
        <v>-0.47502017804579588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9">
        <f t="shared" si="52"/>
        <v>0.39791245351764121</v>
      </c>
      <c r="E204" s="9">
        <f t="shared" si="53"/>
        <v>0.30246232446896459</v>
      </c>
      <c r="F204" s="9">
        <f t="shared" si="54"/>
        <v>0.29962522201339409</v>
      </c>
      <c r="G204" s="9">
        <f t="shared" si="55"/>
        <v>1.0435280097587585</v>
      </c>
      <c r="H204" s="9">
        <f t="shared" si="56"/>
        <v>2.5131156141502005</v>
      </c>
      <c r="I204" s="9">
        <f t="shared" si="57"/>
        <v>3.3061969015668566</v>
      </c>
      <c r="J204" s="9">
        <f t="shared" si="58"/>
        <v>3.3375027418596197</v>
      </c>
      <c r="K204" s="11">
        <f t="shared" si="59"/>
        <v>0.4081632653061224</v>
      </c>
      <c r="L204" s="11">
        <f t="shared" si="60"/>
        <v>0.3115264797507788</v>
      </c>
      <c r="M204" s="11">
        <f t="shared" si="61"/>
        <v>0.30864197530864196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-0.28170345096617166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0.23154525453887559</v>
      </c>
      <c r="Q204" s="11">
        <f>2*'OddsRatio_working_3-way'!K204*'OddsRatio_working_3-way'!L204*'OddsRatio_working_3-way'!M204</f>
        <v>7.848991679283919E-2</v>
      </c>
      <c r="R204" s="11">
        <f t="shared" si="62"/>
        <v>0</v>
      </c>
      <c r="S204" s="11">
        <f t="shared" si="63"/>
        <v>-0.82194681586162277</v>
      </c>
      <c r="T204" s="11">
        <f t="shared" si="64"/>
        <v>-0.27862603927512641</v>
      </c>
      <c r="U204" s="11">
        <f>'OddsRatio_working_3-way'!S204-'OddsRatio_working_3-way'!R204^2/3</f>
        <v>-0.82194681586162277</v>
      </c>
      <c r="V204" s="11">
        <f>'OddsRatio_working_3-way'!S204*'OddsRatio_working_3-way'!R204/3-2*'OddsRatio_working_3-way'!R204^3/27-'OddsRatio_working_3-way'!T204</f>
        <v>0.27862603927512641</v>
      </c>
      <c r="W204" s="11">
        <f>'OddsRatio_working_3-way'!V204^2+4*'OddsRatio_working_3-way'!U204^3/27</f>
        <v>-4.6348558617067409E-3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0.14341140612225639</v>
      </c>
      <c r="Y204" s="11">
        <f>IF('OddsRatio_working_3-way'!W204&gt;=0,IF('OddsRatio_working_3-way'!V204+SQRT('OddsRatio_working_3-way'!W204)&gt;0,0,PI()),ACOS('OddsRatio_working_3-way'!V204/(2*'OddsRatio_working_3-way'!X204)))</f>
        <v>0.23964553079136985</v>
      </c>
      <c r="Z204" s="11">
        <f>'OddsRatio_working_3-way'!X204^(1/3)*COS('OddsRatio_working_3-way'!Y204/3)</f>
        <v>0.52176400487937924</v>
      </c>
      <c r="AA204" s="11">
        <f>'OddsRatio_working_3-way'!X204^(1/3)*COS(('OddsRatio_working_3-way'!Y204+2*PI())/3)</f>
        <v>-0.29705445569598737</v>
      </c>
      <c r="AB204" s="11">
        <f>'OddsRatio_working_3-way'!X204^(1/3)*COS(('OddsRatio_working_3-way'!Y204+4*PI())/3)</f>
        <v>-0.22470954918339198</v>
      </c>
      <c r="AC204" s="11">
        <f>'OddsRatio_working_3-way'!X204^(1/3)*SIN('OddsRatio_working_3-way'!Y204/3)</f>
        <v>4.1768351249545504E-2</v>
      </c>
      <c r="AD204" s="11">
        <f>'OddsRatio_working_3-way'!X204^(1/3)*SIN(('OddsRatio_working_3-way'!Y204+2*PI())/3)</f>
        <v>0.43097670738107752</v>
      </c>
      <c r="AE204" s="11">
        <f>'OddsRatio_working_3-way'!X204^(1/3)*SIN(('OddsRatio_working_3-way'!Y204+4*PI())/3)</f>
        <v>-0.47274505863062277</v>
      </c>
      <c r="AF204" s="11">
        <f>-'OddsRatio_working_3-way'!U204/(3*'OddsRatio_working_3-way'!X204^(1/3))*COS(('OddsRatio_working_3-way'!Y204)/3)</f>
        <v>0.52176400487937924</v>
      </c>
      <c r="AG204" s="11">
        <f>-'OddsRatio_working_3-way'!U204/(3*'OddsRatio_working_3-way'!X204^(1/3))*COS(('OddsRatio_working_3-way'!Y204+2*PI())/3)</f>
        <v>-0.29705445569598737</v>
      </c>
      <c r="AH204" s="11">
        <f>-'OddsRatio_working_3-way'!U204/(3*'OddsRatio_working_3-way'!X204^(1/3))*COS(('OddsRatio_working_3-way'!Y204+4*PI())/3)</f>
        <v>-0.22470954918339198</v>
      </c>
      <c r="AI204" s="11">
        <f>'OddsRatio_working_3-way'!U204/(3*'OddsRatio_working_3-way'!X204^(1/3))*SIN(('OddsRatio_working_3-way'!Y204)/3)</f>
        <v>-4.1768351249545504E-2</v>
      </c>
      <c r="AJ204" s="11">
        <f>'OddsRatio_working_3-way'!U204/(3*'OddsRatio_working_3-way'!X204^(1/3))*SIN(('OddsRatio_working_3-way'!Y204+2*PI())/3)</f>
        <v>-0.43097670738107752</v>
      </c>
      <c r="AK204" s="11">
        <f>'OddsRatio_working_3-way'!U204/(3*'OddsRatio_working_3-way'!X204^(1/3))*SIN(('OddsRatio_working_3-way'!Y204+4*PI())/3)</f>
        <v>0.47274505863062277</v>
      </c>
      <c r="AL204" s="11">
        <f>'OddsRatio_working_3-way'!Z204+'OddsRatio_working_3-way'!AF204</f>
        <v>1.0435280097587585</v>
      </c>
      <c r="AM204" s="11">
        <f>'OddsRatio_working_3-way'!AA204+'OddsRatio_working_3-way'!AG204</f>
        <v>-0.59410891139197475</v>
      </c>
      <c r="AN204" s="11">
        <f>'OddsRatio_working_3-way'!AB204+'OddsRatio_working_3-way'!AH204</f>
        <v>-0.44941909836678395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1.0435280097587585</v>
      </c>
      <c r="AS204" s="11">
        <f>IF(('OddsRatio_working_3-way'!X204=0),IF(Q204&gt;0,-Q204^(1/3),(-Q204)^(1/3)),'OddsRatio_working_3-way'!AM204-'OddsRatio_working_3-way'!R204/3)</f>
        <v>-0.59410891139197475</v>
      </c>
      <c r="AT204" s="11">
        <f>IF(('OddsRatio_working_3-way'!X204=0),IF(Q204&gt;0,-Q204^(1/3),(-Q204)^(1/3)),'OddsRatio_working_3-way'!AN204-'OddsRatio_working_3-way'!R204/3)</f>
        <v>-0.44941909836678395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9">
        <f t="shared" si="52"/>
        <v>0.26225923540116969</v>
      </c>
      <c r="E205" s="9">
        <f t="shared" si="53"/>
        <v>0.29010610733583725</v>
      </c>
      <c r="F205" s="9">
        <f t="shared" si="54"/>
        <v>0.44763465726299317</v>
      </c>
      <c r="G205" s="9">
        <f t="shared" si="55"/>
        <v>1.0457327534035412</v>
      </c>
      <c r="H205" s="9">
        <f t="shared" si="56"/>
        <v>3.8130211066555253</v>
      </c>
      <c r="I205" s="9">
        <f t="shared" si="57"/>
        <v>3.4470146429642865</v>
      </c>
      <c r="J205" s="9">
        <f t="shared" si="58"/>
        <v>2.2339646490161789</v>
      </c>
      <c r="K205" s="11">
        <f t="shared" si="59"/>
        <v>0.2710027100271003</v>
      </c>
      <c r="L205" s="11">
        <f t="shared" si="60"/>
        <v>0.29940119760479045</v>
      </c>
      <c r="M205" s="11">
        <f t="shared" si="61"/>
        <v>0.4587155963302752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-0.27645268871520778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0.23113316888264196</v>
      </c>
      <c r="Q205" s="11">
        <f>2*'OddsRatio_working_3-way'!K205*'OddsRatio_working_3-way'!L205*'OddsRatio_working_3-way'!M205</f>
        <v>7.4439023794731718E-2</v>
      </c>
      <c r="R205" s="11">
        <f t="shared" si="62"/>
        <v>0</v>
      </c>
      <c r="S205" s="11">
        <f t="shared" si="63"/>
        <v>-0.83606771906185917</v>
      </c>
      <c r="T205" s="11">
        <f t="shared" si="64"/>
        <v>-0.26926496588143617</v>
      </c>
      <c r="U205" s="11">
        <f>'OddsRatio_working_3-way'!S205-'OddsRatio_working_3-way'!R205^2/3</f>
        <v>-0.83606771906185917</v>
      </c>
      <c r="V205" s="11">
        <f>'OddsRatio_working_3-way'!S205*'OddsRatio_working_3-way'!R205/3-2*'OddsRatio_working_3-way'!R205^3/27-'OddsRatio_working_3-way'!T205</f>
        <v>0.26926496588143617</v>
      </c>
      <c r="W205" s="11">
        <f>'OddsRatio_working_3-way'!V205^2+4*'OddsRatio_working_3-way'!U205^3/27</f>
        <v>-1.4076978629764897E-2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0.14712290821018992</v>
      </c>
      <c r="Y205" s="11">
        <f>IF('OddsRatio_working_3-way'!W205&gt;=0,IF('OddsRatio_working_3-way'!V205+SQRT('OddsRatio_working_3-way'!W205)&gt;0,0,PI()),ACOS('OddsRatio_working_3-way'!V205/(2*'OddsRatio_working_3-way'!X205)))</f>
        <v>0.41503525709952815</v>
      </c>
      <c r="Z205" s="11">
        <f>'OddsRatio_working_3-way'!X205^(1/3)*COS('OddsRatio_working_3-way'!Y205/3)</f>
        <v>0.52286637670177061</v>
      </c>
      <c r="AA205" s="11">
        <f>'OddsRatio_working_3-way'!X205^(1/3)*COS(('OddsRatio_working_3-way'!Y205+2*PI())/3)</f>
        <v>-0.32448074065497029</v>
      </c>
      <c r="AB205" s="11">
        <f>'OddsRatio_working_3-way'!X205^(1/3)*COS(('OddsRatio_working_3-way'!Y205+4*PI())/3)</f>
        <v>-0.19838563604680046</v>
      </c>
      <c r="AC205" s="11">
        <f>'OddsRatio_working_3-way'!X205^(1/3)*SIN('OddsRatio_working_3-way'!Y205/3)</f>
        <v>7.2801042589020953E-2</v>
      </c>
      <c r="AD205" s="11">
        <f>'OddsRatio_working_3-way'!X205^(1/3)*SIN(('OddsRatio_working_3-way'!Y205+2*PI())/3)</f>
        <v>0.41641504371394689</v>
      </c>
      <c r="AE205" s="11">
        <f>'OddsRatio_working_3-way'!X205^(1/3)*SIN(('OddsRatio_working_3-way'!Y205+4*PI())/3)</f>
        <v>-0.48921608630296776</v>
      </c>
      <c r="AF205" s="11">
        <f>-'OddsRatio_working_3-way'!U205/(3*'OddsRatio_working_3-way'!X205^(1/3))*COS(('OddsRatio_working_3-way'!Y205)/3)</f>
        <v>0.52286637670177061</v>
      </c>
      <c r="AG205" s="11">
        <f>-'OddsRatio_working_3-way'!U205/(3*'OddsRatio_working_3-way'!X205^(1/3))*COS(('OddsRatio_working_3-way'!Y205+2*PI())/3)</f>
        <v>-0.32448074065497029</v>
      </c>
      <c r="AH205" s="11">
        <f>-'OddsRatio_working_3-way'!U205/(3*'OddsRatio_working_3-way'!X205^(1/3))*COS(('OddsRatio_working_3-way'!Y205+4*PI())/3)</f>
        <v>-0.19838563604680046</v>
      </c>
      <c r="AI205" s="11">
        <f>'OddsRatio_working_3-way'!U205/(3*'OddsRatio_working_3-way'!X205^(1/3))*SIN(('OddsRatio_working_3-way'!Y205)/3)</f>
        <v>-7.2801042589020953E-2</v>
      </c>
      <c r="AJ205" s="11">
        <f>'OddsRatio_working_3-way'!U205/(3*'OddsRatio_working_3-way'!X205^(1/3))*SIN(('OddsRatio_working_3-way'!Y205+2*PI())/3)</f>
        <v>-0.41641504371394689</v>
      </c>
      <c r="AK205" s="11">
        <f>'OddsRatio_working_3-way'!U205/(3*'OddsRatio_working_3-way'!X205^(1/3))*SIN(('OddsRatio_working_3-way'!Y205+4*PI())/3)</f>
        <v>0.48921608630296776</v>
      </c>
      <c r="AL205" s="11">
        <f>'OddsRatio_working_3-way'!Z205+'OddsRatio_working_3-way'!AF205</f>
        <v>1.0457327534035412</v>
      </c>
      <c r="AM205" s="11">
        <f>'OddsRatio_working_3-way'!AA205+'OddsRatio_working_3-way'!AG205</f>
        <v>-0.64896148130994058</v>
      </c>
      <c r="AN205" s="11">
        <f>'OddsRatio_working_3-way'!AB205+'OddsRatio_working_3-way'!AH205</f>
        <v>-0.39677127209360091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1.0457327534035412</v>
      </c>
      <c r="AS205" s="11">
        <f>IF(('OddsRatio_working_3-way'!X205=0),IF(Q205&gt;0,-Q205^(1/3),(-Q205)^(1/3)),'OddsRatio_working_3-way'!AM205-'OddsRatio_working_3-way'!R205/3)</f>
        <v>-0.64896148130994058</v>
      </c>
      <c r="AT205" s="11">
        <f>IF(('OddsRatio_working_3-way'!X205=0),IF(Q205&gt;0,-Q205^(1/3),(-Q205)^(1/3)),'OddsRatio_working_3-way'!AN205-'OddsRatio_working_3-way'!R205/3)</f>
        <v>-0.39677127209360091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9">
        <f t="shared" si="52"/>
        <v>0.47199688769218573</v>
      </c>
      <c r="E206" s="9">
        <f t="shared" si="53"/>
        <v>0.29103979099385396</v>
      </c>
      <c r="F206" s="9">
        <f t="shared" si="54"/>
        <v>0.23696332131396036</v>
      </c>
      <c r="G206" s="9">
        <f t="shared" si="55"/>
        <v>1.0454748018294935</v>
      </c>
      <c r="H206" s="9">
        <f t="shared" si="56"/>
        <v>2.1186580379575579</v>
      </c>
      <c r="I206" s="9">
        <f t="shared" si="57"/>
        <v>3.435956288262719</v>
      </c>
      <c r="J206" s="9">
        <f t="shared" si="58"/>
        <v>4.2200623896348404</v>
      </c>
      <c r="K206" s="11">
        <f t="shared" si="59"/>
        <v>0.48309178743961356</v>
      </c>
      <c r="L206" s="11">
        <f t="shared" si="60"/>
        <v>0.3003003003003003</v>
      </c>
      <c r="M206" s="11">
        <f t="shared" si="61"/>
        <v>0.24509803921568626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-0.27303333455649459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0.23040943757056287</v>
      </c>
      <c r="Q206" s="11">
        <f>2*'OddsRatio_working_3-way'!K206*'OddsRatio_working_3-way'!L206*'OddsRatio_working_3-way'!M206</f>
        <v>7.1114023941531754E-2</v>
      </c>
      <c r="R206" s="11">
        <f t="shared" si="62"/>
        <v>0</v>
      </c>
      <c r="S206" s="11">
        <f t="shared" si="63"/>
        <v>-0.84388757125510538</v>
      </c>
      <c r="T206" s="11">
        <f t="shared" si="64"/>
        <v>-0.26045912693058809</v>
      </c>
      <c r="U206" s="11">
        <f>'OddsRatio_working_3-way'!S206-'OddsRatio_working_3-way'!R206^2/3</f>
        <v>-0.84388757125510538</v>
      </c>
      <c r="V206" s="11">
        <f>'OddsRatio_working_3-way'!S206*'OddsRatio_working_3-way'!R206/3-2*'OddsRatio_working_3-way'!R206^3/27-'OddsRatio_working_3-way'!T206</f>
        <v>0.26045912693058809</v>
      </c>
      <c r="W206" s="11">
        <f>'OddsRatio_working_3-way'!V206^2+4*'OddsRatio_working_3-way'!U206^3/27</f>
        <v>-2.1193836513571068E-2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0.14919181723122021</v>
      </c>
      <c r="Y206" s="11">
        <f>IF('OddsRatio_working_3-way'!W206&gt;=0,IF('OddsRatio_working_3-way'!V206+SQRT('OddsRatio_working_3-way'!W206)&gt;0,0,PI()),ACOS('OddsRatio_working_3-way'!V206/(2*'OddsRatio_working_3-way'!X206)))</f>
        <v>0.50968103307743973</v>
      </c>
      <c r="Z206" s="11">
        <f>'OddsRatio_working_3-way'!X206^(1/3)*COS('OddsRatio_working_3-way'!Y206/3)</f>
        <v>0.52273740091474674</v>
      </c>
      <c r="AA206" s="11">
        <f>'OddsRatio_working_3-way'!X206^(1/3)*COS(('OddsRatio_working_3-way'!Y206+2*PI())/3)</f>
        <v>-0.33902885805087762</v>
      </c>
      <c r="AB206" s="11">
        <f>'OddsRatio_working_3-way'!X206^(1/3)*COS(('OddsRatio_working_3-way'!Y206+4*PI())/3)</f>
        <v>-0.1837085428638692</v>
      </c>
      <c r="AC206" s="11">
        <f>'OddsRatio_working_3-way'!X206^(1/3)*SIN('OddsRatio_working_3-way'!Y206/3)</f>
        <v>8.9674225783836992E-2</v>
      </c>
      <c r="AD206" s="11">
        <f>'OddsRatio_working_3-way'!X206^(1/3)*SIN(('OddsRatio_working_3-way'!Y206+2*PI())/3)</f>
        <v>0.40786675580850307</v>
      </c>
      <c r="AE206" s="11">
        <f>'OddsRatio_working_3-way'!X206^(1/3)*SIN(('OddsRatio_working_3-way'!Y206+4*PI())/3)</f>
        <v>-0.49754098159233995</v>
      </c>
      <c r="AF206" s="11">
        <f>-'OddsRatio_working_3-way'!U206/(3*'OddsRatio_working_3-way'!X206^(1/3))*COS(('OddsRatio_working_3-way'!Y206)/3)</f>
        <v>0.52273740091474663</v>
      </c>
      <c r="AG206" s="11">
        <f>-'OddsRatio_working_3-way'!U206/(3*'OddsRatio_working_3-way'!X206^(1/3))*COS(('OddsRatio_working_3-way'!Y206+2*PI())/3)</f>
        <v>-0.33902885805087757</v>
      </c>
      <c r="AH206" s="11">
        <f>-'OddsRatio_working_3-way'!U206/(3*'OddsRatio_working_3-way'!X206^(1/3))*COS(('OddsRatio_working_3-way'!Y206+4*PI())/3)</f>
        <v>-0.18370854286386915</v>
      </c>
      <c r="AI206" s="11">
        <f>'OddsRatio_working_3-way'!U206/(3*'OddsRatio_working_3-way'!X206^(1/3))*SIN(('OddsRatio_working_3-way'!Y206)/3)</f>
        <v>-8.9674225783836964E-2</v>
      </c>
      <c r="AJ206" s="11">
        <f>'OddsRatio_working_3-way'!U206/(3*'OddsRatio_working_3-way'!X206^(1/3))*SIN(('OddsRatio_working_3-way'!Y206+2*PI())/3)</f>
        <v>-0.40786675580850296</v>
      </c>
      <c r="AK206" s="11">
        <f>'OddsRatio_working_3-way'!U206/(3*'OddsRatio_working_3-way'!X206^(1/3))*SIN(('OddsRatio_working_3-way'!Y206+4*PI())/3)</f>
        <v>0.49754098159233984</v>
      </c>
      <c r="AL206" s="11">
        <f>'OddsRatio_working_3-way'!Z206+'OddsRatio_working_3-way'!AF206</f>
        <v>1.0454748018294935</v>
      </c>
      <c r="AM206" s="11">
        <f>'OddsRatio_working_3-way'!AA206+'OddsRatio_working_3-way'!AG206</f>
        <v>-0.67805771610175514</v>
      </c>
      <c r="AN206" s="11">
        <f>'OddsRatio_working_3-way'!AB206+'OddsRatio_working_3-way'!AH206</f>
        <v>-0.36741708572773835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1.0454748018294935</v>
      </c>
      <c r="AS206" s="11">
        <f>IF(('OddsRatio_working_3-way'!X206=0),IF(Q206&gt;0,-Q206^(1/3),(-Q206)^(1/3)),'OddsRatio_working_3-way'!AM206-'OddsRatio_working_3-way'!R206/3)</f>
        <v>-0.67805771610175514</v>
      </c>
      <c r="AT206" s="11">
        <f>IF(('OddsRatio_working_3-way'!X206=0),IF(Q206&gt;0,-Q206^(1/3),(-Q206)^(1/3)),'OddsRatio_working_3-way'!AN206-'OddsRatio_working_3-way'!R206/3)</f>
        <v>-0.36741708572773835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9">
        <f t="shared" si="52"/>
        <v>0.5654349618113661</v>
      </c>
      <c r="E207" s="9">
        <f t="shared" si="53"/>
        <v>0.25534443853375238</v>
      </c>
      <c r="F207" s="9">
        <f t="shared" si="54"/>
        <v>0.17922059965488185</v>
      </c>
      <c r="G207" s="9">
        <f t="shared" si="55"/>
        <v>1.052808215031702</v>
      </c>
      <c r="H207" s="9">
        <f t="shared" si="56"/>
        <v>1.7685499969731417</v>
      </c>
      <c r="I207" s="9">
        <f t="shared" si="57"/>
        <v>3.9162787556378138</v>
      </c>
      <c r="J207" s="9">
        <f t="shared" si="58"/>
        <v>5.5797157353879028</v>
      </c>
      <c r="K207" s="11">
        <f t="shared" si="59"/>
        <v>0.5780346820809249</v>
      </c>
      <c r="L207" s="11">
        <f t="shared" si="60"/>
        <v>0.26525198938992045</v>
      </c>
      <c r="M207" s="11">
        <f t="shared" si="61"/>
        <v>0.18691588785046731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-0.25208711660010885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0.22497197522671658</v>
      </c>
      <c r="Q207" s="11">
        <f>2*'OddsRatio_working_3-way'!K207*'OddsRatio_working_3-way'!L207*'OddsRatio_working_3-way'!M207</f>
        <v>5.7317700694704883E-2</v>
      </c>
      <c r="R207" s="11">
        <f t="shared" si="62"/>
        <v>0</v>
      </c>
      <c r="S207" s="11">
        <f t="shared" si="63"/>
        <v>-0.89243741711558555</v>
      </c>
      <c r="T207" s="11">
        <f t="shared" si="64"/>
        <v>-0.22737259034791996</v>
      </c>
      <c r="U207" s="11">
        <f>'OddsRatio_working_3-way'!S207-'OddsRatio_working_3-way'!R207^2/3</f>
        <v>-0.89243741711558555</v>
      </c>
      <c r="V207" s="11">
        <f>'OddsRatio_working_3-way'!S207*'OddsRatio_working_3-way'!R207/3-2*'OddsRatio_working_3-way'!R207^3/27-'OddsRatio_working_3-way'!T207</f>
        <v>0.22737259034791996</v>
      </c>
      <c r="W207" s="11">
        <f>'OddsRatio_working_3-way'!V207^2+4*'OddsRatio_working_3-way'!U207^3/27</f>
        <v>-5.3601988306377399E-2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0.16225002553767165</v>
      </c>
      <c r="Y207" s="11">
        <f>IF('OddsRatio_working_3-way'!W207&gt;=0,IF('OddsRatio_working_3-way'!V207+SQRT('OddsRatio_working_3-way'!W207)&gt;0,0,PI()),ACOS('OddsRatio_working_3-way'!V207/(2*'OddsRatio_working_3-way'!X207)))</f>
        <v>0.7944380117419505</v>
      </c>
      <c r="Z207" s="11">
        <f>'OddsRatio_working_3-way'!X207^(1/3)*COS('OddsRatio_working_3-way'!Y207/3)</f>
        <v>0.52640410751585098</v>
      </c>
      <c r="AA207" s="11">
        <f>'OddsRatio_working_3-way'!X207^(1/3)*COS(('OddsRatio_working_3-way'!Y207+2*PI())/3)</f>
        <v>-0.38682806627845717</v>
      </c>
      <c r="AB207" s="11">
        <f>'OddsRatio_working_3-way'!X207^(1/3)*COS(('OddsRatio_working_3-way'!Y207+4*PI())/3)</f>
        <v>-0.13957604123739395</v>
      </c>
      <c r="AC207" s="11">
        <f>'OddsRatio_working_3-way'!X207^(1/3)*SIN('OddsRatio_working_3-way'!Y207/3)</f>
        <v>0.14275102321513786</v>
      </c>
      <c r="AD207" s="11">
        <f>'OddsRatio_working_3-way'!X207^(1/3)*SIN(('OddsRatio_working_3-way'!Y207+2*PI())/3)</f>
        <v>0.38450381815763296</v>
      </c>
      <c r="AE207" s="11">
        <f>'OddsRatio_working_3-way'!X207^(1/3)*SIN(('OddsRatio_working_3-way'!Y207+4*PI())/3)</f>
        <v>-0.52725484137277079</v>
      </c>
      <c r="AF207" s="11">
        <f>-'OddsRatio_working_3-way'!U207/(3*'OddsRatio_working_3-way'!X207^(1/3))*COS(('OddsRatio_working_3-way'!Y207)/3)</f>
        <v>0.52640410751585109</v>
      </c>
      <c r="AG207" s="11">
        <f>-'OddsRatio_working_3-way'!U207/(3*'OddsRatio_working_3-way'!X207^(1/3))*COS(('OddsRatio_working_3-way'!Y207+2*PI())/3)</f>
        <v>-0.38682806627845723</v>
      </c>
      <c r="AH207" s="11">
        <f>-'OddsRatio_working_3-way'!U207/(3*'OddsRatio_working_3-way'!X207^(1/3))*COS(('OddsRatio_working_3-way'!Y207+4*PI())/3)</f>
        <v>-0.13957604123739398</v>
      </c>
      <c r="AI207" s="11">
        <f>'OddsRatio_working_3-way'!U207/(3*'OddsRatio_working_3-way'!X207^(1/3))*SIN(('OddsRatio_working_3-way'!Y207)/3)</f>
        <v>-0.14275102321513788</v>
      </c>
      <c r="AJ207" s="11">
        <f>'OddsRatio_working_3-way'!U207/(3*'OddsRatio_working_3-way'!X207^(1/3))*SIN(('OddsRatio_working_3-way'!Y207+2*PI())/3)</f>
        <v>-0.38450381815763301</v>
      </c>
      <c r="AK207" s="11">
        <f>'OddsRatio_working_3-way'!U207/(3*'OddsRatio_working_3-way'!X207^(1/3))*SIN(('OddsRatio_working_3-way'!Y207+4*PI())/3)</f>
        <v>0.5272548413727709</v>
      </c>
      <c r="AL207" s="11">
        <f>'OddsRatio_working_3-way'!Z207+'OddsRatio_working_3-way'!AF207</f>
        <v>1.052808215031702</v>
      </c>
      <c r="AM207" s="11">
        <f>'OddsRatio_working_3-way'!AA207+'OddsRatio_working_3-way'!AG207</f>
        <v>-0.77365613255691446</v>
      </c>
      <c r="AN207" s="11">
        <f>'OddsRatio_working_3-way'!AB207+'OddsRatio_working_3-way'!AH207</f>
        <v>-0.27915208247478795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1.052808215031702</v>
      </c>
      <c r="AS207" s="11">
        <f>IF(('OddsRatio_working_3-way'!X207=0),IF(Q207&gt;0,-Q207^(1/3),(-Q207)^(1/3)),'OddsRatio_working_3-way'!AM207-'OddsRatio_working_3-way'!R207/3)</f>
        <v>-0.77365613255691446</v>
      </c>
      <c r="AT207" s="11">
        <f>IF(('OddsRatio_working_3-way'!X207=0),IF(Q207&gt;0,-Q207^(1/3),(-Q207)^(1/3)),'OddsRatio_working_3-way'!AN207-'OddsRatio_working_3-way'!R207/3)</f>
        <v>-0.27915208247478795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9">
        <f t="shared" si="52"/>
        <v>0.12957132966736226</v>
      </c>
      <c r="E208" s="9">
        <f t="shared" si="53"/>
        <v>0.22531545583002663</v>
      </c>
      <c r="F208" s="9">
        <f t="shared" si="54"/>
        <v>0.64511321450261128</v>
      </c>
      <c r="G208" s="9">
        <f t="shared" si="55"/>
        <v>1.0579144437789472</v>
      </c>
      <c r="H208" s="9">
        <f t="shared" si="56"/>
        <v>7.7177567179963127</v>
      </c>
      <c r="I208" s="9">
        <f t="shared" si="57"/>
        <v>4.4382219422815785</v>
      </c>
      <c r="J208" s="9">
        <f t="shared" si="58"/>
        <v>1.5501155107650522</v>
      </c>
      <c r="K208" s="11">
        <f t="shared" si="59"/>
        <v>0.1360544217687075</v>
      </c>
      <c r="L208" s="11">
        <f t="shared" si="60"/>
        <v>0.23529411764705882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-0.22601672247846516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0.21313788673364087</v>
      </c>
      <c r="Q208" s="11">
        <f>2*'OddsRatio_working_3-way'!K208*'OddsRatio_working_3-way'!L208*'OddsRatio_working_3-way'!M208</f>
        <v>4.2122112002695819E-2</v>
      </c>
      <c r="R208" s="11">
        <f t="shared" si="62"/>
        <v>0</v>
      </c>
      <c r="S208" s="11">
        <f t="shared" si="63"/>
        <v>-0.94301821739738134</v>
      </c>
      <c r="T208" s="11">
        <f t="shared" si="64"/>
        <v>-0.18636723663979868</v>
      </c>
      <c r="U208" s="11">
        <f>'OddsRatio_working_3-way'!S208-'OddsRatio_working_3-way'!R208^2/3</f>
        <v>-0.94301821739738134</v>
      </c>
      <c r="V208" s="11">
        <f>'OddsRatio_working_3-way'!S208*'OddsRatio_working_3-way'!R208/3-2*'OddsRatio_working_3-way'!R208^3/27-'OddsRatio_working_3-way'!T208</f>
        <v>0.18636723663979868</v>
      </c>
      <c r="W208" s="11">
        <f>'OddsRatio_working_3-way'!V208^2+4*'OddsRatio_working_3-way'!U208^3/27</f>
        <v>-8.9505831973332423E-2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0.17623746683529523</v>
      </c>
      <c r="Y208" s="11">
        <f>IF('OddsRatio_working_3-way'!W208&gt;=0,IF('OddsRatio_working_3-way'!V208+SQRT('OddsRatio_working_3-way'!W208)&gt;0,0,PI()),ACOS('OddsRatio_working_3-way'!V208/(2*'OddsRatio_working_3-way'!X208)))</f>
        <v>1.0136821285038469</v>
      </c>
      <c r="Z208" s="11">
        <f>'OddsRatio_working_3-way'!X208^(1/3)*COS('OddsRatio_working_3-way'!Y208/3)</f>
        <v>0.52895722188947358</v>
      </c>
      <c r="AA208" s="11">
        <f>'OddsRatio_working_3-way'!X208^(1/3)*COS(('OddsRatio_working_3-way'!Y208+2*PI())/3)</f>
        <v>-0.42543744856346782</v>
      </c>
      <c r="AB208" s="11">
        <f>'OddsRatio_working_3-way'!X208^(1/3)*COS(('OddsRatio_working_3-way'!Y208+4*PI())/3)</f>
        <v>-0.10351977332600573</v>
      </c>
      <c r="AC208" s="11">
        <f>'OddsRatio_working_3-way'!X208^(1/3)*SIN('OddsRatio_working_3-way'!Y208/3)</f>
        <v>0.18585925645524723</v>
      </c>
      <c r="AD208" s="11">
        <f>'OddsRatio_working_3-way'!X208^(1/3)*SIN(('OddsRatio_working_3-way'!Y208+2*PI())/3)</f>
        <v>0.36516076344390275</v>
      </c>
      <c r="AE208" s="11">
        <f>'OddsRatio_working_3-way'!X208^(1/3)*SIN(('OddsRatio_working_3-way'!Y208+4*PI())/3)</f>
        <v>-0.55102001989914995</v>
      </c>
      <c r="AF208" s="11">
        <f>-'OddsRatio_working_3-way'!U208/(3*'OddsRatio_working_3-way'!X208^(1/3))*COS(('OddsRatio_working_3-way'!Y208)/3)</f>
        <v>0.52895722188947347</v>
      </c>
      <c r="AG208" s="11">
        <f>-'OddsRatio_working_3-way'!U208/(3*'OddsRatio_working_3-way'!X208^(1/3))*COS(('OddsRatio_working_3-way'!Y208+2*PI())/3)</f>
        <v>-0.42543744856346766</v>
      </c>
      <c r="AH208" s="11">
        <f>-'OddsRatio_working_3-way'!U208/(3*'OddsRatio_working_3-way'!X208^(1/3))*COS(('OddsRatio_working_3-way'!Y208+4*PI())/3)</f>
        <v>-0.10351977332600569</v>
      </c>
      <c r="AI208" s="11">
        <f>'OddsRatio_working_3-way'!U208/(3*'OddsRatio_working_3-way'!X208^(1/3))*SIN(('OddsRatio_working_3-way'!Y208)/3)</f>
        <v>-0.18585925645524715</v>
      </c>
      <c r="AJ208" s="11">
        <f>'OddsRatio_working_3-way'!U208/(3*'OddsRatio_working_3-way'!X208^(1/3))*SIN(('OddsRatio_working_3-way'!Y208+2*PI())/3)</f>
        <v>-0.36516076344390264</v>
      </c>
      <c r="AK208" s="11">
        <f>'OddsRatio_working_3-way'!U208/(3*'OddsRatio_working_3-way'!X208^(1/3))*SIN(('OddsRatio_working_3-way'!Y208+4*PI())/3)</f>
        <v>0.55102001989914973</v>
      </c>
      <c r="AL208" s="11">
        <f>'OddsRatio_working_3-way'!Z208+'OddsRatio_working_3-way'!AF208</f>
        <v>1.0579144437789472</v>
      </c>
      <c r="AM208" s="11">
        <f>'OddsRatio_working_3-way'!AA208+'OddsRatio_working_3-way'!AG208</f>
        <v>-0.85087489712693554</v>
      </c>
      <c r="AN208" s="11">
        <f>'OddsRatio_working_3-way'!AB208+'OddsRatio_working_3-way'!AH208</f>
        <v>-0.20703954665201141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1.0579144437789472</v>
      </c>
      <c r="AS208" s="11">
        <f>IF(('OddsRatio_working_3-way'!X208=0),IF(Q208&gt;0,-Q208^(1/3),(-Q208)^(1/3)),'OddsRatio_working_3-way'!AM208-'OddsRatio_working_3-way'!R208/3)</f>
        <v>-0.85087489712693554</v>
      </c>
      <c r="AT208" s="11">
        <f>IF(('OddsRatio_working_3-way'!X208=0),IF(Q208&gt;0,-Q208^(1/3),(-Q208)^(1/3)),'OddsRatio_working_3-way'!AN208-'OddsRatio_working_3-way'!R208/3)</f>
        <v>-0.20703954665201141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9">
        <f t="shared" si="52"/>
        <v>0.32238659014088727</v>
      </c>
      <c r="E209" s="9">
        <f t="shared" si="53"/>
        <v>0.27973703739234229</v>
      </c>
      <c r="F209" s="9">
        <f t="shared" si="54"/>
        <v>0.39787637246677043</v>
      </c>
      <c r="G209" s="9">
        <f t="shared" si="55"/>
        <v>1.0509329956357467</v>
      </c>
      <c r="H209" s="9">
        <f t="shared" si="56"/>
        <v>3.1018659912714934</v>
      </c>
      <c r="I209" s="9">
        <f t="shared" si="57"/>
        <v>3.5747858393075793</v>
      </c>
      <c r="J209" s="9">
        <f t="shared" si="58"/>
        <v>2.5133435137154754</v>
      </c>
      <c r="K209" s="11">
        <f t="shared" si="59"/>
        <v>0.33333333333333331</v>
      </c>
      <c r="L209" s="11">
        <f t="shared" si="60"/>
        <v>0.28985507246376813</v>
      </c>
      <c r="M209" s="11">
        <f t="shared" si="61"/>
        <v>0.4098360655737705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-0.27940128296507483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0.23323037934584617</v>
      </c>
      <c r="Q209" s="11">
        <f>2*'OddsRatio_working_3-way'!K209*'OddsRatio_working_3-way'!L209*'OddsRatio_working_3-way'!M209</f>
        <v>7.9195374990100584E-2</v>
      </c>
      <c r="R209" s="11">
        <f t="shared" si="62"/>
        <v>0</v>
      </c>
      <c r="S209" s="11">
        <f t="shared" si="63"/>
        <v>-0.83475056689342397</v>
      </c>
      <c r="T209" s="11">
        <f t="shared" si="64"/>
        <v>-0.28344671201814065</v>
      </c>
      <c r="U209" s="11">
        <f>'OddsRatio_working_3-way'!S209-'OddsRatio_working_3-way'!R209^2/3</f>
        <v>-0.83475056689342397</v>
      </c>
      <c r="V209" s="11">
        <f>'OddsRatio_working_3-way'!S209*'OddsRatio_working_3-way'!R209/3-2*'OddsRatio_working_3-way'!R209^3/27-'OddsRatio_working_3-way'!T209</f>
        <v>0.28344671201814065</v>
      </c>
      <c r="W209" s="11">
        <f>'OddsRatio_working_3-way'!V209^2+4*'OddsRatio_working_3-way'!U209^3/27</f>
        <v>-5.8300055712244558E-3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0.14677537610675642</v>
      </c>
      <c r="Y209" s="11">
        <f>IF('OddsRatio_working_3-way'!W209&gt;=0,IF('OddsRatio_working_3-way'!V209+SQRT('OddsRatio_working_3-way'!W209)&gt;0,0,PI()),ACOS('OddsRatio_working_3-way'!V209/(2*'OddsRatio_working_3-way'!X209)))</f>
        <v>0.26313254857944557</v>
      </c>
      <c r="Z209" s="11">
        <f>'OddsRatio_working_3-way'!X209^(1/3)*COS('OddsRatio_working_3-way'!Y209/3)</f>
        <v>0.52546649781787336</v>
      </c>
      <c r="AA209" s="11">
        <f>'OddsRatio_working_3-way'!X209^(1/3)*COS(('OddsRatio_working_3-way'!Y209+2*PI())/3)</f>
        <v>-0.3027502637478795</v>
      </c>
      <c r="AB209" s="11">
        <f>'OddsRatio_working_3-way'!X209^(1/3)*COS(('OddsRatio_working_3-way'!Y209+4*PI())/3)</f>
        <v>-0.22271623406999383</v>
      </c>
      <c r="AC209" s="11">
        <f>'OddsRatio_working_3-way'!X209^(1/3)*SIN('OddsRatio_working_3-way'!Y209/3)</f>
        <v>4.6207668578857761E-2</v>
      </c>
      <c r="AD209" s="11">
        <f>'OddsRatio_working_3-way'!X209^(1/3)*SIN(('OddsRatio_working_3-way'!Y209+2*PI())/3)</f>
        <v>0.43196350165848985</v>
      </c>
      <c r="AE209" s="11">
        <f>'OddsRatio_working_3-way'!X209^(1/3)*SIN(('OddsRatio_working_3-way'!Y209+4*PI())/3)</f>
        <v>-0.47817117023734762</v>
      </c>
      <c r="AF209" s="11">
        <f>-'OddsRatio_working_3-way'!U209/(3*'OddsRatio_working_3-way'!X209^(1/3))*COS(('OddsRatio_working_3-way'!Y209)/3)</f>
        <v>0.52546649781787325</v>
      </c>
      <c r="AG209" s="11">
        <f>-'OddsRatio_working_3-way'!U209/(3*'OddsRatio_working_3-way'!X209^(1/3))*COS(('OddsRatio_working_3-way'!Y209+2*PI())/3)</f>
        <v>-0.30275026374787944</v>
      </c>
      <c r="AH209" s="11">
        <f>-'OddsRatio_working_3-way'!U209/(3*'OddsRatio_working_3-way'!X209^(1/3))*COS(('OddsRatio_working_3-way'!Y209+4*PI())/3)</f>
        <v>-0.22271623406999377</v>
      </c>
      <c r="AI209" s="11">
        <f>'OddsRatio_working_3-way'!U209/(3*'OddsRatio_working_3-way'!X209^(1/3))*SIN(('OddsRatio_working_3-way'!Y209)/3)</f>
        <v>-4.6207668578857754E-2</v>
      </c>
      <c r="AJ209" s="11">
        <f>'OddsRatio_working_3-way'!U209/(3*'OddsRatio_working_3-way'!X209^(1/3))*SIN(('OddsRatio_working_3-way'!Y209+2*PI())/3)</f>
        <v>-0.43196350165848973</v>
      </c>
      <c r="AK209" s="11">
        <f>'OddsRatio_working_3-way'!U209/(3*'OddsRatio_working_3-way'!X209^(1/3))*SIN(('OddsRatio_working_3-way'!Y209+4*PI())/3)</f>
        <v>0.47817117023734751</v>
      </c>
      <c r="AL209" s="11">
        <f>'OddsRatio_working_3-way'!Z209+'OddsRatio_working_3-way'!AF209</f>
        <v>1.0509329956357467</v>
      </c>
      <c r="AM209" s="11">
        <f>'OddsRatio_working_3-way'!AA209+'OddsRatio_working_3-way'!AG209</f>
        <v>-0.605500527495759</v>
      </c>
      <c r="AN209" s="11">
        <f>'OddsRatio_working_3-way'!AB209+'OddsRatio_working_3-way'!AH209</f>
        <v>-0.4454324681399876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1.0509329956357467</v>
      </c>
      <c r="AS209" s="11">
        <f>IF(('OddsRatio_working_3-way'!X209=0),IF(Q209&gt;0,-Q209^(1/3),(-Q209)^(1/3)),'OddsRatio_working_3-way'!AM209-'OddsRatio_working_3-way'!R209/3)</f>
        <v>-0.605500527495759</v>
      </c>
      <c r="AT209" s="11">
        <f>IF(('OddsRatio_working_3-way'!X209=0),IF(Q209&gt;0,-Q209^(1/3),(-Q209)^(1/3)),'OddsRatio_working_3-way'!AN209-'OddsRatio_working_3-way'!R209/3)</f>
        <v>-0.4454324681399876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9">
        <f t="shared" si="52"/>
        <v>0.41336488919933678</v>
      </c>
      <c r="E210" s="9">
        <f t="shared" si="53"/>
        <v>0.26862193283499547</v>
      </c>
      <c r="F210" s="9">
        <f t="shared" si="54"/>
        <v>0.31801317796566803</v>
      </c>
      <c r="G210" s="9">
        <f t="shared" si="55"/>
        <v>1.051237146339876</v>
      </c>
      <c r="H210" s="9">
        <f t="shared" si="56"/>
        <v>2.4191701475588325</v>
      </c>
      <c r="I210" s="9">
        <f t="shared" si="57"/>
        <v>3.7227042090202778</v>
      </c>
      <c r="J210" s="9">
        <f t="shared" si="58"/>
        <v>3.1445237785333466</v>
      </c>
      <c r="K210" s="11">
        <f t="shared" si="59"/>
        <v>0.42553191489361702</v>
      </c>
      <c r="L210" s="11">
        <f t="shared" si="60"/>
        <v>0.2785515320334262</v>
      </c>
      <c r="M210" s="11">
        <f t="shared" si="61"/>
        <v>0.32894736842105265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-0.27811717256158253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0.23316603605261599</v>
      </c>
      <c r="Q210" s="11">
        <f>2*'OddsRatio_working_3-way'!K210*'OddsRatio_working_3-way'!L210*'OddsRatio_working_3-way'!M210</f>
        <v>7.7981951857062207E-2</v>
      </c>
      <c r="R210" s="11">
        <f t="shared" si="62"/>
        <v>0</v>
      </c>
      <c r="S210" s="11">
        <f t="shared" si="63"/>
        <v>-0.83837338739299472</v>
      </c>
      <c r="T210" s="11">
        <f t="shared" si="64"/>
        <v>-0.2803924372551822</v>
      </c>
      <c r="U210" s="11">
        <f>'OddsRatio_working_3-way'!S210-'OddsRatio_working_3-way'!R210^2/3</f>
        <v>-0.83837338739299472</v>
      </c>
      <c r="V210" s="11">
        <f>'OddsRatio_working_3-way'!S210*'OddsRatio_working_3-way'!R210/3-2*'OddsRatio_working_3-way'!R210^3/27-'OddsRatio_working_3-way'!T210</f>
        <v>0.2803924372551822</v>
      </c>
      <c r="W210" s="11">
        <f>'OddsRatio_working_3-way'!V210^2+4*'OddsRatio_working_3-way'!U210^3/27</f>
        <v>-8.6789625698754091E-3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0.14773192058571558</v>
      </c>
      <c r="Y210" s="11">
        <f>IF('OddsRatio_working_3-way'!W210&gt;=0,IF('OddsRatio_working_3-way'!V210+SQRT('OddsRatio_working_3-way'!W210)&gt;0,0,PI()),ACOS('OddsRatio_working_3-way'!V210/(2*'OddsRatio_working_3-way'!X210)))</f>
        <v>0.32077704451353184</v>
      </c>
      <c r="Z210" s="11">
        <f>'OddsRatio_working_3-way'!X210^(1/3)*COS('OddsRatio_working_3-way'!Y210/3)</f>
        <v>0.52561857316993799</v>
      </c>
      <c r="AA210" s="11">
        <f>'OddsRatio_working_3-way'!X210^(1/3)*COS(('OddsRatio_working_3-way'!Y210+2*PI())/3)</f>
        <v>-0.31166809850613231</v>
      </c>
      <c r="AB210" s="11">
        <f>'OddsRatio_working_3-way'!X210^(1/3)*COS(('OddsRatio_working_3-way'!Y210+4*PI())/3)</f>
        <v>-0.21395047466380573</v>
      </c>
      <c r="AC210" s="11">
        <f>'OddsRatio_working_3-way'!X210^(1/3)*SIN('OddsRatio_working_3-way'!Y210/3)</f>
        <v>5.6417296429937848E-2</v>
      </c>
      <c r="AD210" s="11">
        <f>'OddsRatio_working_3-way'!X210^(1/3)*SIN(('OddsRatio_working_3-way'!Y210+2*PI())/3)</f>
        <v>0.426990388851127</v>
      </c>
      <c r="AE210" s="11">
        <f>'OddsRatio_working_3-way'!X210^(1/3)*SIN(('OddsRatio_working_3-way'!Y210+4*PI())/3)</f>
        <v>-0.48340768528106492</v>
      </c>
      <c r="AF210" s="11">
        <f>-'OddsRatio_working_3-way'!U210/(3*'OddsRatio_working_3-way'!X210^(1/3))*COS(('OddsRatio_working_3-way'!Y210)/3)</f>
        <v>0.52561857316993799</v>
      </c>
      <c r="AG210" s="11">
        <f>-'OddsRatio_working_3-way'!U210/(3*'OddsRatio_working_3-way'!X210^(1/3))*COS(('OddsRatio_working_3-way'!Y210+2*PI())/3)</f>
        <v>-0.31166809850613231</v>
      </c>
      <c r="AH210" s="11">
        <f>-'OddsRatio_working_3-way'!U210/(3*'OddsRatio_working_3-way'!X210^(1/3))*COS(('OddsRatio_working_3-way'!Y210+4*PI())/3)</f>
        <v>-0.21395047466380573</v>
      </c>
      <c r="AI210" s="11">
        <f>'OddsRatio_working_3-way'!U210/(3*'OddsRatio_working_3-way'!X210^(1/3))*SIN(('OddsRatio_working_3-way'!Y210)/3)</f>
        <v>-5.6417296429937848E-2</v>
      </c>
      <c r="AJ210" s="11">
        <f>'OddsRatio_working_3-way'!U210/(3*'OddsRatio_working_3-way'!X210^(1/3))*SIN(('OddsRatio_working_3-way'!Y210+2*PI())/3)</f>
        <v>-0.426990388851127</v>
      </c>
      <c r="AK210" s="11">
        <f>'OddsRatio_working_3-way'!U210/(3*'OddsRatio_working_3-way'!X210^(1/3))*SIN(('OddsRatio_working_3-way'!Y210+4*PI())/3)</f>
        <v>0.48340768528106492</v>
      </c>
      <c r="AL210" s="11">
        <f>'OddsRatio_working_3-way'!Z210+'OddsRatio_working_3-way'!AF210</f>
        <v>1.051237146339876</v>
      </c>
      <c r="AM210" s="11">
        <f>'OddsRatio_working_3-way'!AA210+'OddsRatio_working_3-way'!AG210</f>
        <v>-0.62333619701226461</v>
      </c>
      <c r="AN210" s="11">
        <f>'OddsRatio_working_3-way'!AB210+'OddsRatio_working_3-way'!AH210</f>
        <v>-0.42790094932761147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1.051237146339876</v>
      </c>
      <c r="AS210" s="11">
        <f>IF(('OddsRatio_working_3-way'!X210=0),IF(Q210&gt;0,-Q210^(1/3),(-Q210)^(1/3)),'OddsRatio_working_3-way'!AM210-'OddsRatio_working_3-way'!R210/3)</f>
        <v>-0.62333619701226461</v>
      </c>
      <c r="AT210" s="11">
        <f>IF(('OddsRatio_working_3-way'!X210=0),IF(Q210&gt;0,-Q210^(1/3),(-Q210)^(1/3)),'OddsRatio_working_3-way'!AN210-'OddsRatio_working_3-way'!R210/3)</f>
        <v>-0.42790094932761147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9">
        <f t="shared" si="52"/>
        <v>0.32918011463993391</v>
      </c>
      <c r="E211" s="9">
        <f t="shared" si="53"/>
        <v>0.28571073580619799</v>
      </c>
      <c r="F211" s="9">
        <f t="shared" si="54"/>
        <v>0.38510914955386799</v>
      </c>
      <c r="G211" s="9">
        <f t="shared" si="55"/>
        <v>1.050438439879994</v>
      </c>
      <c r="H211" s="9">
        <f t="shared" si="56"/>
        <v>3.0378505733671881</v>
      </c>
      <c r="I211" s="9">
        <f t="shared" si="57"/>
        <v>3.5000434869143855</v>
      </c>
      <c r="J211" s="9">
        <f t="shared" si="58"/>
        <v>2.5966664286175907</v>
      </c>
      <c r="K211" s="11">
        <f t="shared" si="59"/>
        <v>0.3401360544217687</v>
      </c>
      <c r="L211" s="11">
        <f t="shared" si="60"/>
        <v>0.29585798816568049</v>
      </c>
      <c r="M211" s="11">
        <f t="shared" si="61"/>
        <v>0.3968253968253968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-0.28025779674131313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0.2332105942780982</v>
      </c>
      <c r="Q211" s="11">
        <f>2*'OddsRatio_working_3-way'!K211*'OddsRatio_working_3-way'!L211*'OddsRatio_working_3-way'!M211</f>
        <v>7.9866641876061031E-2</v>
      </c>
      <c r="R211" s="11">
        <f t="shared" si="62"/>
        <v>0</v>
      </c>
      <c r="S211" s="11">
        <f t="shared" si="63"/>
        <v>-0.83212883634191637</v>
      </c>
      <c r="T211" s="11">
        <f t="shared" si="64"/>
        <v>-0.28497562888421796</v>
      </c>
      <c r="U211" s="11">
        <f>'OddsRatio_working_3-way'!S211-'OddsRatio_working_3-way'!R211^2/3</f>
        <v>-0.83212883634191637</v>
      </c>
      <c r="V211" s="11">
        <f>'OddsRatio_working_3-way'!S211*'OddsRatio_working_3-way'!R211/3-2*'OddsRatio_working_3-way'!R211^3/27-'OddsRatio_working_3-way'!T211</f>
        <v>0.28497562888421796</v>
      </c>
      <c r="W211" s="11">
        <f>'OddsRatio_working_3-way'!V211^2+4*'OddsRatio_working_3-way'!U211^3/27</f>
        <v>-4.1515517207987018E-3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0.14608444542348975</v>
      </c>
      <c r="Y211" s="11">
        <f>IF('OddsRatio_working_3-way'!W211&gt;=0,IF('OddsRatio_working_3-way'!V211+SQRT('OddsRatio_working_3-way'!W211)&gt;0,0,PI()),ACOS('OddsRatio_working_3-way'!V211/(2*'OddsRatio_working_3-way'!X211)))</f>
        <v>0.22235967726705042</v>
      </c>
      <c r="Z211" s="11">
        <f>'OddsRatio_working_3-way'!X211^(1/3)*COS('OddsRatio_working_3-way'!Y211/3)</f>
        <v>0.52521921993999698</v>
      </c>
      <c r="AA211" s="11">
        <f>'OddsRatio_working_3-way'!X211^(1/3)*COS(('OddsRatio_working_3-way'!Y211+2*PI())/3)</f>
        <v>-0.2963851534844249</v>
      </c>
      <c r="AB211" s="11">
        <f>'OddsRatio_working_3-way'!X211^(1/3)*COS(('OddsRatio_working_3-way'!Y211+4*PI())/3)</f>
        <v>-0.22883406645557203</v>
      </c>
      <c r="AC211" s="11">
        <f>'OddsRatio_working_3-way'!X211^(1/3)*SIN('OddsRatio_working_3-way'!Y211/3)</f>
        <v>3.9000638280160045E-2</v>
      </c>
      <c r="AD211" s="11">
        <f>'OddsRatio_working_3-way'!X211^(1/3)*SIN(('OddsRatio_working_3-way'!Y211+2*PI())/3)</f>
        <v>0.43535286788380384</v>
      </c>
      <c r="AE211" s="11">
        <f>'OddsRatio_working_3-way'!X211^(1/3)*SIN(('OddsRatio_working_3-way'!Y211+4*PI())/3)</f>
        <v>-0.47435350616396382</v>
      </c>
      <c r="AF211" s="11">
        <f>-'OddsRatio_working_3-way'!U211/(3*'OddsRatio_working_3-way'!X211^(1/3))*COS(('OddsRatio_working_3-way'!Y211)/3)</f>
        <v>0.52521921993999687</v>
      </c>
      <c r="AG211" s="11">
        <f>-'OddsRatio_working_3-way'!U211/(3*'OddsRatio_working_3-way'!X211^(1/3))*COS(('OddsRatio_working_3-way'!Y211+2*PI())/3)</f>
        <v>-0.29638515348442485</v>
      </c>
      <c r="AH211" s="11">
        <f>-'OddsRatio_working_3-way'!U211/(3*'OddsRatio_working_3-way'!X211^(1/3))*COS(('OddsRatio_working_3-way'!Y211+4*PI())/3)</f>
        <v>-0.22883406645557197</v>
      </c>
      <c r="AI211" s="11">
        <f>'OddsRatio_working_3-way'!U211/(3*'OddsRatio_working_3-way'!X211^(1/3))*SIN(('OddsRatio_working_3-way'!Y211)/3)</f>
        <v>-3.9000638280160038E-2</v>
      </c>
      <c r="AJ211" s="11">
        <f>'OddsRatio_working_3-way'!U211/(3*'OddsRatio_working_3-way'!X211^(1/3))*SIN(('OddsRatio_working_3-way'!Y211+2*PI())/3)</f>
        <v>-0.43535286788380373</v>
      </c>
      <c r="AK211" s="11">
        <f>'OddsRatio_working_3-way'!U211/(3*'OddsRatio_working_3-way'!X211^(1/3))*SIN(('OddsRatio_working_3-way'!Y211+4*PI())/3)</f>
        <v>0.47435350616396377</v>
      </c>
      <c r="AL211" s="11">
        <f>'OddsRatio_working_3-way'!Z211+'OddsRatio_working_3-way'!AF211</f>
        <v>1.050438439879994</v>
      </c>
      <c r="AM211" s="11">
        <f>'OddsRatio_working_3-way'!AA211+'OddsRatio_working_3-way'!AG211</f>
        <v>-0.59277030696884969</v>
      </c>
      <c r="AN211" s="11">
        <f>'OddsRatio_working_3-way'!AB211+'OddsRatio_working_3-way'!AH211</f>
        <v>-0.457668132911144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1.050438439879994</v>
      </c>
      <c r="AS211" s="11">
        <f>IF(('OddsRatio_working_3-way'!X211=0),IF(Q211&gt;0,-Q211^(1/3),(-Q211)^(1/3)),'OddsRatio_working_3-way'!AM211-'OddsRatio_working_3-way'!R211/3)</f>
        <v>-0.59277030696884969</v>
      </c>
      <c r="AT211" s="11">
        <f>IF(('OddsRatio_working_3-way'!X211=0),IF(Q211&gt;0,-Q211^(1/3),(-Q211)^(1/3)),'OddsRatio_working_3-way'!AN211-'OddsRatio_working_3-way'!R211/3)</f>
        <v>-0.457668132911144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9">
        <f t="shared" si="52"/>
        <v>0.44410669986178919</v>
      </c>
      <c r="E212" s="9">
        <f t="shared" si="53"/>
        <v>0.28038428065810161</v>
      </c>
      <c r="F212" s="9">
        <f t="shared" si="54"/>
        <v>0.2755090194801092</v>
      </c>
      <c r="G212" s="9">
        <f t="shared" si="55"/>
        <v>1.0518580943549787</v>
      </c>
      <c r="H212" s="9">
        <f t="shared" si="56"/>
        <v>2.2517111322824239</v>
      </c>
      <c r="I212" s="9">
        <f t="shared" si="57"/>
        <v>3.566533750226148</v>
      </c>
      <c r="J212" s="9">
        <f t="shared" si="58"/>
        <v>3.6296452358874465</v>
      </c>
      <c r="K212" s="11">
        <f t="shared" si="59"/>
        <v>0.45662100456621008</v>
      </c>
      <c r="L212" s="11">
        <f t="shared" si="60"/>
        <v>0.29069767441860467</v>
      </c>
      <c r="M212" s="11">
        <f t="shared" si="61"/>
        <v>0.2857142857142857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-0.27529998938090672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0.23248228886967337</v>
      </c>
      <c r="Q212" s="11">
        <f>2*'OddsRatio_working_3-way'!K212*'OddsRatio_working_3-way'!L212*'OddsRatio_working_3-way'!M212</f>
        <v>7.5850665210333901E-2</v>
      </c>
      <c r="R212" s="11">
        <f t="shared" si="62"/>
        <v>0</v>
      </c>
      <c r="S212" s="11">
        <f t="shared" si="63"/>
        <v>-0.84446893511503007</v>
      </c>
      <c r="T212" s="11">
        <f t="shared" si="64"/>
        <v>-0.27552004408320724</v>
      </c>
      <c r="U212" s="11">
        <f>'OddsRatio_working_3-way'!S212-'OddsRatio_working_3-way'!R212^2/3</f>
        <v>-0.84446893511503007</v>
      </c>
      <c r="V212" s="11">
        <f>'OddsRatio_working_3-way'!S212*'OddsRatio_working_3-way'!R212/3-2*'OddsRatio_working_3-way'!R212^3/27-'OddsRatio_working_3-way'!T212</f>
        <v>0.27552004408320724</v>
      </c>
      <c r="W212" s="11">
        <f>'OddsRatio_working_3-way'!V212^2+4*'OddsRatio_working_3-way'!U212^3/27</f>
        <v>-1.3305632565065881E-2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0.14934601372038553</v>
      </c>
      <c r="Y212" s="11">
        <f>IF('OddsRatio_working_3-way'!W212&gt;=0,IF('OddsRatio_working_3-way'!V212+SQRT('OddsRatio_working_3-way'!W212)&gt;0,0,PI()),ACOS('OddsRatio_working_3-way'!V212/(2*'OddsRatio_working_3-way'!X212)))</f>
        <v>0.3964909168915105</v>
      </c>
      <c r="Z212" s="11">
        <f>'OddsRatio_working_3-way'!X212^(1/3)*COS('OddsRatio_working_3-way'!Y212/3)</f>
        <v>0.52592904717748945</v>
      </c>
      <c r="AA212" s="11">
        <f>'OddsRatio_working_3-way'!X212^(1/3)*COS(('OddsRatio_working_3-way'!Y212+2*PI())/3)</f>
        <v>-0.3235137744510892</v>
      </c>
      <c r="AB212" s="11">
        <f>'OddsRatio_working_3-way'!X212^(1/3)*COS(('OddsRatio_working_3-way'!Y212+4*PI())/3)</f>
        <v>-0.20241527272640042</v>
      </c>
      <c r="AC212" s="11">
        <f>'OddsRatio_working_3-way'!X212^(1/3)*SIN('OddsRatio_working_3-way'!Y212/3)</f>
        <v>6.9916252569209622E-2</v>
      </c>
      <c r="AD212" s="11">
        <f>'OddsRatio_working_3-way'!X212^(1/3)*SIN(('OddsRatio_working_3-way'!Y212+2*PI())/3)</f>
        <v>0.42050978915924564</v>
      </c>
      <c r="AE212" s="11">
        <f>'OddsRatio_working_3-way'!X212^(1/3)*SIN(('OddsRatio_working_3-way'!Y212+4*PI())/3)</f>
        <v>-0.49042604172845511</v>
      </c>
      <c r="AF212" s="11">
        <f>-'OddsRatio_working_3-way'!U212/(3*'OddsRatio_working_3-way'!X212^(1/3))*COS(('OddsRatio_working_3-way'!Y212)/3)</f>
        <v>0.52592904717748934</v>
      </c>
      <c r="AG212" s="11">
        <f>-'OddsRatio_working_3-way'!U212/(3*'OddsRatio_working_3-way'!X212^(1/3))*COS(('OddsRatio_working_3-way'!Y212+2*PI())/3)</f>
        <v>-0.32351377445108909</v>
      </c>
      <c r="AH212" s="11">
        <f>-'OddsRatio_working_3-way'!U212/(3*'OddsRatio_working_3-way'!X212^(1/3))*COS(('OddsRatio_working_3-way'!Y212+4*PI())/3)</f>
        <v>-0.20241527272640036</v>
      </c>
      <c r="AI212" s="11">
        <f>'OddsRatio_working_3-way'!U212/(3*'OddsRatio_working_3-way'!X212^(1/3))*SIN(('OddsRatio_working_3-way'!Y212)/3)</f>
        <v>-6.9916252569209608E-2</v>
      </c>
      <c r="AJ212" s="11">
        <f>'OddsRatio_working_3-way'!U212/(3*'OddsRatio_working_3-way'!X212^(1/3))*SIN(('OddsRatio_working_3-way'!Y212+2*PI())/3)</f>
        <v>-0.42050978915924558</v>
      </c>
      <c r="AK212" s="11">
        <f>'OddsRatio_working_3-way'!U212/(3*'OddsRatio_working_3-way'!X212^(1/3))*SIN(('OddsRatio_working_3-way'!Y212+4*PI())/3)</f>
        <v>0.490426041728455</v>
      </c>
      <c r="AL212" s="11">
        <f>'OddsRatio_working_3-way'!Z212+'OddsRatio_working_3-way'!AF212</f>
        <v>1.0518580943549787</v>
      </c>
      <c r="AM212" s="11">
        <f>'OddsRatio_working_3-way'!AA212+'OddsRatio_working_3-way'!AG212</f>
        <v>-0.64702754890217828</v>
      </c>
      <c r="AN212" s="11">
        <f>'OddsRatio_working_3-way'!AB212+'OddsRatio_working_3-way'!AH212</f>
        <v>-0.40483054545280078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1.0518580943549787</v>
      </c>
      <c r="AS212" s="11">
        <f>IF(('OddsRatio_working_3-way'!X212=0),IF(Q212&gt;0,-Q212^(1/3),(-Q212)^(1/3)),'OddsRatio_working_3-way'!AM212-'OddsRatio_working_3-way'!R212/3)</f>
        <v>-0.64702754890217828</v>
      </c>
      <c r="AT212" s="11">
        <f>IF(('OddsRatio_working_3-way'!X212=0),IF(Q212&gt;0,-Q212^(1/3),(-Q212)^(1/3)),'OddsRatio_working_3-way'!AN212-'OddsRatio_working_3-way'!R212/3)</f>
        <v>-0.40483054545280078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9">
        <f t="shared" si="52"/>
        <v>0.27402122316542443</v>
      </c>
      <c r="E213" s="9">
        <f t="shared" si="53"/>
        <v>0.27641972741564941</v>
      </c>
      <c r="F213" s="9">
        <f t="shared" si="54"/>
        <v>0.44955904941892638</v>
      </c>
      <c r="G213" s="9">
        <f t="shared" si="55"/>
        <v>1.0555188722351094</v>
      </c>
      <c r="H213" s="9">
        <f t="shared" si="56"/>
        <v>3.6493523693101242</v>
      </c>
      <c r="I213" s="9">
        <f t="shared" si="57"/>
        <v>3.6176868031430716</v>
      </c>
      <c r="J213" s="9">
        <f t="shared" si="58"/>
        <v>2.2244018917927271</v>
      </c>
      <c r="K213" s="11">
        <f t="shared" si="59"/>
        <v>0.28490028490028491</v>
      </c>
      <c r="L213" s="11">
        <f t="shared" si="60"/>
        <v>0.28735632183908044</v>
      </c>
      <c r="M213" s="11">
        <f t="shared" si="61"/>
        <v>0.46296296296296291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-0.27368013787766887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0.23309609835791184</v>
      </c>
      <c r="Q213" s="11">
        <f>2*'OddsRatio_working_3-way'!K213*'OddsRatio_working_3-way'!L213*'OddsRatio_working_3-way'!M213</f>
        <v>7.5803609222085164E-2</v>
      </c>
      <c r="R213" s="11">
        <f t="shared" si="62"/>
        <v>0</v>
      </c>
      <c r="S213" s="11">
        <f t="shared" si="63"/>
        <v>-0.8517099566140327</v>
      </c>
      <c r="T213" s="11">
        <f t="shared" si="64"/>
        <v>-0.27697884767936026</v>
      </c>
      <c r="U213" s="11">
        <f>'OddsRatio_working_3-way'!S213-'OddsRatio_working_3-way'!R213^2/3</f>
        <v>-0.8517099566140327</v>
      </c>
      <c r="V213" s="11">
        <f>'OddsRatio_working_3-way'!S213*'OddsRatio_working_3-way'!R213/3-2*'OddsRatio_working_3-way'!R213^3/27-'OddsRatio_working_3-way'!T213</f>
        <v>0.27697884767936026</v>
      </c>
      <c r="W213" s="11">
        <f>'OddsRatio_working_3-way'!V213^2+4*'OddsRatio_working_3-way'!U213^3/27</f>
        <v>-1.4814390832640717E-2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0.1512710091974227</v>
      </c>
      <c r="Y213" s="11">
        <f>IF('OddsRatio_working_3-way'!W213&gt;=0,IF('OddsRatio_working_3-way'!V213+SQRT('OddsRatio_working_3-way'!W213)&gt;0,0,PI()),ACOS('OddsRatio_working_3-way'!V213/(2*'OddsRatio_working_3-way'!X213)))</f>
        <v>0.41403396963720596</v>
      </c>
      <c r="Z213" s="11">
        <f>'OddsRatio_working_3-way'!X213^(1/3)*COS('OddsRatio_working_3-way'!Y213/3)</f>
        <v>0.52775943611755483</v>
      </c>
      <c r="AA213" s="11">
        <f>'OddsRatio_working_3-way'!X213^(1/3)*COS(('OddsRatio_working_3-way'!Y213+2*PI())/3)</f>
        <v>-0.3273617812354625</v>
      </c>
      <c r="AB213" s="11">
        <f>'OddsRatio_working_3-way'!X213^(1/3)*COS(('OddsRatio_working_3-way'!Y213+4*PI())/3)</f>
        <v>-0.20039765488209249</v>
      </c>
      <c r="AC213" s="11">
        <f>'OddsRatio_working_3-way'!X213^(1/3)*SIN('OddsRatio_working_3-way'!Y213/3)</f>
        <v>7.3302772527543858E-2</v>
      </c>
      <c r="AD213" s="11">
        <f>'OddsRatio_working_3-way'!X213^(1/3)*SIN(('OddsRatio_working_3-way'!Y213+2*PI())/3)</f>
        <v>0.42040169250098119</v>
      </c>
      <c r="AE213" s="11">
        <f>'OddsRatio_working_3-way'!X213^(1/3)*SIN(('OddsRatio_working_3-way'!Y213+4*PI())/3)</f>
        <v>-0.493704465028525</v>
      </c>
      <c r="AF213" s="11">
        <f>-'OddsRatio_working_3-way'!U213/(3*'OddsRatio_working_3-way'!X213^(1/3))*COS(('OddsRatio_working_3-way'!Y213)/3)</f>
        <v>0.5277594361175546</v>
      </c>
      <c r="AG213" s="11">
        <f>-'OddsRatio_working_3-way'!U213/(3*'OddsRatio_working_3-way'!X213^(1/3))*COS(('OddsRatio_working_3-way'!Y213+2*PI())/3)</f>
        <v>-0.32736178123546239</v>
      </c>
      <c r="AH213" s="11">
        <f>-'OddsRatio_working_3-way'!U213/(3*'OddsRatio_working_3-way'!X213^(1/3))*COS(('OddsRatio_working_3-way'!Y213+4*PI())/3)</f>
        <v>-0.20039765488209241</v>
      </c>
      <c r="AI213" s="11">
        <f>'OddsRatio_working_3-way'!U213/(3*'OddsRatio_working_3-way'!X213^(1/3))*SIN(('OddsRatio_working_3-way'!Y213)/3)</f>
        <v>-7.330277252754383E-2</v>
      </c>
      <c r="AJ213" s="11">
        <f>'OddsRatio_working_3-way'!U213/(3*'OddsRatio_working_3-way'!X213^(1/3))*SIN(('OddsRatio_working_3-way'!Y213+2*PI())/3)</f>
        <v>-0.42040169250098103</v>
      </c>
      <c r="AK213" s="11">
        <f>'OddsRatio_working_3-way'!U213/(3*'OddsRatio_working_3-way'!X213^(1/3))*SIN(('OddsRatio_working_3-way'!Y213+4*PI())/3)</f>
        <v>0.49370446502852483</v>
      </c>
      <c r="AL213" s="11">
        <f>'OddsRatio_working_3-way'!Z213+'OddsRatio_working_3-way'!AF213</f>
        <v>1.0555188722351094</v>
      </c>
      <c r="AM213" s="11">
        <f>'OddsRatio_working_3-way'!AA213+'OddsRatio_working_3-way'!AG213</f>
        <v>-0.65472356247092489</v>
      </c>
      <c r="AN213" s="11">
        <f>'OddsRatio_working_3-way'!AB213+'OddsRatio_working_3-way'!AH213</f>
        <v>-0.40079530976418487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1.0555188722351094</v>
      </c>
      <c r="AS213" s="11">
        <f>IF(('OddsRatio_working_3-way'!X213=0),IF(Q213&gt;0,-Q213^(1/3),(-Q213)^(1/3)),'OddsRatio_working_3-way'!AM213-'OddsRatio_working_3-way'!R213/3)</f>
        <v>-0.65472356247092489</v>
      </c>
      <c r="AT213" s="11">
        <f>IF(('OddsRatio_working_3-way'!X213=0),IF(Q213&gt;0,-Q213^(1/3),(-Q213)^(1/3)),'OddsRatio_working_3-way'!AN213-'OddsRatio_working_3-way'!R213/3)</f>
        <v>-0.40079530976418487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9">
        <f t="shared" si="52"/>
        <v>0.51198253960243334</v>
      </c>
      <c r="E214" s="9">
        <f t="shared" si="53"/>
        <v>0.26343320198380127</v>
      </c>
      <c r="F214" s="9">
        <f t="shared" si="54"/>
        <v>0.2245842584137652</v>
      </c>
      <c r="G214" s="9">
        <f t="shared" si="55"/>
        <v>1.0591017871137292</v>
      </c>
      <c r="H214" s="9">
        <f t="shared" si="56"/>
        <v>1.9531916084023566</v>
      </c>
      <c r="I214" s="9">
        <f t="shared" si="57"/>
        <v>3.7960287179802448</v>
      </c>
      <c r="J214" s="9">
        <f t="shared" si="58"/>
        <v>4.4526718259907572</v>
      </c>
      <c r="K214" s="11">
        <f t="shared" si="59"/>
        <v>0.52631578947368418</v>
      </c>
      <c r="L214" s="11">
        <f t="shared" si="60"/>
        <v>0.27472527472527469</v>
      </c>
      <c r="M214" s="11">
        <f t="shared" si="61"/>
        <v>0.23474178403755869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-0.26290536742723536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0.23080453028562742</v>
      </c>
      <c r="Q214" s="11">
        <f>2*'OddsRatio_working_3-way'!K214*'OddsRatio_working_3-way'!L214*'OddsRatio_working_3-way'!M214</f>
        <v>6.7883685378125697E-2</v>
      </c>
      <c r="R214" s="11">
        <f t="shared" si="62"/>
        <v>0</v>
      </c>
      <c r="S214" s="11">
        <f t="shared" si="63"/>
        <v>-0.87789965090578637</v>
      </c>
      <c r="T214" s="11">
        <f t="shared" si="64"/>
        <v>-0.25820577967817238</v>
      </c>
      <c r="U214" s="11">
        <f>'OddsRatio_working_3-way'!S214-'OddsRatio_working_3-way'!R214^2/3</f>
        <v>-0.87789965090578637</v>
      </c>
      <c r="V214" s="11">
        <f>'OddsRatio_working_3-way'!S214*'OddsRatio_working_3-way'!R214/3-2*'OddsRatio_working_3-way'!R214^3/27-'OddsRatio_working_3-way'!T214</f>
        <v>0.25820577967817238</v>
      </c>
      <c r="W214" s="11">
        <f>'OddsRatio_working_3-way'!V214^2+4*'OddsRatio_working_3-way'!U214^3/27</f>
        <v>-3.3567420672606652E-2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0.15830164665269558</v>
      </c>
      <c r="Y214" s="11">
        <f>IF('OddsRatio_working_3-way'!W214&gt;=0,IF('OddsRatio_working_3-way'!V214+SQRT('OddsRatio_working_3-way'!W214)&gt;0,0,PI()),ACOS('OddsRatio_working_3-way'!V214/(2*'OddsRatio_working_3-way'!X214)))</f>
        <v>0.61711753677768488</v>
      </c>
      <c r="Z214" s="11">
        <f>'OddsRatio_working_3-way'!X214^(1/3)*COS('OddsRatio_working_3-way'!Y214/3)</f>
        <v>0.52955089355686458</v>
      </c>
      <c r="AA214" s="11">
        <f>'OddsRatio_working_3-way'!X214^(1/3)*COS(('OddsRatio_working_3-way'!Y214+2*PI())/3)</f>
        <v>-0.36046662231876764</v>
      </c>
      <c r="AB214" s="11">
        <f>'OddsRatio_working_3-way'!X214^(1/3)*COS(('OddsRatio_working_3-way'!Y214+4*PI())/3)</f>
        <v>-0.16908427123809736</v>
      </c>
      <c r="AC214" s="11">
        <f>'OddsRatio_working_3-way'!X214^(1/3)*SIN('OddsRatio_working_3-way'!Y214/3)</f>
        <v>0.11049465191456873</v>
      </c>
      <c r="AD214" s="11">
        <f>'OddsRatio_working_3-way'!X214^(1/3)*SIN(('OddsRatio_working_3-way'!Y214+2*PI())/3)</f>
        <v>0.40335720045970963</v>
      </c>
      <c r="AE214" s="11">
        <f>'OddsRatio_working_3-way'!X214^(1/3)*SIN(('OddsRatio_working_3-way'!Y214+4*PI())/3)</f>
        <v>-0.51385185237427822</v>
      </c>
      <c r="AF214" s="11">
        <f>-'OddsRatio_working_3-way'!U214/(3*'OddsRatio_working_3-way'!X214^(1/3))*COS(('OddsRatio_working_3-way'!Y214)/3)</f>
        <v>0.52955089355686458</v>
      </c>
      <c r="AG214" s="11">
        <f>-'OddsRatio_working_3-way'!U214/(3*'OddsRatio_working_3-way'!X214^(1/3))*COS(('OddsRatio_working_3-way'!Y214+2*PI())/3)</f>
        <v>-0.36046662231876764</v>
      </c>
      <c r="AH214" s="11">
        <f>-'OddsRatio_working_3-way'!U214/(3*'OddsRatio_working_3-way'!X214^(1/3))*COS(('OddsRatio_working_3-way'!Y214+4*PI())/3)</f>
        <v>-0.16908427123809736</v>
      </c>
      <c r="AI214" s="11">
        <f>'OddsRatio_working_3-way'!U214/(3*'OddsRatio_working_3-way'!X214^(1/3))*SIN(('OddsRatio_working_3-way'!Y214)/3)</f>
        <v>-0.11049465191456873</v>
      </c>
      <c r="AJ214" s="11">
        <f>'OddsRatio_working_3-way'!U214/(3*'OddsRatio_working_3-way'!X214^(1/3))*SIN(('OddsRatio_working_3-way'!Y214+2*PI())/3)</f>
        <v>-0.40335720045970963</v>
      </c>
      <c r="AK214" s="11">
        <f>'OddsRatio_working_3-way'!U214/(3*'OddsRatio_working_3-way'!X214^(1/3))*SIN(('OddsRatio_working_3-way'!Y214+4*PI())/3)</f>
        <v>0.51385185237427822</v>
      </c>
      <c r="AL214" s="11">
        <f>'OddsRatio_working_3-way'!Z214+'OddsRatio_working_3-way'!AF214</f>
        <v>1.0591017871137292</v>
      </c>
      <c r="AM214" s="11">
        <f>'OddsRatio_working_3-way'!AA214+'OddsRatio_working_3-way'!AG214</f>
        <v>-0.72093324463753528</v>
      </c>
      <c r="AN214" s="11">
        <f>'OddsRatio_working_3-way'!AB214+'OddsRatio_working_3-way'!AH214</f>
        <v>-0.33816854247619471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1.0591017871137292</v>
      </c>
      <c r="AS214" s="11">
        <f>IF(('OddsRatio_working_3-way'!X214=0),IF(Q214&gt;0,-Q214^(1/3),(-Q214)^(1/3)),'OddsRatio_working_3-way'!AM214-'OddsRatio_working_3-way'!R214/3)</f>
        <v>-0.72093324463753528</v>
      </c>
      <c r="AT214" s="11">
        <f>IF(('OddsRatio_working_3-way'!X214=0),IF(Q214&gt;0,-Q214^(1/3),(-Q214)^(1/3)),'OddsRatio_working_3-way'!AN214-'OddsRatio_working_3-way'!R214/3)</f>
        <v>-0.33816854247619471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9">
        <f t="shared" si="52"/>
        <v>0.33333333333333331</v>
      </c>
      <c r="E215" s="9">
        <f t="shared" si="53"/>
        <v>0.29411764705882354</v>
      </c>
      <c r="F215" s="9">
        <f t="shared" si="54"/>
        <v>0.37254901960784309</v>
      </c>
      <c r="G215" s="9">
        <f t="shared" si="55"/>
        <v>1.0526315789473686</v>
      </c>
      <c r="H215" s="9">
        <f t="shared" si="56"/>
        <v>3</v>
      </c>
      <c r="I215" s="9">
        <f t="shared" si="57"/>
        <v>3.4</v>
      </c>
      <c r="J215" s="9">
        <f t="shared" si="58"/>
        <v>2.6842105263157898</v>
      </c>
      <c r="K215" s="11">
        <f t="shared" si="59"/>
        <v>0.34482758620689657</v>
      </c>
      <c r="L215" s="11">
        <f t="shared" si="60"/>
        <v>0.3048780487804878</v>
      </c>
      <c r="M215" s="11">
        <f t="shared" si="61"/>
        <v>0.38461538461538458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-0.28026137025295972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0.23371288089538722</v>
      </c>
      <c r="Q215" s="11">
        <f>2*'OddsRatio_working_3-way'!K215*'OddsRatio_working_3-way'!L215*'OddsRatio_working_3-way'!M215</f>
        <v>8.0869508960341591E-2</v>
      </c>
      <c r="R215" s="11">
        <f t="shared" si="62"/>
        <v>0</v>
      </c>
      <c r="S215" s="11">
        <f t="shared" si="63"/>
        <v>-0.83391043397968645</v>
      </c>
      <c r="T215" s="11">
        <f t="shared" si="64"/>
        <v>-0.28855032317636203</v>
      </c>
      <c r="U215" s="11">
        <f>'OddsRatio_working_3-way'!S215-'OddsRatio_working_3-way'!R215^2/3</f>
        <v>-0.83391043397968645</v>
      </c>
      <c r="V215" s="11">
        <f>'OddsRatio_working_3-way'!S215*'OddsRatio_working_3-way'!R215/3-2*'OddsRatio_working_3-way'!R215^3/27-'OddsRatio_working_3-way'!T215</f>
        <v>0.28855032317636203</v>
      </c>
      <c r="W215" s="11">
        <f>'OddsRatio_working_3-way'!V215^2+4*'OddsRatio_working_3-way'!U215^3/27</f>
        <v>-2.650833886969628E-3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0.14655384922627637</v>
      </c>
      <c r="Y215" s="11">
        <f>IF('OddsRatio_working_3-way'!W215&gt;=0,IF('OddsRatio_working_3-way'!V215+SQRT('OddsRatio_working_3-way'!W215)&gt;0,0,PI()),ACOS('OddsRatio_working_3-way'!V215/(2*'OddsRatio_working_3-way'!X215)))</f>
        <v>0.17657251784124628</v>
      </c>
      <c r="Z215" s="11">
        <f>'OddsRatio_working_3-way'!X215^(1/3)*COS('OddsRatio_working_3-way'!Y215/3)</f>
        <v>0.52631578947368429</v>
      </c>
      <c r="AA215" s="11">
        <f>'OddsRatio_working_3-way'!X215^(1/3)*COS(('OddsRatio_working_3-way'!Y215+2*PI())/3)</f>
        <v>-0.29001633489893874</v>
      </c>
      <c r="AB215" s="11">
        <f>'OddsRatio_working_3-way'!X215^(1/3)*COS(('OddsRatio_working_3-way'!Y215+4*PI())/3)</f>
        <v>-0.23629945457474569</v>
      </c>
      <c r="AC215" s="11">
        <f>'OddsRatio_working_3-way'!X215^(1/3)*SIN('OddsRatio_working_3-way'!Y215/3)</f>
        <v>3.1013455315199914E-2</v>
      </c>
      <c r="AD215" s="11">
        <f>'OddsRatio_working_3-way'!X215^(1/3)*SIN(('OddsRatio_working_3-way'!Y215+2*PI())/3)</f>
        <v>0.4402961164394732</v>
      </c>
      <c r="AE215" s="11">
        <f>'OddsRatio_working_3-way'!X215^(1/3)*SIN(('OddsRatio_working_3-way'!Y215+4*PI())/3)</f>
        <v>-0.47130957175467297</v>
      </c>
      <c r="AF215" s="11">
        <f>-'OddsRatio_working_3-way'!U215/(3*'OddsRatio_working_3-way'!X215^(1/3))*COS(('OddsRatio_working_3-way'!Y215)/3)</f>
        <v>0.52631578947368429</v>
      </c>
      <c r="AG215" s="11">
        <f>-'OddsRatio_working_3-way'!U215/(3*'OddsRatio_working_3-way'!X215^(1/3))*COS(('OddsRatio_working_3-way'!Y215+2*PI())/3)</f>
        <v>-0.29001633489893874</v>
      </c>
      <c r="AH215" s="11">
        <f>-'OddsRatio_working_3-way'!U215/(3*'OddsRatio_working_3-way'!X215^(1/3))*COS(('OddsRatio_working_3-way'!Y215+4*PI())/3)</f>
        <v>-0.23629945457474569</v>
      </c>
      <c r="AI215" s="11">
        <f>'OddsRatio_working_3-way'!U215/(3*'OddsRatio_working_3-way'!X215^(1/3))*SIN(('OddsRatio_working_3-way'!Y215)/3)</f>
        <v>-3.1013455315199914E-2</v>
      </c>
      <c r="AJ215" s="11">
        <f>'OddsRatio_working_3-way'!U215/(3*'OddsRatio_working_3-way'!X215^(1/3))*SIN(('OddsRatio_working_3-way'!Y215+2*PI())/3)</f>
        <v>-0.4402961164394732</v>
      </c>
      <c r="AK215" s="11">
        <f>'OddsRatio_working_3-way'!U215/(3*'OddsRatio_working_3-way'!X215^(1/3))*SIN(('OddsRatio_working_3-way'!Y215+4*PI())/3)</f>
        <v>0.47130957175467297</v>
      </c>
      <c r="AL215" s="11">
        <f>'OddsRatio_working_3-way'!Z215+'OddsRatio_working_3-way'!AF215</f>
        <v>1.0526315789473686</v>
      </c>
      <c r="AM215" s="11">
        <f>'OddsRatio_working_3-way'!AA215+'OddsRatio_working_3-way'!AG215</f>
        <v>-0.58003266979787749</v>
      </c>
      <c r="AN215" s="11">
        <f>'OddsRatio_working_3-way'!AB215+'OddsRatio_working_3-way'!AH215</f>
        <v>-0.47259890914949138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1.0526315789473686</v>
      </c>
      <c r="AS215" s="11">
        <f>IF(('OddsRatio_working_3-way'!X215=0),IF(Q215&gt;0,-Q215^(1/3),(-Q215)^(1/3)),'OddsRatio_working_3-way'!AM215-'OddsRatio_working_3-way'!R215/3)</f>
        <v>-0.58003266979787749</v>
      </c>
      <c r="AT215" s="11">
        <f>IF(('OddsRatio_working_3-way'!X215=0),IF(Q215&gt;0,-Q215^(1/3),(-Q215)^(1/3)),'OddsRatio_working_3-way'!AN215-'OddsRatio_working_3-way'!R215/3)</f>
        <v>-0.47259890914949138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9">
        <f t="shared" si="52"/>
        <v>0.5122087347101465</v>
      </c>
      <c r="E216" s="9">
        <f t="shared" si="53"/>
        <v>0.24200743348126397</v>
      </c>
      <c r="F216" s="9">
        <f t="shared" si="54"/>
        <v>0.2457838318085897</v>
      </c>
      <c r="G216" s="9">
        <f t="shared" si="55"/>
        <v>1.058143405292006</v>
      </c>
      <c r="H216" s="9">
        <f t="shared" si="56"/>
        <v>1.9523290647628051</v>
      </c>
      <c r="I216" s="9">
        <f t="shared" si="57"/>
        <v>4.1321044796643376</v>
      </c>
      <c r="J216" s="9">
        <f t="shared" si="58"/>
        <v>4.0686158753468167</v>
      </c>
      <c r="K216" s="11">
        <f t="shared" si="59"/>
        <v>0.52631578947368418</v>
      </c>
      <c r="L216" s="11">
        <f t="shared" si="60"/>
        <v>0.25252525252525254</v>
      </c>
      <c r="M216" s="11">
        <f t="shared" si="61"/>
        <v>0.25641025641025644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-0.26328057907005276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0.23037391458444093</v>
      </c>
      <c r="Q216" s="11">
        <f>2*'OddsRatio_working_3-way'!K216*'OddsRatio_working_3-way'!L216*'OddsRatio_working_3-way'!M216</f>
        <v>6.815796289480501E-2</v>
      </c>
      <c r="R216" s="11">
        <f t="shared" si="62"/>
        <v>0</v>
      </c>
      <c r="S216" s="11">
        <f t="shared" si="63"/>
        <v>-0.8750129439784613</v>
      </c>
      <c r="T216" s="11">
        <f t="shared" si="64"/>
        <v>-0.25887956922439687</v>
      </c>
      <c r="U216" s="11">
        <f>'OddsRatio_working_3-way'!S216-'OddsRatio_working_3-way'!R216^2/3</f>
        <v>-0.8750129439784613</v>
      </c>
      <c r="V216" s="11">
        <f>'OddsRatio_working_3-way'!S216*'OddsRatio_working_3-way'!R216/3-2*'OddsRatio_working_3-way'!R216^3/27-'OddsRatio_working_3-way'!T216</f>
        <v>0.25887956922439687</v>
      </c>
      <c r="W216" s="11">
        <f>'OddsRatio_working_3-way'!V216^2+4*'OddsRatio_working_3-way'!U216^3/27</f>
        <v>-3.2233458436759635E-2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0.15752149837289586</v>
      </c>
      <c r="Y216" s="11">
        <f>IF('OddsRatio_working_3-way'!W216&gt;=0,IF('OddsRatio_working_3-way'!V216+SQRT('OddsRatio_working_3-way'!W216)&gt;0,0,PI()),ACOS('OddsRatio_working_3-way'!V216/(2*'OddsRatio_working_3-way'!X216)))</f>
        <v>0.60636014453290965</v>
      </c>
      <c r="Z216" s="11">
        <f>'OddsRatio_working_3-way'!X216^(1/3)*COS('OddsRatio_working_3-way'!Y216/3)</f>
        <v>0.52907170264600312</v>
      </c>
      <c r="AA216" s="11">
        <f>'OddsRatio_working_3-way'!X216^(1/3)*COS(('OddsRatio_working_3-way'!Y216+2*PI())/3)</f>
        <v>-0.35842720390171268</v>
      </c>
      <c r="AB216" s="11">
        <f>'OddsRatio_working_3-way'!X216^(1/3)*COS(('OddsRatio_working_3-way'!Y216+4*PI())/3)</f>
        <v>-0.17064449874429055</v>
      </c>
      <c r="AC216" s="11">
        <f>'OddsRatio_working_3-way'!X216^(1/3)*SIN('OddsRatio_working_3-way'!Y216/3)</f>
        <v>0.10841639537179382</v>
      </c>
      <c r="AD216" s="11">
        <f>'OddsRatio_working_3-way'!X216^(1/3)*SIN(('OddsRatio_working_3-way'!Y216+2*PI())/3)</f>
        <v>0.40398133722902835</v>
      </c>
      <c r="AE216" s="11">
        <f>'OddsRatio_working_3-way'!X216^(1/3)*SIN(('OddsRatio_working_3-way'!Y216+4*PI())/3)</f>
        <v>-0.51239773260082222</v>
      </c>
      <c r="AF216" s="11">
        <f>-'OddsRatio_working_3-way'!U216/(3*'OddsRatio_working_3-way'!X216^(1/3))*COS(('OddsRatio_working_3-way'!Y216)/3)</f>
        <v>0.52907170264600301</v>
      </c>
      <c r="AG216" s="11">
        <f>-'OddsRatio_working_3-way'!U216/(3*'OddsRatio_working_3-way'!X216^(1/3))*COS(('OddsRatio_working_3-way'!Y216+2*PI())/3)</f>
        <v>-0.35842720390171262</v>
      </c>
      <c r="AH216" s="11">
        <f>-'OddsRatio_working_3-way'!U216/(3*'OddsRatio_working_3-way'!X216^(1/3))*COS(('OddsRatio_working_3-way'!Y216+4*PI())/3)</f>
        <v>-0.1706444987442905</v>
      </c>
      <c r="AI216" s="11">
        <f>'OddsRatio_working_3-way'!U216/(3*'OddsRatio_working_3-way'!X216^(1/3))*SIN(('OddsRatio_working_3-way'!Y216)/3)</f>
        <v>-0.1084163953717938</v>
      </c>
      <c r="AJ216" s="11">
        <f>'OddsRatio_working_3-way'!U216/(3*'OddsRatio_working_3-way'!X216^(1/3))*SIN(('OddsRatio_working_3-way'!Y216+2*PI())/3)</f>
        <v>-0.40398133722902829</v>
      </c>
      <c r="AK216" s="11">
        <f>'OddsRatio_working_3-way'!U216/(3*'OddsRatio_working_3-way'!X216^(1/3))*SIN(('OddsRatio_working_3-way'!Y216+4*PI())/3)</f>
        <v>0.51239773260082211</v>
      </c>
      <c r="AL216" s="11">
        <f>'OddsRatio_working_3-way'!Z216+'OddsRatio_working_3-way'!AF216</f>
        <v>1.058143405292006</v>
      </c>
      <c r="AM216" s="11">
        <f>'OddsRatio_working_3-way'!AA216+'OddsRatio_working_3-way'!AG216</f>
        <v>-0.71685440780342535</v>
      </c>
      <c r="AN216" s="11">
        <f>'OddsRatio_working_3-way'!AB216+'OddsRatio_working_3-way'!AH216</f>
        <v>-0.34128899748858105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1.058143405292006</v>
      </c>
      <c r="AS216" s="11">
        <f>IF(('OddsRatio_working_3-way'!X216=0),IF(Q216&gt;0,-Q216^(1/3),(-Q216)^(1/3)),'OddsRatio_working_3-way'!AM216-'OddsRatio_working_3-way'!R216/3)</f>
        <v>-0.71685440780342535</v>
      </c>
      <c r="AT216" s="11">
        <f>IF(('OddsRatio_working_3-way'!X216=0),IF(Q216&gt;0,-Q216^(1/3),(-Q216)^(1/3)),'OddsRatio_working_3-way'!AN216-'OddsRatio_working_3-way'!R216/3)</f>
        <v>-0.34128899748858105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9">
        <f t="shared" si="52"/>
        <v>0.53268139596107444</v>
      </c>
      <c r="E217" s="9">
        <f t="shared" si="53"/>
        <v>0.26455994067373767</v>
      </c>
      <c r="F217" s="9">
        <f t="shared" si="54"/>
        <v>0.20275866336518789</v>
      </c>
      <c r="G217" s="9">
        <f t="shared" si="55"/>
        <v>1.0569816535110301</v>
      </c>
      <c r="H217" s="9">
        <f t="shared" si="56"/>
        <v>1.8772947724141558</v>
      </c>
      <c r="I217" s="9">
        <f t="shared" si="57"/>
        <v>3.7798617487340098</v>
      </c>
      <c r="J217" s="9">
        <f t="shared" si="58"/>
        <v>4.9319717510610319</v>
      </c>
      <c r="K217" s="11">
        <f t="shared" si="59"/>
        <v>0.54644808743169393</v>
      </c>
      <c r="L217" s="11">
        <f t="shared" si="60"/>
        <v>0.27548209366391185</v>
      </c>
      <c r="M217" s="11">
        <f t="shared" si="61"/>
        <v>0.21186440677966104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-0.25898646471280296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0.22899433089132248</v>
      </c>
      <c r="Q217" s="11">
        <f>2*'OddsRatio_working_3-way'!K217*'OddsRatio_working_3-way'!L217*'OddsRatio_working_3-way'!M217</f>
        <v>6.3786721696747206E-2</v>
      </c>
      <c r="R217" s="11">
        <f t="shared" si="62"/>
        <v>0</v>
      </c>
      <c r="S217" s="11">
        <f t="shared" si="63"/>
        <v>-0.88419420352820544</v>
      </c>
      <c r="T217" s="11">
        <f t="shared" si="64"/>
        <v>-0.24629365000785663</v>
      </c>
      <c r="U217" s="11">
        <f>'OddsRatio_working_3-way'!S217-'OddsRatio_working_3-way'!R217^2/3</f>
        <v>-0.88419420352820544</v>
      </c>
      <c r="V217" s="11">
        <f>'OddsRatio_working_3-way'!S217*'OddsRatio_working_3-way'!R217/3-2*'OddsRatio_working_3-way'!R217^3/27-'OddsRatio_working_3-way'!T217</f>
        <v>0.24629365000785663</v>
      </c>
      <c r="W217" s="11">
        <f>'OddsRatio_working_3-way'!V217^2+4*'OddsRatio_working_3-way'!U217^3/27</f>
        <v>-4.1748695530925015E-2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0.16000723230929095</v>
      </c>
      <c r="Y217" s="11">
        <f>IF('OddsRatio_working_3-way'!W217&gt;=0,IF('OddsRatio_working_3-way'!V217+SQRT('OddsRatio_working_3-way'!W217)&gt;0,0,PI()),ACOS('OddsRatio_working_3-way'!V217/(2*'OddsRatio_working_3-way'!X217)))</f>
        <v>0.6925303789115772</v>
      </c>
      <c r="Z217" s="11">
        <f>'OddsRatio_working_3-way'!X217^(1/3)*COS('OddsRatio_working_3-way'!Y217/3)</f>
        <v>0.52849082675551518</v>
      </c>
      <c r="AA217" s="11">
        <f>'OddsRatio_working_3-way'!X217^(1/3)*COS(('OddsRatio_working_3-way'!Y217+2*PI())/3)</f>
        <v>-0.37181694961530232</v>
      </c>
      <c r="AB217" s="11">
        <f>'OddsRatio_working_3-way'!X217^(1/3)*COS(('OddsRatio_working_3-way'!Y217+4*PI())/3)</f>
        <v>-0.15667387714021305</v>
      </c>
      <c r="AC217" s="11">
        <f>'OddsRatio_working_3-way'!X217^(1/3)*SIN('OddsRatio_working_3-way'!Y217/3)</f>
        <v>0.12421291080777609</v>
      </c>
      <c r="AD217" s="11">
        <f>'OddsRatio_working_3-way'!X217^(1/3)*SIN(('OddsRatio_working_3-way'!Y217+2*PI())/3)</f>
        <v>0.39558002623342892</v>
      </c>
      <c r="AE217" s="11">
        <f>'OddsRatio_working_3-way'!X217^(1/3)*SIN(('OddsRatio_working_3-way'!Y217+4*PI())/3)</f>
        <v>-0.51979293704120477</v>
      </c>
      <c r="AF217" s="11">
        <f>-'OddsRatio_working_3-way'!U217/(3*'OddsRatio_working_3-way'!X217^(1/3))*COS(('OddsRatio_working_3-way'!Y217)/3)</f>
        <v>0.52849082675551506</v>
      </c>
      <c r="AG217" s="11">
        <f>-'OddsRatio_working_3-way'!U217/(3*'OddsRatio_working_3-way'!X217^(1/3))*COS(('OddsRatio_working_3-way'!Y217+2*PI())/3)</f>
        <v>-0.37181694961530221</v>
      </c>
      <c r="AH217" s="11">
        <f>-'OddsRatio_working_3-way'!U217/(3*'OddsRatio_working_3-way'!X217^(1/3))*COS(('OddsRatio_working_3-way'!Y217+4*PI())/3)</f>
        <v>-0.15667387714021302</v>
      </c>
      <c r="AI217" s="11">
        <f>'OddsRatio_working_3-way'!U217/(3*'OddsRatio_working_3-way'!X217^(1/3))*SIN(('OddsRatio_working_3-way'!Y217)/3)</f>
        <v>-0.12421291080777608</v>
      </c>
      <c r="AJ217" s="11">
        <f>'OddsRatio_working_3-way'!U217/(3*'OddsRatio_working_3-way'!X217^(1/3))*SIN(('OddsRatio_working_3-way'!Y217+2*PI())/3)</f>
        <v>-0.39558002623342886</v>
      </c>
      <c r="AK217" s="11">
        <f>'OddsRatio_working_3-way'!U217/(3*'OddsRatio_working_3-way'!X217^(1/3))*SIN(('OddsRatio_working_3-way'!Y217+4*PI())/3)</f>
        <v>0.51979293704120477</v>
      </c>
      <c r="AL217" s="11">
        <f>'OddsRatio_working_3-way'!Z217+'OddsRatio_working_3-way'!AF217</f>
        <v>1.0569816535110301</v>
      </c>
      <c r="AM217" s="11">
        <f>'OddsRatio_working_3-way'!AA217+'OddsRatio_working_3-way'!AG217</f>
        <v>-0.74363389923060452</v>
      </c>
      <c r="AN217" s="11">
        <f>'OddsRatio_working_3-way'!AB217+'OddsRatio_working_3-way'!AH217</f>
        <v>-0.31334775428042605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1.0569816535110301</v>
      </c>
      <c r="AS217" s="11">
        <f>IF(('OddsRatio_working_3-way'!X217=0),IF(Q217&gt;0,-Q217^(1/3),(-Q217)^(1/3)),'OddsRatio_working_3-way'!AM217-'OddsRatio_working_3-way'!R217/3)</f>
        <v>-0.74363389923060452</v>
      </c>
      <c r="AT217" s="11">
        <f>IF(('OddsRatio_working_3-way'!X217=0),IF(Q217&gt;0,-Q217^(1/3),(-Q217)^(1/3)),'OddsRatio_working_3-way'!AN217-'OddsRatio_working_3-way'!R217/3)</f>
        <v>-0.31334775428042605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9">
        <f t="shared" si="52"/>
        <v>0.46537300693242351</v>
      </c>
      <c r="E218" s="9">
        <f t="shared" si="53"/>
        <v>0.25791112630007046</v>
      </c>
      <c r="F218" s="9">
        <f t="shared" si="54"/>
        <v>0.27671586676750615</v>
      </c>
      <c r="G218" s="9">
        <f t="shared" si="55"/>
        <v>1.0539577340585491</v>
      </c>
      <c r="H218" s="9">
        <f t="shared" si="56"/>
        <v>2.1488139301238185</v>
      </c>
      <c r="I218" s="9">
        <f t="shared" si="57"/>
        <v>3.8773046139798382</v>
      </c>
      <c r="J218" s="9">
        <f t="shared" si="58"/>
        <v>3.6138151804652021</v>
      </c>
      <c r="K218" s="11">
        <f t="shared" si="59"/>
        <v>0.47846889952153115</v>
      </c>
      <c r="L218" s="11">
        <f t="shared" si="60"/>
        <v>0.26809651474530832</v>
      </c>
      <c r="M218" s="11">
        <f t="shared" si="61"/>
        <v>0.28735632183908044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-0.27202352490519766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0.23222351136988428</v>
      </c>
      <c r="Q218" s="11">
        <f>2*'OddsRatio_working_3-way'!K218*'OddsRatio_working_3-way'!L218*'OddsRatio_working_3-way'!M218</f>
        <v>7.3721749641233111E-2</v>
      </c>
      <c r="R218" s="11">
        <f t="shared" si="62"/>
        <v>0</v>
      </c>
      <c r="S218" s="11">
        <f t="shared" si="63"/>
        <v>-0.85368907505634306</v>
      </c>
      <c r="T218" s="11">
        <f t="shared" si="64"/>
        <v>-0.27101240477979144</v>
      </c>
      <c r="U218" s="11">
        <f>'OddsRatio_working_3-way'!S218-'OddsRatio_working_3-way'!R218^2/3</f>
        <v>-0.85368907505634306</v>
      </c>
      <c r="V218" s="11">
        <f>'OddsRatio_working_3-way'!S218*'OddsRatio_working_3-way'!R218/3-2*'OddsRatio_working_3-way'!R218^3/27-'OddsRatio_working_3-way'!T218</f>
        <v>0.27101240477979144</v>
      </c>
      <c r="W218" s="11">
        <f>'OddsRatio_working_3-way'!V218^2+4*'OddsRatio_working_3-way'!U218^3/27</f>
        <v>-1.8723509646722855E-2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0.15179857804937466</v>
      </c>
      <c r="Y218" s="11">
        <f>IF('OddsRatio_working_3-way'!W218&gt;=0,IF('OddsRatio_working_3-way'!V218+SQRT('OddsRatio_working_3-way'!W218)&gt;0,0,PI()),ACOS('OddsRatio_working_3-way'!V218/(2*'OddsRatio_working_3-way'!X218)))</f>
        <v>0.4675590767643607</v>
      </c>
      <c r="Z218" s="11">
        <f>'OddsRatio_working_3-way'!X218^(1/3)*COS('OddsRatio_working_3-way'!Y218/3)</f>
        <v>0.52697886702927443</v>
      </c>
      <c r="AA218" s="11">
        <f>'OddsRatio_working_3-way'!X218^(1/3)*COS(('OddsRatio_working_3-way'!Y218+2*PI())/3)</f>
        <v>-0.33519873585744653</v>
      </c>
      <c r="AB218" s="11">
        <f>'OddsRatio_working_3-way'!X218^(1/3)*COS(('OddsRatio_working_3-way'!Y218+4*PI())/3)</f>
        <v>-0.19178013117182804</v>
      </c>
      <c r="AC218" s="11">
        <f>'OddsRatio_working_3-way'!X218^(1/3)*SIN('OddsRatio_working_3-way'!Y218/3)</f>
        <v>8.2802770022042393E-2</v>
      </c>
      <c r="AD218" s="11">
        <f>'OddsRatio_working_3-way'!X218^(1/3)*SIN(('OddsRatio_working_3-way'!Y218+2*PI())/3)</f>
        <v>0.41497570109387216</v>
      </c>
      <c r="AE218" s="11">
        <f>'OddsRatio_working_3-way'!X218^(1/3)*SIN(('OddsRatio_working_3-way'!Y218+4*PI())/3)</f>
        <v>-0.49777847111591461</v>
      </c>
      <c r="AF218" s="11">
        <f>-'OddsRatio_working_3-way'!U218/(3*'OddsRatio_working_3-way'!X218^(1/3))*COS(('OddsRatio_working_3-way'!Y218)/3)</f>
        <v>0.52697886702927454</v>
      </c>
      <c r="AG218" s="11">
        <f>-'OddsRatio_working_3-way'!U218/(3*'OddsRatio_working_3-way'!X218^(1/3))*COS(('OddsRatio_working_3-way'!Y218+2*PI())/3)</f>
        <v>-0.33519873585744658</v>
      </c>
      <c r="AH218" s="11">
        <f>-'OddsRatio_working_3-way'!U218/(3*'OddsRatio_working_3-way'!X218^(1/3))*COS(('OddsRatio_working_3-way'!Y218+4*PI())/3)</f>
        <v>-0.19178013117182807</v>
      </c>
      <c r="AI218" s="11">
        <f>'OddsRatio_working_3-way'!U218/(3*'OddsRatio_working_3-way'!X218^(1/3))*SIN(('OddsRatio_working_3-way'!Y218)/3)</f>
        <v>-8.2802770022042407E-2</v>
      </c>
      <c r="AJ218" s="11">
        <f>'OddsRatio_working_3-way'!U218/(3*'OddsRatio_working_3-way'!X218^(1/3))*SIN(('OddsRatio_working_3-way'!Y218+2*PI())/3)</f>
        <v>-0.41497570109387227</v>
      </c>
      <c r="AK218" s="11">
        <f>'OddsRatio_working_3-way'!U218/(3*'OddsRatio_working_3-way'!X218^(1/3))*SIN(('OddsRatio_working_3-way'!Y218+4*PI())/3)</f>
        <v>0.49777847111591467</v>
      </c>
      <c r="AL218" s="11">
        <f>'OddsRatio_working_3-way'!Z218+'OddsRatio_working_3-way'!AF218</f>
        <v>1.0539577340585491</v>
      </c>
      <c r="AM218" s="11">
        <f>'OddsRatio_working_3-way'!AA218+'OddsRatio_working_3-way'!AG218</f>
        <v>-0.67039747171489306</v>
      </c>
      <c r="AN218" s="11">
        <f>'OddsRatio_working_3-way'!AB218+'OddsRatio_working_3-way'!AH218</f>
        <v>-0.38356026234365614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1.0539577340585491</v>
      </c>
      <c r="AS218" s="11">
        <f>IF(('OddsRatio_working_3-way'!X218=0),IF(Q218&gt;0,-Q218^(1/3),(-Q218)^(1/3)),'OddsRatio_working_3-way'!AM218-'OddsRatio_working_3-way'!R218/3)</f>
        <v>-0.67039747171489306</v>
      </c>
      <c r="AT218" s="11">
        <f>IF(('OddsRatio_working_3-way'!X218=0),IF(Q218&gt;0,-Q218^(1/3),(-Q218)^(1/3)),'OddsRatio_working_3-way'!AN218-'OddsRatio_working_3-way'!R218/3)</f>
        <v>-0.38356026234365614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9">
        <f t="shared" si="52"/>
        <v>0.41484104140690997</v>
      </c>
      <c r="E219" s="9">
        <f t="shared" si="53"/>
        <v>0.28357696743520056</v>
      </c>
      <c r="F219" s="9">
        <f t="shared" si="54"/>
        <v>0.30158199115788931</v>
      </c>
      <c r="G219" s="9">
        <f t="shared" si="55"/>
        <v>1.0526581181887118</v>
      </c>
      <c r="H219" s="9">
        <f t="shared" si="56"/>
        <v>2.4105618783728739</v>
      </c>
      <c r="I219" s="9">
        <f t="shared" si="57"/>
        <v>3.5263794836529079</v>
      </c>
      <c r="J219" s="9">
        <f t="shared" si="58"/>
        <v>3.315847860015166</v>
      </c>
      <c r="K219" s="11">
        <f t="shared" si="59"/>
        <v>0.42735042735042739</v>
      </c>
      <c r="L219" s="11">
        <f t="shared" si="60"/>
        <v>0.29411764705882354</v>
      </c>
      <c r="M219" s="11">
        <f t="shared" si="61"/>
        <v>0.3125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-0.27790346907993957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0.23331447963800911</v>
      </c>
      <c r="Q219" s="11">
        <f>2*'OddsRatio_working_3-way'!K219*'OddsRatio_working_3-way'!L219*'OddsRatio_working_3-way'!M219</f>
        <v>7.8557063851181511E-2</v>
      </c>
      <c r="R219" s="11">
        <f t="shared" si="62"/>
        <v>0</v>
      </c>
      <c r="S219" s="11">
        <f t="shared" si="63"/>
        <v>-0.83955223880597063</v>
      </c>
      <c r="T219" s="11">
        <f t="shared" si="64"/>
        <v>-0.28267752148349179</v>
      </c>
      <c r="U219" s="11">
        <f>'OddsRatio_working_3-way'!S219-'OddsRatio_working_3-way'!R219^2/3</f>
        <v>-0.83955223880597063</v>
      </c>
      <c r="V219" s="11">
        <f>'OddsRatio_working_3-way'!S219*'OddsRatio_working_3-way'!R219/3-2*'OddsRatio_working_3-way'!R219^3/27-'OddsRatio_working_3-way'!T219</f>
        <v>0.28267752148349179</v>
      </c>
      <c r="W219" s="11">
        <f>'OddsRatio_working_3-way'!V219^2+4*'OddsRatio_working_3-way'!U219^3/27</f>
        <v>-7.7610757738353631E-3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0.14804362273151564</v>
      </c>
      <c r="Y219" s="11">
        <f>IF('OddsRatio_working_3-way'!W219&gt;=0,IF('OddsRatio_working_3-way'!V219+SQRT('OddsRatio_working_3-way'!W219)&gt;0,0,PI()),ACOS('OddsRatio_working_3-way'!V219/(2*'OddsRatio_working_3-way'!X219)))</f>
        <v>0.30211197555911529</v>
      </c>
      <c r="Z219" s="11">
        <f>'OddsRatio_working_3-way'!X219^(1/3)*COS('OddsRatio_working_3-way'!Y219/3)</f>
        <v>0.5263290590943559</v>
      </c>
      <c r="AA219" s="11">
        <f>'OddsRatio_working_3-way'!X219^(1/3)*COS(('OddsRatio_working_3-way'!Y219+2*PI())/3)</f>
        <v>-0.30922265441272362</v>
      </c>
      <c r="AB219" s="11">
        <f>'OddsRatio_working_3-way'!X219^(1/3)*COS(('OddsRatio_working_3-way'!Y219+4*PI())/3)</f>
        <v>-0.21710640468163267</v>
      </c>
      <c r="AC219" s="11">
        <f>'OddsRatio_working_3-way'!X219^(1/3)*SIN('OddsRatio_working_3-way'!Y219/3)</f>
        <v>5.3183341578984369E-2</v>
      </c>
      <c r="AD219" s="11">
        <f>'OddsRatio_working_3-way'!X219^(1/3)*SIN(('OddsRatio_working_3-way'!Y219+2*PI())/3)</f>
        <v>0.42922266513618113</v>
      </c>
      <c r="AE219" s="11">
        <f>'OddsRatio_working_3-way'!X219^(1/3)*SIN(('OddsRatio_working_3-way'!Y219+4*PI())/3)</f>
        <v>-0.48240600671516526</v>
      </c>
      <c r="AF219" s="11">
        <f>-'OddsRatio_working_3-way'!U219/(3*'OddsRatio_working_3-way'!X219^(1/3))*COS(('OddsRatio_working_3-way'!Y219)/3)</f>
        <v>0.52632905909435579</v>
      </c>
      <c r="AG219" s="11">
        <f>-'OddsRatio_working_3-way'!U219/(3*'OddsRatio_working_3-way'!X219^(1/3))*COS(('OddsRatio_working_3-way'!Y219+2*PI())/3)</f>
        <v>-0.30922265441272351</v>
      </c>
      <c r="AH219" s="11">
        <f>-'OddsRatio_working_3-way'!U219/(3*'OddsRatio_working_3-way'!X219^(1/3))*COS(('OddsRatio_working_3-way'!Y219+4*PI())/3)</f>
        <v>-0.21710640468163261</v>
      </c>
      <c r="AI219" s="11">
        <f>'OddsRatio_working_3-way'!U219/(3*'OddsRatio_working_3-way'!X219^(1/3))*SIN(('OddsRatio_working_3-way'!Y219)/3)</f>
        <v>-5.3183341578984362E-2</v>
      </c>
      <c r="AJ219" s="11">
        <f>'OddsRatio_working_3-way'!U219/(3*'OddsRatio_working_3-way'!X219^(1/3))*SIN(('OddsRatio_working_3-way'!Y219+2*PI())/3)</f>
        <v>-0.42922266513618101</v>
      </c>
      <c r="AK219" s="11">
        <f>'OddsRatio_working_3-way'!U219/(3*'OddsRatio_working_3-way'!X219^(1/3))*SIN(('OddsRatio_working_3-way'!Y219+4*PI())/3)</f>
        <v>0.48240600671516515</v>
      </c>
      <c r="AL219" s="11">
        <f>'OddsRatio_working_3-way'!Z219+'OddsRatio_working_3-way'!AF219</f>
        <v>1.0526581181887118</v>
      </c>
      <c r="AM219" s="11">
        <f>'OddsRatio_working_3-way'!AA219+'OddsRatio_working_3-way'!AG219</f>
        <v>-0.61844530882544713</v>
      </c>
      <c r="AN219" s="11">
        <f>'OddsRatio_working_3-way'!AB219+'OddsRatio_working_3-way'!AH219</f>
        <v>-0.43421280936326528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1.0526581181887118</v>
      </c>
      <c r="AS219" s="11">
        <f>IF(('OddsRatio_working_3-way'!X219=0),IF(Q219&gt;0,-Q219^(1/3),(-Q219)^(1/3)),'OddsRatio_working_3-way'!AM219-'OddsRatio_working_3-way'!R219/3)</f>
        <v>-0.61844530882544713</v>
      </c>
      <c r="AT219" s="11">
        <f>IF(('OddsRatio_working_3-way'!X219=0),IF(Q219&gt;0,-Q219^(1/3),(-Q219)^(1/3)),'OddsRatio_working_3-way'!AN219-'OddsRatio_working_3-way'!R219/3)</f>
        <v>-0.43421280936326528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9">
        <f t="shared" si="52"/>
        <v>0.27090595166536985</v>
      </c>
      <c r="E220" s="9">
        <f t="shared" si="53"/>
        <v>0.26633690109038427</v>
      </c>
      <c r="F220" s="9">
        <f t="shared" si="54"/>
        <v>0.46275714724424527</v>
      </c>
      <c r="G220" s="9">
        <f t="shared" si="55"/>
        <v>1.0554188008176593</v>
      </c>
      <c r="H220" s="9">
        <f t="shared" si="56"/>
        <v>3.6913179420850315</v>
      </c>
      <c r="I220" s="9">
        <f t="shared" si="57"/>
        <v>3.7546430701340907</v>
      </c>
      <c r="J220" s="9">
        <f t="shared" si="58"/>
        <v>2.1609606808994255</v>
      </c>
      <c r="K220" s="11">
        <f t="shared" si="59"/>
        <v>0.28169014084507044</v>
      </c>
      <c r="L220" s="11">
        <f t="shared" si="60"/>
        <v>0.2770083102493075</v>
      </c>
      <c r="M220" s="11">
        <f t="shared" si="61"/>
        <v>0.47619047619047616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-0.27203107843738306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0.2326052343609209</v>
      </c>
      <c r="Q220" s="11">
        <f>2*'OddsRatio_working_3-way'!K220*'OddsRatio_working_3-way'!L220*'OddsRatio_working_3-way'!M220</f>
        <v>7.4314771361316576E-2</v>
      </c>
      <c r="R220" s="11">
        <f t="shared" si="62"/>
        <v>0</v>
      </c>
      <c r="S220" s="11">
        <f t="shared" si="63"/>
        <v>-0.85506860354730641</v>
      </c>
      <c r="T220" s="11">
        <f t="shared" si="64"/>
        <v>-0.27318485736335663</v>
      </c>
      <c r="U220" s="11">
        <f>'OddsRatio_working_3-way'!S220-'OddsRatio_working_3-way'!R220^2/3</f>
        <v>-0.85506860354730641</v>
      </c>
      <c r="V220" s="11">
        <f>'OddsRatio_working_3-way'!S220*'OddsRatio_working_3-way'!R220/3-2*'OddsRatio_working_3-way'!R220^3/27-'OddsRatio_working_3-way'!T220</f>
        <v>0.27318485736335663</v>
      </c>
      <c r="W220" s="11">
        <f>'OddsRatio_working_3-way'!V220^2+4*'OddsRatio_working_3-way'!U220^3/27</f>
        <v>-1.7988824788379931E-2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0.15216667759484781</v>
      </c>
      <c r="Y220" s="11">
        <f>IF('OddsRatio_working_3-way'!W220&gt;=0,IF('OddsRatio_working_3-way'!V220+SQRT('OddsRatio_working_3-way'!W220)&gt;0,0,PI()),ACOS('OddsRatio_working_3-way'!V220/(2*'OddsRatio_working_3-way'!X220)))</f>
        <v>0.45638827264246173</v>
      </c>
      <c r="Z220" s="11">
        <f>'OddsRatio_working_3-way'!X220^(1/3)*COS('OddsRatio_working_3-way'!Y220/3)</f>
        <v>0.52770940040882963</v>
      </c>
      <c r="AA220" s="11">
        <f>'OddsRatio_working_3-way'!X220^(1/3)*COS(('OddsRatio_working_3-way'!Y220+2*PI())/3)</f>
        <v>-0.33392068643840606</v>
      </c>
      <c r="AB220" s="11">
        <f>'OddsRatio_working_3-way'!X220^(1/3)*COS(('OddsRatio_working_3-way'!Y220+4*PI())/3)</f>
        <v>-0.19378871397042366</v>
      </c>
      <c r="AC220" s="11">
        <f>'OddsRatio_working_3-way'!X220^(1/3)*SIN('OddsRatio_working_3-way'!Y220/3)</f>
        <v>8.0905232026462992E-2</v>
      </c>
      <c r="AD220" s="11">
        <f>'OddsRatio_working_3-way'!X220^(1/3)*SIN(('OddsRatio_working_3-way'!Y220+2*PI())/3)</f>
        <v>0.41655713055666921</v>
      </c>
      <c r="AE220" s="11">
        <f>'OddsRatio_working_3-way'!X220^(1/3)*SIN(('OddsRatio_working_3-way'!Y220+4*PI())/3)</f>
        <v>-0.49746236258313209</v>
      </c>
      <c r="AF220" s="11">
        <f>-'OddsRatio_working_3-way'!U220/(3*'OddsRatio_working_3-way'!X220^(1/3))*COS(('OddsRatio_working_3-way'!Y220)/3)</f>
        <v>0.52770940040882952</v>
      </c>
      <c r="AG220" s="11">
        <f>-'OddsRatio_working_3-way'!U220/(3*'OddsRatio_working_3-way'!X220^(1/3))*COS(('OddsRatio_working_3-way'!Y220+2*PI())/3)</f>
        <v>-0.333920686438406</v>
      </c>
      <c r="AH220" s="11">
        <f>-'OddsRatio_working_3-way'!U220/(3*'OddsRatio_working_3-way'!X220^(1/3))*COS(('OddsRatio_working_3-way'!Y220+4*PI())/3)</f>
        <v>-0.1937887139704236</v>
      </c>
      <c r="AI220" s="11">
        <f>'OddsRatio_working_3-way'!U220/(3*'OddsRatio_working_3-way'!X220^(1/3))*SIN(('OddsRatio_working_3-way'!Y220)/3)</f>
        <v>-8.0905232026462978E-2</v>
      </c>
      <c r="AJ220" s="11">
        <f>'OddsRatio_working_3-way'!U220/(3*'OddsRatio_working_3-way'!X220^(1/3))*SIN(('OddsRatio_working_3-way'!Y220+2*PI())/3)</f>
        <v>-0.4165571305566691</v>
      </c>
      <c r="AK220" s="11">
        <f>'OddsRatio_working_3-way'!U220/(3*'OddsRatio_working_3-way'!X220^(1/3))*SIN(('OddsRatio_working_3-way'!Y220+4*PI())/3)</f>
        <v>0.49746236258313198</v>
      </c>
      <c r="AL220" s="11">
        <f>'OddsRatio_working_3-way'!Z220+'OddsRatio_working_3-way'!AF220</f>
        <v>1.0554188008176593</v>
      </c>
      <c r="AM220" s="11">
        <f>'OddsRatio_working_3-way'!AA220+'OddsRatio_working_3-way'!AG220</f>
        <v>-0.667841372876812</v>
      </c>
      <c r="AN220" s="11">
        <f>'OddsRatio_working_3-way'!AB220+'OddsRatio_working_3-way'!AH220</f>
        <v>-0.38757742794084726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1.0554188008176593</v>
      </c>
      <c r="AS220" s="11">
        <f>IF(('OddsRatio_working_3-way'!X220=0),IF(Q220&gt;0,-Q220^(1/3),(-Q220)^(1/3)),'OddsRatio_working_3-way'!AM220-'OddsRatio_working_3-way'!R220/3)</f>
        <v>-0.667841372876812</v>
      </c>
      <c r="AT220" s="11">
        <f>IF(('OddsRatio_working_3-way'!X220=0),IF(Q220&gt;0,-Q220^(1/3),(-Q220)^(1/3)),'OddsRatio_working_3-way'!AN220-'OddsRatio_working_3-way'!R220/3)</f>
        <v>-0.38757742794084726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9">
        <f t="shared" si="52"/>
        <v>0.30651845972195152</v>
      </c>
      <c r="E221" s="9">
        <f t="shared" si="53"/>
        <v>0.27305092697044919</v>
      </c>
      <c r="F221" s="9">
        <f t="shared" si="54"/>
        <v>0.4204306133075994</v>
      </c>
      <c r="G221" s="9">
        <f t="shared" si="55"/>
        <v>1.0523005821909959</v>
      </c>
      <c r="H221" s="9">
        <f t="shared" si="56"/>
        <v>3.2624462517106414</v>
      </c>
      <c r="I221" s="9">
        <f t="shared" si="57"/>
        <v>3.6623204729432195</v>
      </c>
      <c r="J221" s="9">
        <f t="shared" si="58"/>
        <v>2.3785137626702046</v>
      </c>
      <c r="K221" s="11">
        <f t="shared" si="59"/>
        <v>0.31746031746031744</v>
      </c>
      <c r="L221" s="11">
        <f t="shared" si="60"/>
        <v>0.28328611898016998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-0.27741697875247062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0.23320055695612152</v>
      </c>
      <c r="Q221" s="11">
        <f>2*'OddsRatio_working_3-way'!K221*'OddsRatio_working_3-way'!L221*'OddsRatio_working_3-way'!M221</f>
        <v>7.786329113726928E-2</v>
      </c>
      <c r="R221" s="11">
        <f t="shared" si="62"/>
        <v>0</v>
      </c>
      <c r="S221" s="11">
        <f t="shared" si="63"/>
        <v>-0.84061385862109816</v>
      </c>
      <c r="T221" s="11">
        <f t="shared" si="64"/>
        <v>-0.28067240688517464</v>
      </c>
      <c r="U221" s="11">
        <f>'OddsRatio_working_3-way'!S221-'OddsRatio_working_3-way'!R221^2/3</f>
        <v>-0.84061385862109816</v>
      </c>
      <c r="V221" s="11">
        <f>'OddsRatio_working_3-way'!S221*'OddsRatio_working_3-way'!R221/3-2*'OddsRatio_working_3-way'!R221^3/27-'OddsRatio_working_3-way'!T221</f>
        <v>0.28067240688517464</v>
      </c>
      <c r="W221" s="11">
        <f>'OddsRatio_working_3-way'!V221^2+4*'OddsRatio_working_3-way'!U221^3/27</f>
        <v>-9.2236467914935116E-3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0.14832451481313746</v>
      </c>
      <c r="Y221" s="11">
        <f>IF('OddsRatio_working_3-way'!W221&gt;=0,IF('OddsRatio_working_3-way'!V221+SQRT('OddsRatio_working_3-way'!W221)&gt;0,0,PI()),ACOS('OddsRatio_working_3-way'!V221/(2*'OddsRatio_working_3-way'!X221)))</f>
        <v>0.32968919000375618</v>
      </c>
      <c r="Z221" s="11">
        <f>'OddsRatio_working_3-way'!X221^(1/3)*COS('OddsRatio_working_3-way'!Y221/3)</f>
        <v>0.52615029109549794</v>
      </c>
      <c r="AA221" s="11">
        <f>'OddsRatio_working_3-way'!X221^(1/3)*COS(('OddsRatio_working_3-way'!Y221+2*PI())/3)</f>
        <v>-0.3133530536224356</v>
      </c>
      <c r="AB221" s="11">
        <f>'OddsRatio_working_3-way'!X221^(1/3)*COS(('OddsRatio_working_3-way'!Y221+4*PI())/3)</f>
        <v>-0.21279723747306253</v>
      </c>
      <c r="AC221" s="11">
        <f>'OddsRatio_working_3-way'!X221^(1/3)*SIN('OddsRatio_working_3-way'!Y221/3)</f>
        <v>5.8055927522423119E-2</v>
      </c>
      <c r="AD221" s="11">
        <f>'OddsRatio_working_3-way'!X221^(1/3)*SIN(('OddsRatio_working_3-way'!Y221+2*PI())/3)</f>
        <v>0.42663155453606699</v>
      </c>
      <c r="AE221" s="11">
        <f>'OddsRatio_working_3-way'!X221^(1/3)*SIN(('OddsRatio_working_3-way'!Y221+4*PI())/3)</f>
        <v>-0.48468748205849005</v>
      </c>
      <c r="AF221" s="11">
        <f>-'OddsRatio_working_3-way'!U221/(3*'OddsRatio_working_3-way'!X221^(1/3))*COS(('OddsRatio_working_3-way'!Y221)/3)</f>
        <v>0.52615029109549794</v>
      </c>
      <c r="AG221" s="11">
        <f>-'OddsRatio_working_3-way'!U221/(3*'OddsRatio_working_3-way'!X221^(1/3))*COS(('OddsRatio_working_3-way'!Y221+2*PI())/3)</f>
        <v>-0.3133530536224356</v>
      </c>
      <c r="AH221" s="11">
        <f>-'OddsRatio_working_3-way'!U221/(3*'OddsRatio_working_3-way'!X221^(1/3))*COS(('OddsRatio_working_3-way'!Y221+4*PI())/3)</f>
        <v>-0.21279723747306253</v>
      </c>
      <c r="AI221" s="11">
        <f>'OddsRatio_working_3-way'!U221/(3*'OddsRatio_working_3-way'!X221^(1/3))*SIN(('OddsRatio_working_3-way'!Y221)/3)</f>
        <v>-5.8055927522423119E-2</v>
      </c>
      <c r="AJ221" s="11">
        <f>'OddsRatio_working_3-way'!U221/(3*'OddsRatio_working_3-way'!X221^(1/3))*SIN(('OddsRatio_working_3-way'!Y221+2*PI())/3)</f>
        <v>-0.42663155453606699</v>
      </c>
      <c r="AK221" s="11">
        <f>'OddsRatio_working_3-way'!U221/(3*'OddsRatio_working_3-way'!X221^(1/3))*SIN(('OddsRatio_working_3-way'!Y221+4*PI())/3)</f>
        <v>0.48468748205849005</v>
      </c>
      <c r="AL221" s="11">
        <f>'OddsRatio_working_3-way'!Z221+'OddsRatio_working_3-way'!AF221</f>
        <v>1.0523005821909959</v>
      </c>
      <c r="AM221" s="11">
        <f>'OddsRatio_working_3-way'!AA221+'OddsRatio_working_3-way'!AG221</f>
        <v>-0.62670610724487119</v>
      </c>
      <c r="AN221" s="11">
        <f>'OddsRatio_working_3-way'!AB221+'OddsRatio_working_3-way'!AH221</f>
        <v>-0.42559447494612507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1.0523005821909959</v>
      </c>
      <c r="AS221" s="11">
        <f>IF(('OddsRatio_working_3-way'!X221=0),IF(Q221&gt;0,-Q221^(1/3),(-Q221)^(1/3)),'OddsRatio_working_3-way'!AM221-'OddsRatio_working_3-way'!R221/3)</f>
        <v>-0.62670610724487119</v>
      </c>
      <c r="AT221" s="11">
        <f>IF(('OddsRatio_working_3-way'!X221=0),IF(Q221&gt;0,-Q221^(1/3),(-Q221)^(1/3)),'OddsRatio_working_3-way'!AN221-'OddsRatio_working_3-way'!R221/3)</f>
        <v>-0.42559447494612507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9">
        <f t="shared" si="52"/>
        <v>0.53133203633953141</v>
      </c>
      <c r="E222" s="9">
        <f t="shared" si="53"/>
        <v>0.25773285017727948</v>
      </c>
      <c r="F222" s="9">
        <f t="shared" si="54"/>
        <v>0.21093511348318877</v>
      </c>
      <c r="G222" s="9">
        <f t="shared" si="55"/>
        <v>1.0627256754013201</v>
      </c>
      <c r="H222" s="9">
        <f t="shared" si="56"/>
        <v>1.882062310583096</v>
      </c>
      <c r="I222" s="9">
        <f t="shared" si="57"/>
        <v>3.8799865803375782</v>
      </c>
      <c r="J222" s="9">
        <f t="shared" si="58"/>
        <v>4.7407943774126471</v>
      </c>
      <c r="K222" s="11">
        <f t="shared" si="59"/>
        <v>0.54644808743169393</v>
      </c>
      <c r="L222" s="11">
        <f t="shared" si="60"/>
        <v>0.26954177897574122</v>
      </c>
      <c r="M222" s="11">
        <f t="shared" si="61"/>
        <v>0.22123893805309736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-0.25800410302051269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0.23006008022253649</v>
      </c>
      <c r="Q222" s="11">
        <f>2*'OddsRatio_working_3-way'!K222*'OddsRatio_working_3-way'!L222*'OddsRatio_working_3-way'!M222</f>
        <v>6.5172827258508925E-2</v>
      </c>
      <c r="R222" s="11">
        <f t="shared" si="62"/>
        <v>0</v>
      </c>
      <c r="S222" s="11">
        <f t="shared" si="63"/>
        <v>-0.89169155656507326</v>
      </c>
      <c r="T222" s="11">
        <f t="shared" si="64"/>
        <v>-0.25260384038670636</v>
      </c>
      <c r="U222" s="11">
        <f>'OddsRatio_working_3-way'!S222-'OddsRatio_working_3-way'!R222^2/3</f>
        <v>-0.89169155656507326</v>
      </c>
      <c r="V222" s="11">
        <f>'OddsRatio_working_3-way'!S222*'OddsRatio_working_3-way'!R222/3-2*'OddsRatio_working_3-way'!R222^3/27-'OddsRatio_working_3-way'!T222</f>
        <v>0.25260384038670636</v>
      </c>
      <c r="W222" s="11">
        <f>'OddsRatio_working_3-way'!V222^2+4*'OddsRatio_working_3-way'!U222^3/27</f>
        <v>-4.1227787310270839E-2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0.16204666572347567</v>
      </c>
      <c r="Y222" s="11">
        <f>IF('OddsRatio_working_3-way'!W222&gt;=0,IF('OddsRatio_working_3-way'!V222+SQRT('OddsRatio_working_3-way'!W222)&gt;0,0,PI()),ACOS('OddsRatio_working_3-way'!V222/(2*'OddsRatio_working_3-way'!X222)))</f>
        <v>0.6770616652053737</v>
      </c>
      <c r="Z222" s="11">
        <f>'OddsRatio_working_3-way'!X222^(1/3)*COS('OddsRatio_working_3-way'!Y222/3)</f>
        <v>0.53136283770066006</v>
      </c>
      <c r="AA222" s="11">
        <f>'OddsRatio_working_3-way'!X222^(1/3)*COS(('OddsRatio_working_3-way'!Y222+2*PI())/3)</f>
        <v>-0.37133670823185994</v>
      </c>
      <c r="AB222" s="11">
        <f>'OddsRatio_working_3-way'!X222^(1/3)*COS(('OddsRatio_working_3-way'!Y222+4*PI())/3)</f>
        <v>-0.16002612946880004</v>
      </c>
      <c r="AC222" s="11">
        <f>'OddsRatio_working_3-way'!X222^(1/3)*SIN('OddsRatio_working_3-way'!Y222/3)</f>
        <v>0.12200021953146827</v>
      </c>
      <c r="AD222" s="11">
        <f>'OddsRatio_working_3-way'!X222^(1/3)*SIN(('OddsRatio_working_3-way'!Y222+2*PI())/3)</f>
        <v>0.39917360631002524</v>
      </c>
      <c r="AE222" s="11">
        <f>'OddsRatio_working_3-way'!X222^(1/3)*SIN(('OddsRatio_working_3-way'!Y222+4*PI())/3)</f>
        <v>-0.52117382584149341</v>
      </c>
      <c r="AF222" s="11">
        <f>-'OddsRatio_working_3-way'!U222/(3*'OddsRatio_working_3-way'!X222^(1/3))*COS(('OddsRatio_working_3-way'!Y222)/3)</f>
        <v>0.53136283770065995</v>
      </c>
      <c r="AG222" s="11">
        <f>-'OddsRatio_working_3-way'!U222/(3*'OddsRatio_working_3-way'!X222^(1/3))*COS(('OddsRatio_working_3-way'!Y222+2*PI())/3)</f>
        <v>-0.37133670823185988</v>
      </c>
      <c r="AH222" s="11">
        <f>-'OddsRatio_working_3-way'!U222/(3*'OddsRatio_working_3-way'!X222^(1/3))*COS(('OddsRatio_working_3-way'!Y222+4*PI())/3)</f>
        <v>-0.16002612946879999</v>
      </c>
      <c r="AI222" s="11">
        <f>'OddsRatio_working_3-way'!U222/(3*'OddsRatio_working_3-way'!X222^(1/3))*SIN(('OddsRatio_working_3-way'!Y222)/3)</f>
        <v>-0.12200021953146824</v>
      </c>
      <c r="AJ222" s="11">
        <f>'OddsRatio_working_3-way'!U222/(3*'OddsRatio_working_3-way'!X222^(1/3))*SIN(('OddsRatio_working_3-way'!Y222+2*PI())/3)</f>
        <v>-0.39917360631002513</v>
      </c>
      <c r="AK222" s="11">
        <f>'OddsRatio_working_3-way'!U222/(3*'OddsRatio_working_3-way'!X222^(1/3))*SIN(('OddsRatio_working_3-way'!Y222+4*PI())/3)</f>
        <v>0.5211738258414933</v>
      </c>
      <c r="AL222" s="11">
        <f>'OddsRatio_working_3-way'!Z222+'OddsRatio_working_3-way'!AF222</f>
        <v>1.0627256754013201</v>
      </c>
      <c r="AM222" s="11">
        <f>'OddsRatio_working_3-way'!AA222+'OddsRatio_working_3-way'!AG222</f>
        <v>-0.74267341646371987</v>
      </c>
      <c r="AN222" s="11">
        <f>'OddsRatio_working_3-way'!AB222+'OddsRatio_working_3-way'!AH222</f>
        <v>-0.32005225893760003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1.0627256754013201</v>
      </c>
      <c r="AS222" s="11">
        <f>IF(('OddsRatio_working_3-way'!X222=0),IF(Q222&gt;0,-Q222^(1/3),(-Q222)^(1/3)),'OddsRatio_working_3-way'!AM222-'OddsRatio_working_3-way'!R222/3)</f>
        <v>-0.74267341646371987</v>
      </c>
      <c r="AT222" s="11">
        <f>IF(('OddsRatio_working_3-way'!X222=0),IF(Q222&gt;0,-Q222^(1/3),(-Q222)^(1/3)),'OddsRatio_working_3-way'!AN222-'OddsRatio_working_3-way'!R222/3)</f>
        <v>-0.32005225893760003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9">
        <f t="shared" si="52"/>
        <v>0.34709253096384779</v>
      </c>
      <c r="E223" s="9">
        <f t="shared" si="53"/>
        <v>0.26944941693701324</v>
      </c>
      <c r="F223" s="9">
        <f t="shared" si="54"/>
        <v>0.38345805209913908</v>
      </c>
      <c r="G223" s="9">
        <f t="shared" si="55"/>
        <v>1.0508805101191938</v>
      </c>
      <c r="H223" s="9">
        <f t="shared" si="56"/>
        <v>2.8810761131133567</v>
      </c>
      <c r="I223" s="9">
        <f t="shared" si="57"/>
        <v>3.7112717161075208</v>
      </c>
      <c r="J223" s="9">
        <f t="shared" si="58"/>
        <v>2.607847180482366</v>
      </c>
      <c r="K223" s="11">
        <f t="shared" si="59"/>
        <v>0.35842293906810035</v>
      </c>
      <c r="L223" s="11">
        <f t="shared" si="60"/>
        <v>0.27932960893854747</v>
      </c>
      <c r="M223" s="11">
        <f t="shared" si="61"/>
        <v>0.39525691699604748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-0.27961239321688136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0.23347708398677242</v>
      </c>
      <c r="Q223" s="11">
        <f>2*'OddsRatio_working_3-way'!K223*'OddsRatio_working_3-way'!L223*'OddsRatio_working_3-way'!M223</f>
        <v>7.9144774232804208E-2</v>
      </c>
      <c r="R223" s="11">
        <f t="shared" si="62"/>
        <v>0</v>
      </c>
      <c r="S223" s="11">
        <f t="shared" si="63"/>
        <v>-0.83500263096591687</v>
      </c>
      <c r="T223" s="11">
        <f t="shared" si="64"/>
        <v>-0.28305173931048028</v>
      </c>
      <c r="U223" s="11">
        <f>'OddsRatio_working_3-way'!S223-'OddsRatio_working_3-way'!R223^2/3</f>
        <v>-0.83500263096591687</v>
      </c>
      <c r="V223" s="11">
        <f>'OddsRatio_working_3-way'!S223*'OddsRatio_working_3-way'!R223/3-2*'OddsRatio_working_3-way'!R223^3/27-'OddsRatio_working_3-way'!T223</f>
        <v>0.28305173931048028</v>
      </c>
      <c r="W223" s="11">
        <f>'OddsRatio_working_3-way'!V223^2+4*'OddsRatio_working_3-way'!U223^3/27</f>
        <v>-6.1318429685672804E-3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0.14684186230027813</v>
      </c>
      <c r="Y223" s="11">
        <f>IF('OddsRatio_working_3-way'!W223&gt;=0,IF('OddsRatio_working_3-way'!V223+SQRT('OddsRatio_working_3-way'!W223)&gt;0,0,PI()),ACOS('OddsRatio_working_3-way'!V223/(2*'OddsRatio_working_3-way'!X223)))</f>
        <v>0.26989896877706365</v>
      </c>
      <c r="Z223" s="11">
        <f>'OddsRatio_working_3-way'!X223^(1/3)*COS('OddsRatio_working_3-way'!Y223/3)</f>
        <v>0.52544025505959691</v>
      </c>
      <c r="AA223" s="11">
        <f>'OddsRatio_working_3-way'!X223^(1/3)*COS(('OddsRatio_working_3-way'!Y223+2*PI())/3)</f>
        <v>-0.30376962830214049</v>
      </c>
      <c r="AB223" s="11">
        <f>'OddsRatio_working_3-way'!X223^(1/3)*COS(('OddsRatio_working_3-way'!Y223+4*PI())/3)</f>
        <v>-0.22167062675745636</v>
      </c>
      <c r="AC223" s="11">
        <f>'OddsRatio_working_3-way'!X223^(1/3)*SIN('OddsRatio_working_3-way'!Y223/3)</f>
        <v>4.7399880642022912E-2</v>
      </c>
      <c r="AD223" s="11">
        <f>'OddsRatio_working_3-way'!X223^(1/3)*SIN(('OddsRatio_working_3-way'!Y223+2*PI())/3)</f>
        <v>0.43134466873157445</v>
      </c>
      <c r="AE223" s="11">
        <f>'OddsRatio_working_3-way'!X223^(1/3)*SIN(('OddsRatio_working_3-way'!Y223+4*PI())/3)</f>
        <v>-0.47874454937359728</v>
      </c>
      <c r="AF223" s="11">
        <f>-'OddsRatio_working_3-way'!U223/(3*'OddsRatio_working_3-way'!X223^(1/3))*COS(('OddsRatio_working_3-way'!Y223)/3)</f>
        <v>0.52544025505959691</v>
      </c>
      <c r="AG223" s="11">
        <f>-'OddsRatio_working_3-way'!U223/(3*'OddsRatio_working_3-way'!X223^(1/3))*COS(('OddsRatio_working_3-way'!Y223+2*PI())/3)</f>
        <v>-0.30376962830214049</v>
      </c>
      <c r="AH223" s="11">
        <f>-'OddsRatio_working_3-way'!U223/(3*'OddsRatio_working_3-way'!X223^(1/3))*COS(('OddsRatio_working_3-way'!Y223+4*PI())/3)</f>
        <v>-0.22167062675745636</v>
      </c>
      <c r="AI223" s="11">
        <f>'OddsRatio_working_3-way'!U223/(3*'OddsRatio_working_3-way'!X223^(1/3))*SIN(('OddsRatio_working_3-way'!Y223)/3)</f>
        <v>-4.7399880642022912E-2</v>
      </c>
      <c r="AJ223" s="11">
        <f>'OddsRatio_working_3-way'!U223/(3*'OddsRatio_working_3-way'!X223^(1/3))*SIN(('OddsRatio_working_3-way'!Y223+2*PI())/3)</f>
        <v>-0.43134466873157445</v>
      </c>
      <c r="AK223" s="11">
        <f>'OddsRatio_working_3-way'!U223/(3*'OddsRatio_working_3-way'!X223^(1/3))*SIN(('OddsRatio_working_3-way'!Y223+4*PI())/3)</f>
        <v>0.47874454937359728</v>
      </c>
      <c r="AL223" s="11">
        <f>'OddsRatio_working_3-way'!Z223+'OddsRatio_working_3-way'!AF223</f>
        <v>1.0508805101191938</v>
      </c>
      <c r="AM223" s="11">
        <f>'OddsRatio_working_3-way'!AA223+'OddsRatio_working_3-way'!AG223</f>
        <v>-0.60753925660428099</v>
      </c>
      <c r="AN223" s="11">
        <f>'OddsRatio_working_3-way'!AB223+'OddsRatio_working_3-way'!AH223</f>
        <v>-0.44334125351491271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1.0508805101191938</v>
      </c>
      <c r="AS223" s="11">
        <f>IF(('OddsRatio_working_3-way'!X223=0),IF(Q223&gt;0,-Q223^(1/3),(-Q223)^(1/3)),'OddsRatio_working_3-way'!AM223-'OddsRatio_working_3-way'!R223/3)</f>
        <v>-0.60753925660428099</v>
      </c>
      <c r="AT223" s="11">
        <f>IF(('OddsRatio_working_3-way'!X223=0),IF(Q223&gt;0,-Q223^(1/3),(-Q223)^(1/3)),'OddsRatio_working_3-way'!AN223-'OddsRatio_working_3-way'!R223/3)</f>
        <v>-0.44334125351491271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9">
        <f t="shared" si="52"/>
        <v>0.56887890859459056</v>
      </c>
      <c r="E224" s="9">
        <f t="shared" si="53"/>
        <v>0.23207814522455678</v>
      </c>
      <c r="F224" s="9">
        <f t="shared" si="54"/>
        <v>0.19904294618085253</v>
      </c>
      <c r="G224" s="9">
        <f t="shared" si="55"/>
        <v>1.067384984084687</v>
      </c>
      <c r="H224" s="9">
        <f t="shared" si="56"/>
        <v>1.757843338700128</v>
      </c>
      <c r="I224" s="9">
        <f t="shared" si="57"/>
        <v>4.3088934506625289</v>
      </c>
      <c r="J224" s="9">
        <f t="shared" si="58"/>
        <v>5.0240413899992689</v>
      </c>
      <c r="K224" s="11">
        <f t="shared" si="59"/>
        <v>0.58479532163742687</v>
      </c>
      <c r="L224" s="11">
        <f t="shared" si="60"/>
        <v>0.24390243902439027</v>
      </c>
      <c r="M224" s="11">
        <f t="shared" si="61"/>
        <v>0.20964360587002098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-0.24812072792470163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0.22665789937166725</v>
      </c>
      <c r="Q224" s="11">
        <f>2*'OddsRatio_working_3-way'!K224*'OddsRatio_working_3-way'!L224*'OddsRatio_working_3-way'!M224</f>
        <v>5.9804195084872627E-2</v>
      </c>
      <c r="R224" s="11">
        <f t="shared" si="62"/>
        <v>0</v>
      </c>
      <c r="S224" s="11">
        <f t="shared" si="63"/>
        <v>-0.91349844596801355</v>
      </c>
      <c r="T224" s="11">
        <f t="shared" si="64"/>
        <v>-0.24102861371187695</v>
      </c>
      <c r="U224" s="11">
        <f>'OddsRatio_working_3-way'!S224-'OddsRatio_working_3-way'!R224^2/3</f>
        <v>-0.91349844596801355</v>
      </c>
      <c r="V224" s="11">
        <f>'OddsRatio_working_3-way'!S224*'OddsRatio_working_3-way'!R224/3-2*'OddsRatio_working_3-way'!R224^3/27-'OddsRatio_working_3-way'!T224</f>
        <v>0.24102861371187695</v>
      </c>
      <c r="W224" s="11">
        <f>'OddsRatio_working_3-way'!V224^2+4*'OddsRatio_working_3-way'!U224^3/27</f>
        <v>-5.4837895512174134E-2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0.16802729550585177</v>
      </c>
      <c r="Y224" s="11">
        <f>IF('OddsRatio_working_3-way'!W224&gt;=0,IF('OddsRatio_working_3-way'!V224+SQRT('OddsRatio_working_3-way'!W224)&gt;0,0,PI()),ACOS('OddsRatio_working_3-way'!V224/(2*'OddsRatio_working_3-way'!X224)))</f>
        <v>0.77097652515991866</v>
      </c>
      <c r="Z224" s="11">
        <f>'OddsRatio_working_3-way'!X224^(1/3)*COS('OddsRatio_working_3-way'!Y224/3)</f>
        <v>0.53369249204234348</v>
      </c>
      <c r="AA224" s="11">
        <f>'OddsRatio_working_3-way'!X224^(1/3)*COS(('OddsRatio_working_3-way'!Y224+2*PI())/3)</f>
        <v>-0.38831169149941563</v>
      </c>
      <c r="AB224" s="11">
        <f>'OddsRatio_working_3-way'!X224^(1/3)*COS(('OddsRatio_working_3-way'!Y224+4*PI())/3)</f>
        <v>-0.14538080054292807</v>
      </c>
      <c r="AC224" s="11">
        <f>'OddsRatio_working_3-way'!X224^(1/3)*SIN('OddsRatio_working_3-way'!Y224/3)</f>
        <v>0.14025621528820384</v>
      </c>
      <c r="AD224" s="11">
        <f>'OddsRatio_working_3-way'!X224^(1/3)*SIN(('OddsRatio_working_3-way'!Y224+2*PI())/3)</f>
        <v>0.39206314827359201</v>
      </c>
      <c r="AE224" s="11">
        <f>'OddsRatio_working_3-way'!X224^(1/3)*SIN(('OddsRatio_working_3-way'!Y224+4*PI())/3)</f>
        <v>-0.53231936356179577</v>
      </c>
      <c r="AF224" s="11">
        <f>-'OddsRatio_working_3-way'!U224/(3*'OddsRatio_working_3-way'!X224^(1/3))*COS(('OddsRatio_working_3-way'!Y224)/3)</f>
        <v>0.53369249204234348</v>
      </c>
      <c r="AG224" s="11">
        <f>-'OddsRatio_working_3-way'!U224/(3*'OddsRatio_working_3-way'!X224^(1/3))*COS(('OddsRatio_working_3-way'!Y224+2*PI())/3)</f>
        <v>-0.38831169149941558</v>
      </c>
      <c r="AH224" s="11">
        <f>-'OddsRatio_working_3-way'!U224/(3*'OddsRatio_working_3-way'!X224^(1/3))*COS(('OddsRatio_working_3-way'!Y224+4*PI())/3)</f>
        <v>-0.14538080054292804</v>
      </c>
      <c r="AI224" s="11">
        <f>'OddsRatio_working_3-way'!U224/(3*'OddsRatio_working_3-way'!X224^(1/3))*SIN(('OddsRatio_working_3-way'!Y224)/3)</f>
        <v>-0.14025621528820381</v>
      </c>
      <c r="AJ224" s="11">
        <f>'OddsRatio_working_3-way'!U224/(3*'OddsRatio_working_3-way'!X224^(1/3))*SIN(('OddsRatio_working_3-way'!Y224+2*PI())/3)</f>
        <v>-0.3920631482735919</v>
      </c>
      <c r="AK224" s="11">
        <f>'OddsRatio_working_3-way'!U224/(3*'OddsRatio_working_3-way'!X224^(1/3))*SIN(('OddsRatio_working_3-way'!Y224+4*PI())/3)</f>
        <v>0.53231936356179566</v>
      </c>
      <c r="AL224" s="11">
        <f>'OddsRatio_working_3-way'!Z224+'OddsRatio_working_3-way'!AF224</f>
        <v>1.067384984084687</v>
      </c>
      <c r="AM224" s="11">
        <f>'OddsRatio_working_3-way'!AA224+'OddsRatio_working_3-way'!AG224</f>
        <v>-0.77662338299883116</v>
      </c>
      <c r="AN224" s="11">
        <f>'OddsRatio_working_3-way'!AB224+'OddsRatio_working_3-way'!AH224</f>
        <v>-0.29076160108585614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1.067384984084687</v>
      </c>
      <c r="AS224" s="11">
        <f>IF(('OddsRatio_working_3-way'!X224=0),IF(Q224&gt;0,-Q224^(1/3),(-Q224)^(1/3)),'OddsRatio_working_3-way'!AM224-'OddsRatio_working_3-way'!R224/3)</f>
        <v>-0.77662338299883116</v>
      </c>
      <c r="AT224" s="11">
        <f>IF(('OddsRatio_working_3-way'!X224=0),IF(Q224&gt;0,-Q224^(1/3),(-Q224)^(1/3)),'OddsRatio_working_3-way'!AN224-'OddsRatio_working_3-way'!R224/3)</f>
        <v>-0.29076160108585614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9">
        <f t="shared" si="52"/>
        <v>0.3297876911118256</v>
      </c>
      <c r="E225" s="9">
        <f t="shared" si="53"/>
        <v>0.27934489290551962</v>
      </c>
      <c r="F225" s="9">
        <f t="shared" si="54"/>
        <v>0.39086741598265479</v>
      </c>
      <c r="G225" s="9">
        <f t="shared" si="55"/>
        <v>1.0529812756258359</v>
      </c>
      <c r="H225" s="9">
        <f t="shared" si="56"/>
        <v>3.0322538619578632</v>
      </c>
      <c r="I225" s="9">
        <f t="shared" si="57"/>
        <v>3.5798041252832973</v>
      </c>
      <c r="J225" s="9">
        <f t="shared" si="58"/>
        <v>2.5584122879262368</v>
      </c>
      <c r="K225" s="11">
        <f t="shared" si="59"/>
        <v>0.34129692832764502</v>
      </c>
      <c r="L225" s="11">
        <f t="shared" si="60"/>
        <v>0.28985507246376813</v>
      </c>
      <c r="M225" s="11">
        <f t="shared" si="61"/>
        <v>0.40322580645161293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-0.27915583659232801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0.23375409069658723</v>
      </c>
      <c r="Q225" s="11">
        <f>2*'OddsRatio_working_3-way'!K225*'OddsRatio_working_3-way'!L225*'OddsRatio_working_3-way'!M225</f>
        <v>7.9779553138766959E-2</v>
      </c>
      <c r="R225" s="11">
        <f t="shared" si="62"/>
        <v>0</v>
      </c>
      <c r="S225" s="11">
        <f t="shared" si="63"/>
        <v>-0.83736057089128924</v>
      </c>
      <c r="T225" s="11">
        <f t="shared" si="64"/>
        <v>-0.28578859074788021</v>
      </c>
      <c r="U225" s="11">
        <f>'OddsRatio_working_3-way'!S225-'OddsRatio_working_3-way'!R225^2/3</f>
        <v>-0.83736057089128924</v>
      </c>
      <c r="V225" s="11">
        <f>'OddsRatio_working_3-way'!S225*'OddsRatio_working_3-way'!R225/3-2*'OddsRatio_working_3-way'!R225^3/27-'OddsRatio_working_3-way'!T225</f>
        <v>0.28578859074788021</v>
      </c>
      <c r="W225" s="11">
        <f>'OddsRatio_working_3-way'!V225^2+4*'OddsRatio_working_3-way'!U225^3/27</f>
        <v>-5.3077545645097285E-3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0.14746429497184149</v>
      </c>
      <c r="Y225" s="11">
        <f>IF('OddsRatio_working_3-way'!W225&gt;=0,IF('OddsRatio_working_3-way'!V225+SQRT('OddsRatio_working_3-way'!W225)&gt;0,0,PI()),ACOS('OddsRatio_working_3-way'!V225/(2*'OddsRatio_working_3-way'!X225)))</f>
        <v>0.24960751242826107</v>
      </c>
      <c r="Z225" s="11">
        <f>'OddsRatio_working_3-way'!X225^(1/3)*COS('OddsRatio_working_3-way'!Y225/3)</f>
        <v>0.52649063781291805</v>
      </c>
      <c r="AA225" s="11">
        <f>'OddsRatio_working_3-way'!X225^(1/3)*COS(('OddsRatio_working_3-way'!Y225+2*PI())/3)</f>
        <v>-0.30126963933868312</v>
      </c>
      <c r="AB225" s="11">
        <f>'OddsRatio_working_3-way'!X225^(1/3)*COS(('OddsRatio_working_3-way'!Y225+4*PI())/3)</f>
        <v>-0.22522099847423477</v>
      </c>
      <c r="AC225" s="11">
        <f>'OddsRatio_working_3-way'!X225^(1/3)*SIN('OddsRatio_working_3-way'!Y225/3)</f>
        <v>4.3906703274594443E-2</v>
      </c>
      <c r="AD225" s="11">
        <f>'OddsRatio_working_3-way'!X225^(1/3)*SIN(('OddsRatio_working_3-way'!Y225+2*PI())/3)</f>
        <v>0.43400091556336179</v>
      </c>
      <c r="AE225" s="11">
        <f>'OddsRatio_working_3-way'!X225^(1/3)*SIN(('OddsRatio_working_3-way'!Y225+4*PI())/3)</f>
        <v>-0.47790761883795618</v>
      </c>
      <c r="AF225" s="11">
        <f>-'OddsRatio_working_3-way'!U225/(3*'OddsRatio_working_3-way'!X225^(1/3))*COS(('OddsRatio_working_3-way'!Y225)/3)</f>
        <v>0.52649063781291794</v>
      </c>
      <c r="AG225" s="11">
        <f>-'OddsRatio_working_3-way'!U225/(3*'OddsRatio_working_3-way'!X225^(1/3))*COS(('OddsRatio_working_3-way'!Y225+2*PI())/3)</f>
        <v>-0.30126963933868306</v>
      </c>
      <c r="AH225" s="11">
        <f>-'OddsRatio_working_3-way'!U225/(3*'OddsRatio_working_3-way'!X225^(1/3))*COS(('OddsRatio_working_3-way'!Y225+4*PI())/3)</f>
        <v>-0.22522099847423474</v>
      </c>
      <c r="AI225" s="11">
        <f>'OddsRatio_working_3-way'!U225/(3*'OddsRatio_working_3-way'!X225^(1/3))*SIN(('OddsRatio_working_3-way'!Y225)/3)</f>
        <v>-4.3906703274594436E-2</v>
      </c>
      <c r="AJ225" s="11">
        <f>'OddsRatio_working_3-way'!U225/(3*'OddsRatio_working_3-way'!X225^(1/3))*SIN(('OddsRatio_working_3-way'!Y225+2*PI())/3)</f>
        <v>-0.43400091556336168</v>
      </c>
      <c r="AK225" s="11">
        <f>'OddsRatio_working_3-way'!U225/(3*'OddsRatio_working_3-way'!X225^(1/3))*SIN(('OddsRatio_working_3-way'!Y225+4*PI())/3)</f>
        <v>0.47790761883795607</v>
      </c>
      <c r="AL225" s="11">
        <f>'OddsRatio_working_3-way'!Z225+'OddsRatio_working_3-way'!AF225</f>
        <v>1.0529812756258359</v>
      </c>
      <c r="AM225" s="11">
        <f>'OddsRatio_working_3-way'!AA225+'OddsRatio_working_3-way'!AG225</f>
        <v>-0.60253927867736623</v>
      </c>
      <c r="AN225" s="11">
        <f>'OddsRatio_working_3-way'!AB225+'OddsRatio_working_3-way'!AH225</f>
        <v>-0.45044199694846954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1.0529812756258359</v>
      </c>
      <c r="AS225" s="11">
        <f>IF(('OddsRatio_working_3-way'!X225=0),IF(Q225&gt;0,-Q225^(1/3),(-Q225)^(1/3)),'OddsRatio_working_3-way'!AM225-'OddsRatio_working_3-way'!R225/3)</f>
        <v>-0.60253927867736623</v>
      </c>
      <c r="AT225" s="11">
        <f>IF(('OddsRatio_working_3-way'!X225=0),IF(Q225&gt;0,-Q225^(1/3),(-Q225)^(1/3)),'OddsRatio_working_3-way'!AN225-'OddsRatio_working_3-way'!R225/3)</f>
        <v>-0.45044199694846954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9">
        <f t="shared" si="52"/>
        <v>0.47406057603004531</v>
      </c>
      <c r="E226" s="9">
        <f t="shared" si="53"/>
        <v>0.28366496686323078</v>
      </c>
      <c r="F226" s="9">
        <f t="shared" si="54"/>
        <v>0.24227445710672421</v>
      </c>
      <c r="G226" s="9">
        <f t="shared" si="55"/>
        <v>1.0566048197676938</v>
      </c>
      <c r="H226" s="9">
        <f t="shared" si="56"/>
        <v>2.1094350607560779</v>
      </c>
      <c r="I226" s="9">
        <f t="shared" si="57"/>
        <v>3.5252855192447874</v>
      </c>
      <c r="J226" s="9">
        <f t="shared" si="58"/>
        <v>4.1275502665123733</v>
      </c>
      <c r="K226" s="11">
        <f t="shared" si="59"/>
        <v>0.48780487804878053</v>
      </c>
      <c r="L226" s="11">
        <f t="shared" si="60"/>
        <v>0.29498525073746312</v>
      </c>
      <c r="M226" s="11">
        <f t="shared" si="61"/>
        <v>0.25252525252525254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-0.26991695500221302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0.23255797052473073</v>
      </c>
      <c r="Q226" s="11">
        <f>2*'OddsRatio_working_3-way'!K226*'OddsRatio_working_3-way'!L226*'OddsRatio_working_3-way'!M226</f>
        <v>7.267436578897836E-2</v>
      </c>
      <c r="R226" s="11">
        <f t="shared" si="62"/>
        <v>0</v>
      </c>
      <c r="S226" s="11">
        <f t="shared" si="63"/>
        <v>-0.86159081974981533</v>
      </c>
      <c r="T226" s="11">
        <f t="shared" si="64"/>
        <v>-0.26924713117181731</v>
      </c>
      <c r="U226" s="11">
        <f>'OddsRatio_working_3-way'!S226-'OddsRatio_working_3-way'!R226^2/3</f>
        <v>-0.86159081974981533</v>
      </c>
      <c r="V226" s="11">
        <f>'OddsRatio_working_3-way'!S226*'OddsRatio_working_3-way'!R226/3-2*'OddsRatio_working_3-way'!R226^3/27-'OddsRatio_working_3-way'!T226</f>
        <v>0.26924713117181731</v>
      </c>
      <c r="W226" s="11">
        <f>'OddsRatio_working_3-way'!V226^2+4*'OddsRatio_working_3-way'!U226^3/27</f>
        <v>-2.2260388890868996E-2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0.15391101855871364</v>
      </c>
      <c r="Y226" s="11">
        <f>IF('OddsRatio_working_3-way'!W226&gt;=0,IF('OddsRatio_working_3-way'!V226+SQRT('OddsRatio_working_3-way'!W226)&gt;0,0,PI()),ACOS('OddsRatio_working_3-way'!V226/(2*'OddsRatio_working_3-way'!X226)))</f>
        <v>0.50601204519358323</v>
      </c>
      <c r="Z226" s="11">
        <f>'OddsRatio_working_3-way'!X226^(1/3)*COS('OddsRatio_working_3-way'!Y226/3)</f>
        <v>0.52830240988384691</v>
      </c>
      <c r="AA226" s="11">
        <f>'OddsRatio_working_3-way'!X226^(1/3)*COS(('OddsRatio_working_3-way'!Y226+2*PI())/3)</f>
        <v>-0.34206222932643321</v>
      </c>
      <c r="AB226" s="11">
        <f>'OddsRatio_working_3-way'!X226^(1/3)*COS(('OddsRatio_working_3-way'!Y226+4*PI())/3)</f>
        <v>-0.18624018055741384</v>
      </c>
      <c r="AC226" s="11">
        <f>'OddsRatio_working_3-way'!X226^(1/3)*SIN('OddsRatio_working_3-way'!Y226/3)</f>
        <v>8.9963901802472337E-2</v>
      </c>
      <c r="AD226" s="11">
        <f>'OddsRatio_working_3-way'!X226^(1/3)*SIN(('OddsRatio_working_3-way'!Y226+2*PI())/3)</f>
        <v>0.41254135693871435</v>
      </c>
      <c r="AE226" s="11">
        <f>'OddsRatio_working_3-way'!X226^(1/3)*SIN(('OddsRatio_working_3-way'!Y226+4*PI())/3)</f>
        <v>-0.50250525874118668</v>
      </c>
      <c r="AF226" s="11">
        <f>-'OddsRatio_working_3-way'!U226/(3*'OddsRatio_working_3-way'!X226^(1/3))*COS(('OddsRatio_working_3-way'!Y226)/3)</f>
        <v>0.52830240988384691</v>
      </c>
      <c r="AG226" s="11">
        <f>-'OddsRatio_working_3-way'!U226/(3*'OddsRatio_working_3-way'!X226^(1/3))*COS(('OddsRatio_working_3-way'!Y226+2*PI())/3)</f>
        <v>-0.34206222932643321</v>
      </c>
      <c r="AH226" s="11">
        <f>-'OddsRatio_working_3-way'!U226/(3*'OddsRatio_working_3-way'!X226^(1/3))*COS(('OddsRatio_working_3-way'!Y226+4*PI())/3)</f>
        <v>-0.18624018055741384</v>
      </c>
      <c r="AI226" s="11">
        <f>'OddsRatio_working_3-way'!U226/(3*'OddsRatio_working_3-way'!X226^(1/3))*SIN(('OddsRatio_working_3-way'!Y226)/3)</f>
        <v>-8.9963901802472337E-2</v>
      </c>
      <c r="AJ226" s="11">
        <f>'OddsRatio_working_3-way'!U226/(3*'OddsRatio_working_3-way'!X226^(1/3))*SIN(('OddsRatio_working_3-way'!Y226+2*PI())/3)</f>
        <v>-0.41254135693871435</v>
      </c>
      <c r="AK226" s="11">
        <f>'OddsRatio_working_3-way'!U226/(3*'OddsRatio_working_3-way'!X226^(1/3))*SIN(('OddsRatio_working_3-way'!Y226+4*PI())/3)</f>
        <v>0.50250525874118668</v>
      </c>
      <c r="AL226" s="11">
        <f>'OddsRatio_working_3-way'!Z226+'OddsRatio_working_3-way'!AF226</f>
        <v>1.0566048197676938</v>
      </c>
      <c r="AM226" s="11">
        <f>'OddsRatio_working_3-way'!AA226+'OddsRatio_working_3-way'!AG226</f>
        <v>-0.68412445865286642</v>
      </c>
      <c r="AN226" s="11">
        <f>'OddsRatio_working_3-way'!AB226+'OddsRatio_working_3-way'!AH226</f>
        <v>-0.37248036111482768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1.0566048197676938</v>
      </c>
      <c r="AS226" s="11">
        <f>IF(('OddsRatio_working_3-way'!X226=0),IF(Q226&gt;0,-Q226^(1/3),(-Q226)^(1/3)),'OddsRatio_working_3-way'!AM226-'OddsRatio_working_3-way'!R226/3)</f>
        <v>-0.68412445865286642</v>
      </c>
      <c r="AT226" s="11">
        <f>IF(('OddsRatio_working_3-way'!X226=0),IF(Q226&gt;0,-Q226^(1/3),(-Q226)^(1/3)),'OddsRatio_working_3-way'!AN226-'OddsRatio_working_3-way'!R226/3)</f>
        <v>-0.37248036111482768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9">
        <f t="shared" si="52"/>
        <v>0.4819766093081489</v>
      </c>
      <c r="E227" s="9">
        <f t="shared" si="53"/>
        <v>0.2593651479461993</v>
      </c>
      <c r="F227" s="9">
        <f t="shared" si="54"/>
        <v>0.25865824274565163</v>
      </c>
      <c r="G227" s="9">
        <f t="shared" si="55"/>
        <v>1.0537151793211508</v>
      </c>
      <c r="H227" s="9">
        <f t="shared" si="56"/>
        <v>2.0747894829075739</v>
      </c>
      <c r="I227" s="9">
        <f t="shared" si="57"/>
        <v>3.8555681359603189</v>
      </c>
      <c r="J227" s="9">
        <f t="shared" si="58"/>
        <v>3.8661052877535305</v>
      </c>
      <c r="K227" s="11">
        <f t="shared" si="59"/>
        <v>0.49504950495049505</v>
      </c>
      <c r="L227" s="11">
        <f t="shared" si="60"/>
        <v>0.26954177897574122</v>
      </c>
      <c r="M227" s="11">
        <f t="shared" si="61"/>
        <v>0.26881720430107525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-0.26969329399681985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0.23136171542552042</v>
      </c>
      <c r="Q227" s="11">
        <f>2*'OddsRatio_working_3-way'!K227*'OddsRatio_working_3-way'!L227*'OddsRatio_working_3-way'!M227</f>
        <v>7.1740066798610988E-2</v>
      </c>
      <c r="R227" s="11">
        <f t="shared" si="62"/>
        <v>0</v>
      </c>
      <c r="S227" s="11">
        <f t="shared" si="63"/>
        <v>-0.85786973786692888</v>
      </c>
      <c r="T227" s="11">
        <f t="shared" si="64"/>
        <v>-0.26600612026881515</v>
      </c>
      <c r="U227" s="11">
        <f>'OddsRatio_working_3-way'!S227-'OddsRatio_working_3-way'!R227^2/3</f>
        <v>-0.85786973786692888</v>
      </c>
      <c r="V227" s="11">
        <f>'OddsRatio_working_3-way'!S227*'OddsRatio_working_3-way'!R227/3-2*'OddsRatio_working_3-way'!R227^3/27-'OddsRatio_working_3-way'!T227</f>
        <v>0.26600612026881515</v>
      </c>
      <c r="W227" s="11">
        <f>'OddsRatio_working_3-way'!V227^2+4*'OddsRatio_working_3-way'!U227^3/27</f>
        <v>-2.2772754764007613E-2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0.15291501788941053</v>
      </c>
      <c r="Y227" s="11">
        <f>IF('OddsRatio_working_3-way'!W227&gt;=0,IF('OddsRatio_working_3-way'!V227+SQRT('OddsRatio_working_3-way'!W227)&gt;0,0,PI()),ACOS('OddsRatio_working_3-way'!V227/(2*'OddsRatio_working_3-way'!X227)))</f>
        <v>0.51603160405986692</v>
      </c>
      <c r="Z227" s="11">
        <f>'OddsRatio_working_3-way'!X227^(1/3)*COS('OddsRatio_working_3-way'!Y227/3)</f>
        <v>0.52685758966057528</v>
      </c>
      <c r="AA227" s="11">
        <f>'OddsRatio_working_3-way'!X227^(1/3)*COS(('OddsRatio_working_3-way'!Y227+2*PI())/3)</f>
        <v>-0.34269571497683332</v>
      </c>
      <c r="AB227" s="11">
        <f>'OddsRatio_working_3-way'!X227^(1/3)*COS(('OddsRatio_working_3-way'!Y227+4*PI())/3)</f>
        <v>-0.18416187468374207</v>
      </c>
      <c r="AC227" s="11">
        <f>'OddsRatio_working_3-way'!X227^(1/3)*SIN('OddsRatio_working_3-way'!Y227/3)</f>
        <v>9.1529555368881549E-2</v>
      </c>
      <c r="AD227" s="11">
        <f>'OddsRatio_working_3-way'!X227^(1/3)*SIN(('OddsRatio_working_3-way'!Y227+2*PI())/3)</f>
        <v>0.41050727913825508</v>
      </c>
      <c r="AE227" s="11">
        <f>'OddsRatio_working_3-way'!X227^(1/3)*SIN(('OddsRatio_working_3-way'!Y227+4*PI())/3)</f>
        <v>-0.50203683450713654</v>
      </c>
      <c r="AF227" s="11">
        <f>-'OddsRatio_working_3-way'!U227/(3*'OddsRatio_working_3-way'!X227^(1/3))*COS(('OddsRatio_working_3-way'!Y227)/3)</f>
        <v>0.52685758966057539</v>
      </c>
      <c r="AG227" s="11">
        <f>-'OddsRatio_working_3-way'!U227/(3*'OddsRatio_working_3-way'!X227^(1/3))*COS(('OddsRatio_working_3-way'!Y227+2*PI())/3)</f>
        <v>-0.34269571497683338</v>
      </c>
      <c r="AH227" s="11">
        <f>-'OddsRatio_working_3-way'!U227/(3*'OddsRatio_working_3-way'!X227^(1/3))*COS(('OddsRatio_working_3-way'!Y227+4*PI())/3)</f>
        <v>-0.18416187468374212</v>
      </c>
      <c r="AI227" s="11">
        <f>'OddsRatio_working_3-way'!U227/(3*'OddsRatio_working_3-way'!X227^(1/3))*SIN(('OddsRatio_working_3-way'!Y227)/3)</f>
        <v>-9.1529555368881563E-2</v>
      </c>
      <c r="AJ227" s="11">
        <f>'OddsRatio_working_3-way'!U227/(3*'OddsRatio_working_3-way'!X227^(1/3))*SIN(('OddsRatio_working_3-way'!Y227+2*PI())/3)</f>
        <v>-0.41050727913825519</v>
      </c>
      <c r="AK227" s="11">
        <f>'OddsRatio_working_3-way'!U227/(3*'OddsRatio_working_3-way'!X227^(1/3))*SIN(('OddsRatio_working_3-way'!Y227+4*PI())/3)</f>
        <v>0.50203683450713665</v>
      </c>
      <c r="AL227" s="11">
        <f>'OddsRatio_working_3-way'!Z227+'OddsRatio_working_3-way'!AF227</f>
        <v>1.0537151793211508</v>
      </c>
      <c r="AM227" s="11">
        <f>'OddsRatio_working_3-way'!AA227+'OddsRatio_working_3-way'!AG227</f>
        <v>-0.68539142995366675</v>
      </c>
      <c r="AN227" s="11">
        <f>'OddsRatio_working_3-way'!AB227+'OddsRatio_working_3-way'!AH227</f>
        <v>-0.36832374936748419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1.0537151793211508</v>
      </c>
      <c r="AS227" s="11">
        <f>IF(('OddsRatio_working_3-way'!X227=0),IF(Q227&gt;0,-Q227^(1/3),(-Q227)^(1/3)),'OddsRatio_working_3-way'!AM227-'OddsRatio_working_3-way'!R227/3)</f>
        <v>-0.68539142995366675</v>
      </c>
      <c r="AT227" s="11">
        <f>IF(('OddsRatio_working_3-way'!X227=0),IF(Q227&gt;0,-Q227^(1/3),(-Q227)^(1/3)),'OddsRatio_working_3-way'!AN227-'OddsRatio_working_3-way'!R227/3)</f>
        <v>-0.36832374936748419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9">
        <f t="shared" si="52"/>
        <v>0.34843083281094223</v>
      </c>
      <c r="E228" s="9">
        <f t="shared" si="53"/>
        <v>0.28146188554471208</v>
      </c>
      <c r="F228" s="9">
        <f t="shared" si="54"/>
        <v>0.37010728164434548</v>
      </c>
      <c r="G228" s="9">
        <f t="shared" si="55"/>
        <v>1.0505674568847785</v>
      </c>
      <c r="H228" s="9">
        <f t="shared" si="56"/>
        <v>2.8700100732549054</v>
      </c>
      <c r="I228" s="9">
        <f t="shared" si="57"/>
        <v>3.5528789202300124</v>
      </c>
      <c r="J228" s="9">
        <f t="shared" si="58"/>
        <v>2.7019192801533416</v>
      </c>
      <c r="K228" s="11">
        <f t="shared" si="59"/>
        <v>0.35971223021582738</v>
      </c>
      <c r="L228" s="11">
        <f t="shared" si="60"/>
        <v>0.29154518950437314</v>
      </c>
      <c r="M228" s="11">
        <f t="shared" si="61"/>
        <v>0.38167938931297707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-0.2804794732749174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0.23336103778495459</v>
      </c>
      <c r="Q228" s="11">
        <f>2*'OddsRatio_working_3-way'!K228*'OddsRatio_working_3-way'!L228*'OddsRatio_working_3-way'!M228</f>
        <v>8.0055244523140515E-2</v>
      </c>
      <c r="R228" s="11">
        <f t="shared" si="62"/>
        <v>0</v>
      </c>
      <c r="S228" s="11">
        <f t="shared" si="63"/>
        <v>-0.83200754429619617</v>
      </c>
      <c r="T228" s="11">
        <f t="shared" si="64"/>
        <v>-0.28542282823197124</v>
      </c>
      <c r="U228" s="11">
        <f>'OddsRatio_working_3-way'!S228-'OddsRatio_working_3-way'!R228^2/3</f>
        <v>-0.83200754429619617</v>
      </c>
      <c r="V228" s="11">
        <f>'OddsRatio_working_3-way'!S228*'OddsRatio_working_3-way'!R228/3-2*'OddsRatio_working_3-way'!R228^3/27-'OddsRatio_working_3-way'!T228</f>
        <v>0.28542282823197124</v>
      </c>
      <c r="W228" s="11">
        <f>'OddsRatio_working_3-way'!V228^2+4*'OddsRatio_working_3-way'!U228^3/27</f>
        <v>-3.8591476678750958E-3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0.14605250643502532</v>
      </c>
      <c r="Y228" s="11">
        <f>IF('OddsRatio_working_3-way'!W228&gt;=0,IF('OddsRatio_working_3-way'!V228+SQRT('OddsRatio_working_3-way'!W228)&gt;0,0,PI()),ACOS('OddsRatio_working_3-way'!V228/(2*'OddsRatio_working_3-way'!X228)))</f>
        <v>0.21430688892475014</v>
      </c>
      <c r="Z228" s="11">
        <f>'OddsRatio_working_3-way'!X228^(1/3)*COS('OddsRatio_working_3-way'!Y228/3)</f>
        <v>0.52528372844238935</v>
      </c>
      <c r="AA228" s="11">
        <f>'OddsRatio_working_3-way'!X228^(1/3)*COS(('OddsRatio_working_3-way'!Y228+2*PI())/3)</f>
        <v>-0.29519396936503672</v>
      </c>
      <c r="AB228" s="11">
        <f>'OddsRatio_working_3-way'!X228^(1/3)*COS(('OddsRatio_working_3-way'!Y228+4*PI())/3)</f>
        <v>-0.23008975907735271</v>
      </c>
      <c r="AC228" s="11">
        <f>'OddsRatio_working_3-way'!X228^(1/3)*SIN('OddsRatio_working_3-way'!Y228/3)</f>
        <v>3.7587933334972512E-2</v>
      </c>
      <c r="AD228" s="11">
        <f>'OddsRatio_working_3-way'!X228^(1/3)*SIN(('OddsRatio_working_3-way'!Y228+2*PI())/3)</f>
        <v>0.43611508635822943</v>
      </c>
      <c r="AE228" s="11">
        <f>'OddsRatio_working_3-way'!X228^(1/3)*SIN(('OddsRatio_working_3-way'!Y228+4*PI())/3)</f>
        <v>-0.47370301969320178</v>
      </c>
      <c r="AF228" s="11">
        <f>-'OddsRatio_working_3-way'!U228/(3*'OddsRatio_working_3-way'!X228^(1/3))*COS(('OddsRatio_working_3-way'!Y228)/3)</f>
        <v>0.52528372844238924</v>
      </c>
      <c r="AG228" s="11">
        <f>-'OddsRatio_working_3-way'!U228/(3*'OddsRatio_working_3-way'!X228^(1/3))*COS(('OddsRatio_working_3-way'!Y228+2*PI())/3)</f>
        <v>-0.29519396936503667</v>
      </c>
      <c r="AH228" s="11">
        <f>-'OddsRatio_working_3-way'!U228/(3*'OddsRatio_working_3-way'!X228^(1/3))*COS(('OddsRatio_working_3-way'!Y228+4*PI())/3)</f>
        <v>-0.23008975907735266</v>
      </c>
      <c r="AI228" s="11">
        <f>'OddsRatio_working_3-way'!U228/(3*'OddsRatio_working_3-way'!X228^(1/3))*SIN(('OddsRatio_working_3-way'!Y228)/3)</f>
        <v>-3.7587933334972505E-2</v>
      </c>
      <c r="AJ228" s="11">
        <f>'OddsRatio_working_3-way'!U228/(3*'OddsRatio_working_3-way'!X228^(1/3))*SIN(('OddsRatio_working_3-way'!Y228+2*PI())/3)</f>
        <v>-0.43611508635822932</v>
      </c>
      <c r="AK228" s="11">
        <f>'OddsRatio_working_3-way'!U228/(3*'OddsRatio_working_3-way'!X228^(1/3))*SIN(('OddsRatio_working_3-way'!Y228+4*PI())/3)</f>
        <v>0.47370301969320167</v>
      </c>
      <c r="AL228" s="11">
        <f>'OddsRatio_working_3-way'!Z228+'OddsRatio_working_3-way'!AF228</f>
        <v>1.0505674568847785</v>
      </c>
      <c r="AM228" s="11">
        <f>'OddsRatio_working_3-way'!AA228+'OddsRatio_working_3-way'!AG228</f>
        <v>-0.59038793873007345</v>
      </c>
      <c r="AN228" s="11">
        <f>'OddsRatio_working_3-way'!AB228+'OddsRatio_working_3-way'!AH228</f>
        <v>-0.46017951815470537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1.0505674568847785</v>
      </c>
      <c r="AS228" s="11">
        <f>IF(('OddsRatio_working_3-way'!X228=0),IF(Q228&gt;0,-Q228^(1/3),(-Q228)^(1/3)),'OddsRatio_working_3-way'!AM228-'OddsRatio_working_3-way'!R228/3)</f>
        <v>-0.59038793873007345</v>
      </c>
      <c r="AT228" s="11">
        <f>IF(('OddsRatio_working_3-way'!X228=0),IF(Q228&gt;0,-Q228^(1/3),(-Q228)^(1/3)),'OddsRatio_working_3-way'!AN228-'OddsRatio_working_3-way'!R228/3)</f>
        <v>-0.46017951815470537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9">
        <f t="shared" si="52"/>
        <v>0.20070889232885811</v>
      </c>
      <c r="E229" s="9">
        <f t="shared" si="53"/>
        <v>0.25234293012223641</v>
      </c>
      <c r="F229" s="9">
        <f t="shared" si="54"/>
        <v>0.54694817754890568</v>
      </c>
      <c r="G229" s="9">
        <f t="shared" si="55"/>
        <v>1.0619574095886986</v>
      </c>
      <c r="H229" s="9">
        <f t="shared" si="56"/>
        <v>4.98234028595762</v>
      </c>
      <c r="I229" s="9">
        <f t="shared" si="57"/>
        <v>3.9628611727524685</v>
      </c>
      <c r="J229" s="9">
        <f t="shared" si="58"/>
        <v>1.8283267794791846</v>
      </c>
      <c r="K229" s="11">
        <f t="shared" si="59"/>
        <v>0.21052631578947367</v>
      </c>
      <c r="L229" s="11">
        <f t="shared" si="60"/>
        <v>0.26385224274406333</v>
      </c>
      <c r="M229" s="11">
        <f t="shared" si="61"/>
        <v>0.5617977528089888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-0.2546696853901379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0.22843269271277866</v>
      </c>
      <c r="Q229" s="11">
        <f>2*'OddsRatio_working_3-way'!K229*'OddsRatio_working_3-way'!L229*'OddsRatio_working_3-way'!M229</f>
        <v>6.2413304019884874E-2</v>
      </c>
      <c r="R229" s="11">
        <f t="shared" si="62"/>
        <v>0</v>
      </c>
      <c r="S229" s="11">
        <f t="shared" si="63"/>
        <v>-0.8969763808473481</v>
      </c>
      <c r="T229" s="11">
        <f t="shared" si="64"/>
        <v>-0.24507551389271803</v>
      </c>
      <c r="U229" s="11">
        <f>'OddsRatio_working_3-way'!S229-'OddsRatio_working_3-way'!R229^2/3</f>
        <v>-0.8969763808473481</v>
      </c>
      <c r="V229" s="11">
        <f>'OddsRatio_working_3-way'!S229*'OddsRatio_working_3-way'!R229/3-2*'OddsRatio_working_3-way'!R229^3/27-'OddsRatio_working_3-way'!T229</f>
        <v>0.24507551389271803</v>
      </c>
      <c r="W229" s="11">
        <f>'OddsRatio_working_3-way'!V229^2+4*'OddsRatio_working_3-way'!U229^3/27</f>
        <v>-4.685314240915521E-2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0.16348941091010682</v>
      </c>
      <c r="Y229" s="11">
        <f>IF('OddsRatio_working_3-way'!W229&gt;=0,IF('OddsRatio_working_3-way'!V229+SQRT('OddsRatio_working_3-way'!W229)&gt;0,0,PI()),ACOS('OddsRatio_working_3-way'!V229/(2*'OddsRatio_working_3-way'!X229)))</f>
        <v>0.72346727636135855</v>
      </c>
      <c r="Z229" s="11">
        <f>'OddsRatio_working_3-way'!X229^(1/3)*COS('OddsRatio_working_3-way'!Y229/3)</f>
        <v>0.53097870479434917</v>
      </c>
      <c r="AA229" s="11">
        <f>'OddsRatio_working_3-way'!X229^(1/3)*COS(('OddsRatio_working_3-way'!Y229+2*PI())/3)</f>
        <v>-0.37858358966425854</v>
      </c>
      <c r="AB229" s="11">
        <f>'OddsRatio_working_3-way'!X229^(1/3)*COS(('OddsRatio_working_3-way'!Y229+4*PI())/3)</f>
        <v>-0.15239511513009082</v>
      </c>
      <c r="AC229" s="11">
        <f>'OddsRatio_working_3-way'!X229^(1/3)*SIN('OddsRatio_working_3-way'!Y229/3)</f>
        <v>0.1305899766598928</v>
      </c>
      <c r="AD229" s="11">
        <f>'OddsRatio_working_3-way'!X229^(1/3)*SIN(('OddsRatio_working_3-way'!Y229+2*PI())/3)</f>
        <v>0.3945460588905183</v>
      </c>
      <c r="AE229" s="11">
        <f>'OddsRatio_working_3-way'!X229^(1/3)*SIN(('OddsRatio_working_3-way'!Y229+4*PI())/3)</f>
        <v>-0.52513603555041088</v>
      </c>
      <c r="AF229" s="11">
        <f>-'OddsRatio_working_3-way'!U229/(3*'OddsRatio_working_3-way'!X229^(1/3))*COS(('OddsRatio_working_3-way'!Y229)/3)</f>
        <v>0.53097870479434928</v>
      </c>
      <c r="AG229" s="11">
        <f>-'OddsRatio_working_3-way'!U229/(3*'OddsRatio_working_3-way'!X229^(1/3))*COS(('OddsRatio_working_3-way'!Y229+2*PI())/3)</f>
        <v>-0.37858358966425865</v>
      </c>
      <c r="AH229" s="11">
        <f>-'OddsRatio_working_3-way'!U229/(3*'OddsRatio_working_3-way'!X229^(1/3))*COS(('OddsRatio_working_3-way'!Y229+4*PI())/3)</f>
        <v>-0.15239511513009085</v>
      </c>
      <c r="AI229" s="11">
        <f>'OddsRatio_working_3-way'!U229/(3*'OddsRatio_working_3-way'!X229^(1/3))*SIN(('OddsRatio_working_3-way'!Y229)/3)</f>
        <v>-0.13058997665989283</v>
      </c>
      <c r="AJ229" s="11">
        <f>'OddsRatio_working_3-way'!U229/(3*'OddsRatio_working_3-way'!X229^(1/3))*SIN(('OddsRatio_working_3-way'!Y229+2*PI())/3)</f>
        <v>-0.39454605889051836</v>
      </c>
      <c r="AK229" s="11">
        <f>'OddsRatio_working_3-way'!U229/(3*'OddsRatio_working_3-way'!X229^(1/3))*SIN(('OddsRatio_working_3-way'!Y229+4*PI())/3)</f>
        <v>0.525136035550411</v>
      </c>
      <c r="AL229" s="11">
        <f>'OddsRatio_working_3-way'!Z229+'OddsRatio_working_3-way'!AF229</f>
        <v>1.0619574095886986</v>
      </c>
      <c r="AM229" s="11">
        <f>'OddsRatio_working_3-way'!AA229+'OddsRatio_working_3-way'!AG229</f>
        <v>-0.75716717932851718</v>
      </c>
      <c r="AN229" s="11">
        <f>'OddsRatio_working_3-way'!AB229+'OddsRatio_working_3-way'!AH229</f>
        <v>-0.3047902302601817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1.0619574095886986</v>
      </c>
      <c r="AS229" s="11">
        <f>IF(('OddsRatio_working_3-way'!X229=0),IF(Q229&gt;0,-Q229^(1/3),(-Q229)^(1/3)),'OddsRatio_working_3-way'!AM229-'OddsRatio_working_3-way'!R229/3)</f>
        <v>-0.75716717932851718</v>
      </c>
      <c r="AT229" s="11">
        <f>IF(('OddsRatio_working_3-way'!X229=0),IF(Q229&gt;0,-Q229^(1/3),(-Q229)^(1/3)),'OddsRatio_working_3-way'!AN229-'OddsRatio_working_3-way'!R229/3)</f>
        <v>-0.3047902302601817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9">
        <f t="shared" si="52"/>
        <v>0.34982678745231055</v>
      </c>
      <c r="E230" s="9">
        <f t="shared" si="53"/>
        <v>0.2883858600847018</v>
      </c>
      <c r="F230" s="9">
        <f t="shared" si="54"/>
        <v>0.36178735246298771</v>
      </c>
      <c r="G230" s="9">
        <f t="shared" si="55"/>
        <v>1.050032506914838</v>
      </c>
      <c r="H230" s="9">
        <f t="shared" si="56"/>
        <v>2.8585575372392631</v>
      </c>
      <c r="I230" s="9">
        <f t="shared" si="57"/>
        <v>3.4675763912498692</v>
      </c>
      <c r="J230" s="9">
        <f t="shared" si="58"/>
        <v>2.7640546116169276</v>
      </c>
      <c r="K230" s="11">
        <f t="shared" si="59"/>
        <v>0.36101083032490977</v>
      </c>
      <c r="L230" s="11">
        <f t="shared" si="60"/>
        <v>0.29850746268656714</v>
      </c>
      <c r="M230" s="11">
        <f t="shared" si="61"/>
        <v>0.37313432835820892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-0.28099011382014438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0.23322152103859173</v>
      </c>
      <c r="Q230" s="11">
        <f>2*'OddsRatio_working_3-way'!K230*'OddsRatio_working_3-way'!L230*'OddsRatio_working_3-way'!M230</f>
        <v>8.0421214151238526E-2</v>
      </c>
      <c r="R230" s="11">
        <f t="shared" si="62"/>
        <v>0</v>
      </c>
      <c r="S230" s="11">
        <f t="shared" si="63"/>
        <v>-0.82999902689769267</v>
      </c>
      <c r="T230" s="11">
        <f t="shared" si="64"/>
        <v>-0.28620656099920433</v>
      </c>
      <c r="U230" s="11">
        <f>'OddsRatio_working_3-way'!S230-'OddsRatio_working_3-way'!R230^2/3</f>
        <v>-0.82999902689769267</v>
      </c>
      <c r="V230" s="11">
        <f>'OddsRatio_working_3-way'!S230*'OddsRatio_working_3-way'!R230/3-2*'OddsRatio_working_3-way'!R230^3/27-'OddsRatio_working_3-way'!T230</f>
        <v>0.28620656099920433</v>
      </c>
      <c r="W230" s="11">
        <f>'OddsRatio_working_3-way'!V230^2+4*'OddsRatio_working_3-way'!U230^3/27</f>
        <v>-2.7946916842412212E-3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0.14552395614058916</v>
      </c>
      <c r="Y230" s="11">
        <f>IF('OddsRatio_working_3-way'!W230&gt;=0,IF('OddsRatio_working_3-way'!V230+SQRT('OddsRatio_working_3-way'!W230)&gt;0,0,PI()),ACOS('OddsRatio_working_3-way'!V230/(2*'OddsRatio_working_3-way'!X230)))</f>
        <v>0.18265009727295722</v>
      </c>
      <c r="Z230" s="11">
        <f>'OddsRatio_working_3-way'!X230^(1/3)*COS('OddsRatio_working_3-way'!Y230/3)</f>
        <v>0.52501625345741909</v>
      </c>
      <c r="AA230" s="11">
        <f>'OddsRatio_working_3-way'!X230^(1/3)*COS(('OddsRatio_working_3-way'!Y230+2*PI())/3)</f>
        <v>-0.29022467284424353</v>
      </c>
      <c r="AB230" s="11">
        <f>'OddsRatio_working_3-way'!X230^(1/3)*COS(('OddsRatio_working_3-way'!Y230+4*PI())/3)</f>
        <v>-0.2347915806131759</v>
      </c>
      <c r="AC230" s="11">
        <f>'OddsRatio_working_3-way'!X230^(1/3)*SIN('OddsRatio_working_3-way'!Y230/3)</f>
        <v>3.2004310721620438E-2</v>
      </c>
      <c r="AD230" s="11">
        <f>'OddsRatio_working_3-way'!X230^(1/3)*SIN(('OddsRatio_working_3-way'!Y230+2*PI())/3)</f>
        <v>0.43867525753304432</v>
      </c>
      <c r="AE230" s="11">
        <f>'OddsRatio_working_3-way'!X230^(1/3)*SIN(('OddsRatio_working_3-way'!Y230+4*PI())/3)</f>
        <v>-0.47067956825466462</v>
      </c>
      <c r="AF230" s="11">
        <f>-'OddsRatio_working_3-way'!U230/(3*'OddsRatio_working_3-way'!X230^(1/3))*COS(('OddsRatio_working_3-way'!Y230)/3)</f>
        <v>0.52501625345741887</v>
      </c>
      <c r="AG230" s="11">
        <f>-'OddsRatio_working_3-way'!U230/(3*'OddsRatio_working_3-way'!X230^(1/3))*COS(('OddsRatio_working_3-way'!Y230+2*PI())/3)</f>
        <v>-0.29022467284424341</v>
      </c>
      <c r="AH230" s="11">
        <f>-'OddsRatio_working_3-way'!U230/(3*'OddsRatio_working_3-way'!X230^(1/3))*COS(('OddsRatio_working_3-way'!Y230+4*PI())/3)</f>
        <v>-0.23479158061317579</v>
      </c>
      <c r="AI230" s="11">
        <f>'OddsRatio_working_3-way'!U230/(3*'OddsRatio_working_3-way'!X230^(1/3))*SIN(('OddsRatio_working_3-way'!Y230)/3)</f>
        <v>-3.2004310721620424E-2</v>
      </c>
      <c r="AJ230" s="11">
        <f>'OddsRatio_working_3-way'!U230/(3*'OddsRatio_working_3-way'!X230^(1/3))*SIN(('OddsRatio_working_3-way'!Y230+2*PI())/3)</f>
        <v>-0.43867525753304415</v>
      </c>
      <c r="AK230" s="11">
        <f>'OddsRatio_working_3-way'!U230/(3*'OddsRatio_working_3-way'!X230^(1/3))*SIN(('OddsRatio_working_3-way'!Y230+4*PI())/3)</f>
        <v>0.47067956825466439</v>
      </c>
      <c r="AL230" s="11">
        <f>'OddsRatio_working_3-way'!Z230+'OddsRatio_working_3-way'!AF230</f>
        <v>1.050032506914838</v>
      </c>
      <c r="AM230" s="11">
        <f>'OddsRatio_working_3-way'!AA230+'OddsRatio_working_3-way'!AG230</f>
        <v>-0.58044934568848694</v>
      </c>
      <c r="AN230" s="11">
        <f>'OddsRatio_working_3-way'!AB230+'OddsRatio_working_3-way'!AH230</f>
        <v>-0.46958316122635169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1.050032506914838</v>
      </c>
      <c r="AS230" s="11">
        <f>IF(('OddsRatio_working_3-way'!X230=0),IF(Q230&gt;0,-Q230^(1/3),(-Q230)^(1/3)),'OddsRatio_working_3-way'!AM230-'OddsRatio_working_3-way'!R230/3)</f>
        <v>-0.58044934568848694</v>
      </c>
      <c r="AT230" s="11">
        <f>IF(('OddsRatio_working_3-way'!X230=0),IF(Q230&gt;0,-Q230^(1/3),(-Q230)^(1/3)),'OddsRatio_working_3-way'!AN230-'OddsRatio_working_3-way'!R230/3)</f>
        <v>-0.46958316122635169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9">
        <f t="shared" si="52"/>
        <v>0.46288025629359736</v>
      </c>
      <c r="E231" s="9">
        <f t="shared" si="53"/>
        <v>0.28146424957835076</v>
      </c>
      <c r="F231" s="9">
        <f t="shared" si="54"/>
        <v>0.25565549412805172</v>
      </c>
      <c r="G231" s="9">
        <f t="shared" si="55"/>
        <v>1.0548963138039202</v>
      </c>
      <c r="H231" s="9">
        <f t="shared" si="56"/>
        <v>2.1603859451843124</v>
      </c>
      <c r="I231" s="9">
        <f t="shared" si="57"/>
        <v>3.5528490794054881</v>
      </c>
      <c r="J231" s="9">
        <f t="shared" si="58"/>
        <v>3.9115138260988203</v>
      </c>
      <c r="K231" s="11">
        <f t="shared" si="59"/>
        <v>0.47619047619047616</v>
      </c>
      <c r="L231" s="11">
        <f t="shared" si="60"/>
        <v>0.29239766081871343</v>
      </c>
      <c r="M231" s="11">
        <f t="shared" si="61"/>
        <v>0.26595744680851063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-0.27207202403171049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0.23255538373119561</v>
      </c>
      <c r="Q231" s="11">
        <f>2*'OddsRatio_working_3-way'!K231*'OddsRatio_working_3-way'!L231*'OddsRatio_working_3-way'!M231</f>
        <v>7.4062224118215156E-2</v>
      </c>
      <c r="R231" s="11">
        <f t="shared" si="62"/>
        <v>0</v>
      </c>
      <c r="S231" s="11">
        <f t="shared" si="63"/>
        <v>-0.85475669377933117</v>
      </c>
      <c r="T231" s="11">
        <f t="shared" si="64"/>
        <v>-0.27221550757303542</v>
      </c>
      <c r="U231" s="11">
        <f>'OddsRatio_working_3-way'!S231-'OddsRatio_working_3-way'!R231^2/3</f>
        <v>-0.85475669377933117</v>
      </c>
      <c r="V231" s="11">
        <f>'OddsRatio_working_3-way'!S231*'OddsRatio_working_3-way'!R231/3-2*'OddsRatio_working_3-way'!R231^3/27-'OddsRatio_working_3-way'!T231</f>
        <v>0.27221550757303542</v>
      </c>
      <c r="W231" s="11">
        <f>'OddsRatio_working_3-way'!V231^2+4*'OddsRatio_working_3-way'!U231^3/27</f>
        <v>-1.8416189738734046E-2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0.15208342472306058</v>
      </c>
      <c r="Y231" s="11">
        <f>IF('OddsRatio_working_3-way'!W231&gt;=0,IF('OddsRatio_working_3-way'!V231+SQRT('OddsRatio_working_3-way'!W231)&gt;0,0,PI()),ACOS('OddsRatio_working_3-way'!V231/(2*'OddsRatio_working_3-way'!X231)))</f>
        <v>0.46246699178430917</v>
      </c>
      <c r="Z231" s="11">
        <f>'OddsRatio_working_3-way'!X231^(1/3)*COS('OddsRatio_working_3-way'!Y231/3)</f>
        <v>0.52744815690196012</v>
      </c>
      <c r="AA231" s="11">
        <f>'OddsRatio_working_3-way'!X231^(1/3)*COS(('OddsRatio_working_3-way'!Y231+2*PI())/3)</f>
        <v>-0.33470298222088041</v>
      </c>
      <c r="AB231" s="11">
        <f>'OddsRatio_working_3-way'!X231^(1/3)*COS(('OddsRatio_working_3-way'!Y231+4*PI())/3)</f>
        <v>-0.19274517468107974</v>
      </c>
      <c r="AC231" s="11">
        <f>'OddsRatio_working_3-way'!X231^(1/3)*SIN('OddsRatio_working_3-way'!Y231/3)</f>
        <v>8.1959378396673235E-2</v>
      </c>
      <c r="AD231" s="11">
        <f>'OddsRatio_working_3-way'!X231^(1/3)*SIN(('OddsRatio_working_3-way'!Y231+2*PI())/3)</f>
        <v>0.41580381385804138</v>
      </c>
      <c r="AE231" s="11">
        <f>'OddsRatio_working_3-way'!X231^(1/3)*SIN(('OddsRatio_working_3-way'!Y231+4*PI())/3)</f>
        <v>-0.49776319225471444</v>
      </c>
      <c r="AF231" s="11">
        <f>-'OddsRatio_working_3-way'!U231/(3*'OddsRatio_working_3-way'!X231^(1/3))*COS(('OddsRatio_working_3-way'!Y231)/3)</f>
        <v>0.52744815690196012</v>
      </c>
      <c r="AG231" s="11">
        <f>-'OddsRatio_working_3-way'!U231/(3*'OddsRatio_working_3-way'!X231^(1/3))*COS(('OddsRatio_working_3-way'!Y231+2*PI())/3)</f>
        <v>-0.33470298222088041</v>
      </c>
      <c r="AH231" s="11">
        <f>-'OddsRatio_working_3-way'!U231/(3*'OddsRatio_working_3-way'!X231^(1/3))*COS(('OddsRatio_working_3-way'!Y231+4*PI())/3)</f>
        <v>-0.19274517468107974</v>
      </c>
      <c r="AI231" s="11">
        <f>'OddsRatio_working_3-way'!U231/(3*'OddsRatio_working_3-way'!X231^(1/3))*SIN(('OddsRatio_working_3-way'!Y231)/3)</f>
        <v>-8.1959378396673235E-2</v>
      </c>
      <c r="AJ231" s="11">
        <f>'OddsRatio_working_3-way'!U231/(3*'OddsRatio_working_3-way'!X231^(1/3))*SIN(('OddsRatio_working_3-way'!Y231+2*PI())/3)</f>
        <v>-0.41580381385804138</v>
      </c>
      <c r="AK231" s="11">
        <f>'OddsRatio_working_3-way'!U231/(3*'OddsRatio_working_3-way'!X231^(1/3))*SIN(('OddsRatio_working_3-way'!Y231+4*PI())/3)</f>
        <v>0.49776319225471444</v>
      </c>
      <c r="AL231" s="11">
        <f>'OddsRatio_working_3-way'!Z231+'OddsRatio_working_3-way'!AF231</f>
        <v>1.0548963138039202</v>
      </c>
      <c r="AM231" s="11">
        <f>'OddsRatio_working_3-way'!AA231+'OddsRatio_working_3-way'!AG231</f>
        <v>-0.66940596444176081</v>
      </c>
      <c r="AN231" s="11">
        <f>'OddsRatio_working_3-way'!AB231+'OddsRatio_working_3-way'!AH231</f>
        <v>-0.38549034936215948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1.0548963138039202</v>
      </c>
      <c r="AS231" s="11">
        <f>IF(('OddsRatio_working_3-way'!X231=0),IF(Q231&gt;0,-Q231^(1/3),(-Q231)^(1/3)),'OddsRatio_working_3-way'!AM231-'OddsRatio_working_3-way'!R231/3)</f>
        <v>-0.66940596444176081</v>
      </c>
      <c r="AT231" s="11">
        <f>IF(('OddsRatio_working_3-way'!X231=0),IF(Q231&gt;0,-Q231^(1/3),(-Q231)^(1/3)),'OddsRatio_working_3-way'!AN231-'OddsRatio_working_3-way'!R231/3)</f>
        <v>-0.38549034936215948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9">
        <f t="shared" si="52"/>
        <v>0.58812703426911883</v>
      </c>
      <c r="E232" s="9">
        <f t="shared" si="53"/>
        <v>0.24182351699401267</v>
      </c>
      <c r="F232" s="9">
        <f t="shared" si="54"/>
        <v>0.17004944873686836</v>
      </c>
      <c r="G232" s="9">
        <f t="shared" si="55"/>
        <v>1.0774045054679424</v>
      </c>
      <c r="H232" s="9">
        <f t="shared" si="56"/>
        <v>1.7003129285541629</v>
      </c>
      <c r="I232" s="9">
        <f t="shared" si="57"/>
        <v>4.1352471109117115</v>
      </c>
      <c r="J232" s="9">
        <f t="shared" si="58"/>
        <v>5.8806424097697789</v>
      </c>
      <c r="K232" s="11">
        <f t="shared" si="59"/>
        <v>0.60606060606060608</v>
      </c>
      <c r="L232" s="11">
        <f t="shared" si="60"/>
        <v>0.25575447570332482</v>
      </c>
      <c r="M232" s="11">
        <f t="shared" si="61"/>
        <v>0.18083182640144665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-0.24016997603063839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0.22675803698174124</v>
      </c>
      <c r="Q232" s="11">
        <f>2*'OddsRatio_working_3-way'!K232*'OddsRatio_working_3-way'!L232*'OddsRatio_working_3-way'!M232</f>
        <v>5.6058847214274711E-2</v>
      </c>
      <c r="R232" s="11">
        <f t="shared" si="62"/>
        <v>0</v>
      </c>
      <c r="S232" s="11">
        <f t="shared" si="63"/>
        <v>-0.94415647088549404</v>
      </c>
      <c r="T232" s="11">
        <f t="shared" si="64"/>
        <v>-0.23341321900753867</v>
      </c>
      <c r="U232" s="11">
        <f>'OddsRatio_working_3-way'!S232-'OddsRatio_working_3-way'!R232^2/3</f>
        <v>-0.94415647088549404</v>
      </c>
      <c r="V232" s="11">
        <f>'OddsRatio_working_3-way'!S232*'OddsRatio_working_3-way'!R232/3-2*'OddsRatio_working_3-way'!R232^3/27-'OddsRatio_working_3-way'!T232</f>
        <v>0.23341321900753867</v>
      </c>
      <c r="W232" s="11">
        <f>'OddsRatio_working_3-way'!V232^2+4*'OddsRatio_working_3-way'!U232^3/27</f>
        <v>-7.0207271245446151E-2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0.17655664958654727</v>
      </c>
      <c r="Y232" s="11">
        <f>IF('OddsRatio_working_3-way'!W232&gt;=0,IF('OddsRatio_working_3-way'!V232+SQRT('OddsRatio_working_3-way'!W232)&gt;0,0,PI()),ACOS('OddsRatio_working_3-way'!V232/(2*'OddsRatio_working_3-way'!X232)))</f>
        <v>0.84862559019374351</v>
      </c>
      <c r="Z232" s="11">
        <f>'OddsRatio_working_3-way'!X232^(1/3)*COS('OddsRatio_working_3-way'!Y232/3)</f>
        <v>0.53870225273397121</v>
      </c>
      <c r="AA232" s="11">
        <f>'OddsRatio_working_3-way'!X232^(1/3)*COS(('OddsRatio_working_3-way'!Y232+2*PI())/3)</f>
        <v>-0.40495728366038436</v>
      </c>
      <c r="AB232" s="11">
        <f>'OddsRatio_working_3-way'!X232^(1/3)*COS(('OddsRatio_working_3-way'!Y232+4*PI())/3)</f>
        <v>-0.13374496907358702</v>
      </c>
      <c r="AC232" s="11">
        <f>'OddsRatio_working_3-way'!X232^(1/3)*SIN('OddsRatio_working_3-way'!Y232/3)</f>
        <v>0.15658450283422903</v>
      </c>
      <c r="AD232" s="11">
        <f>'OddsRatio_working_3-way'!X232^(1/3)*SIN(('OddsRatio_working_3-way'!Y232+2*PI())/3)</f>
        <v>0.38823758452640966</v>
      </c>
      <c r="AE232" s="11">
        <f>'OddsRatio_working_3-way'!X232^(1/3)*SIN(('OddsRatio_working_3-way'!Y232+4*PI())/3)</f>
        <v>-0.54482208736063853</v>
      </c>
      <c r="AF232" s="11">
        <f>-'OddsRatio_working_3-way'!U232/(3*'OddsRatio_working_3-way'!X232^(1/3))*COS(('OddsRatio_working_3-way'!Y232)/3)</f>
        <v>0.53870225273397121</v>
      </c>
      <c r="AG232" s="11">
        <f>-'OddsRatio_working_3-way'!U232/(3*'OddsRatio_working_3-way'!X232^(1/3))*COS(('OddsRatio_working_3-way'!Y232+2*PI())/3)</f>
        <v>-0.40495728366038436</v>
      </c>
      <c r="AH232" s="11">
        <f>-'OddsRatio_working_3-way'!U232/(3*'OddsRatio_working_3-way'!X232^(1/3))*COS(('OddsRatio_working_3-way'!Y232+4*PI())/3)</f>
        <v>-0.13374496907358702</v>
      </c>
      <c r="AI232" s="11">
        <f>'OddsRatio_working_3-way'!U232/(3*'OddsRatio_working_3-way'!X232^(1/3))*SIN(('OddsRatio_working_3-way'!Y232)/3)</f>
        <v>-0.15658450283422903</v>
      </c>
      <c r="AJ232" s="11">
        <f>'OddsRatio_working_3-way'!U232/(3*'OddsRatio_working_3-way'!X232^(1/3))*SIN(('OddsRatio_working_3-way'!Y232+2*PI())/3)</f>
        <v>-0.38823758452640966</v>
      </c>
      <c r="AK232" s="11">
        <f>'OddsRatio_working_3-way'!U232/(3*'OddsRatio_working_3-way'!X232^(1/3))*SIN(('OddsRatio_working_3-way'!Y232+4*PI())/3)</f>
        <v>0.54482208736063853</v>
      </c>
      <c r="AL232" s="11">
        <f>'OddsRatio_working_3-way'!Z232+'OddsRatio_working_3-way'!AF232</f>
        <v>1.0774045054679424</v>
      </c>
      <c r="AM232" s="11">
        <f>'OddsRatio_working_3-way'!AA232+'OddsRatio_working_3-way'!AG232</f>
        <v>-0.80991456732076872</v>
      </c>
      <c r="AN232" s="11">
        <f>'OddsRatio_working_3-way'!AB232+'OddsRatio_working_3-way'!AH232</f>
        <v>-0.26748993814717403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1.0774045054679424</v>
      </c>
      <c r="AS232" s="11">
        <f>IF(('OddsRatio_working_3-way'!X232=0),IF(Q232&gt;0,-Q232^(1/3),(-Q232)^(1/3)),'OddsRatio_working_3-way'!AM232-'OddsRatio_working_3-way'!R232/3)</f>
        <v>-0.80991456732076872</v>
      </c>
      <c r="AT232" s="11">
        <f>IF(('OddsRatio_working_3-way'!X232=0),IF(Q232&gt;0,-Q232^(1/3),(-Q232)^(1/3)),'OddsRatio_working_3-way'!AN232-'OddsRatio_working_3-way'!R232/3)</f>
        <v>-0.26748993814717403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9">
        <f t="shared" si="52"/>
        <v>0.26510981936519662</v>
      </c>
      <c r="E233" s="9">
        <f t="shared" si="53"/>
        <v>0.26068879697069053</v>
      </c>
      <c r="F233" s="9">
        <f t="shared" si="54"/>
        <v>0.47420138366411263</v>
      </c>
      <c r="G233" s="9">
        <f t="shared" si="55"/>
        <v>1.0661622045978068</v>
      </c>
      <c r="H233" s="9">
        <f t="shared" si="56"/>
        <v>3.7720217319542977</v>
      </c>
      <c r="I233" s="9">
        <f t="shared" si="57"/>
        <v>3.8359914642301676</v>
      </c>
      <c r="J233" s="9">
        <f t="shared" si="58"/>
        <v>2.1088086927817193</v>
      </c>
      <c r="K233" s="11">
        <f t="shared" si="59"/>
        <v>0.27777777777777779</v>
      </c>
      <c r="L233" s="11">
        <f t="shared" si="60"/>
        <v>0.27322404371584696</v>
      </c>
      <c r="M233" s="11">
        <f t="shared" si="61"/>
        <v>0.49019607843137253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-0.26759289022226984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0.23438337083467259</v>
      </c>
      <c r="Q233" s="11">
        <f>2*'OddsRatio_working_3-way'!K233*'OddsRatio_working_3-way'!L233*'OddsRatio_working_3-way'!M233</f>
        <v>7.4407419312594494E-2</v>
      </c>
      <c r="R233" s="11">
        <f t="shared" si="62"/>
        <v>0</v>
      </c>
      <c r="S233" s="11">
        <f t="shared" si="63"/>
        <v>-0.87589535970102739</v>
      </c>
      <c r="T233" s="11">
        <f t="shared" si="64"/>
        <v>-0.27806201895270721</v>
      </c>
      <c r="U233" s="11">
        <f>'OddsRatio_working_3-way'!S233-'OddsRatio_working_3-way'!R233^2/3</f>
        <v>-0.87589535970102739</v>
      </c>
      <c r="V233" s="11">
        <f>'OddsRatio_working_3-way'!S233*'OddsRatio_working_3-way'!R233/3-2*'OddsRatio_working_3-way'!R233^3/27-'OddsRatio_working_3-way'!T233</f>
        <v>0.27806201895270721</v>
      </c>
      <c r="W233" s="11">
        <f>'OddsRatio_working_3-way'!V233^2+4*'OddsRatio_working_3-way'!U233^3/27</f>
        <v>-2.2234181677009357E-2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0.15775983967812043</v>
      </c>
      <c r="Y233" s="11">
        <f>IF('OddsRatio_working_3-way'!W233&gt;=0,IF('OddsRatio_working_3-way'!V233+SQRT('OddsRatio_working_3-way'!W233)&gt;0,0,PI()),ACOS('OddsRatio_working_3-way'!V233/(2*'OddsRatio_working_3-way'!X233)))</f>
        <v>0.49222686938496052</v>
      </c>
      <c r="Z233" s="11">
        <f>'OddsRatio_working_3-way'!X233^(1/3)*COS('OddsRatio_working_3-way'!Y233/3)</f>
        <v>0.53308110229890338</v>
      </c>
      <c r="AA233" s="11">
        <f>'OddsRatio_working_3-way'!X233^(1/3)*COS(('OddsRatio_working_3-way'!Y233+2*PI())/3)</f>
        <v>-0.34297512254287599</v>
      </c>
      <c r="AB233" s="11">
        <f>'OddsRatio_working_3-way'!X233^(1/3)*COS(('OddsRatio_working_3-way'!Y233+4*PI())/3)</f>
        <v>-0.19010597975602725</v>
      </c>
      <c r="AC233" s="11">
        <f>'OddsRatio_working_3-way'!X233^(1/3)*SIN('OddsRatio_working_3-way'!Y233/3)</f>
        <v>8.8259040738774344E-2</v>
      </c>
      <c r="AD233" s="11">
        <f>'OddsRatio_working_3-way'!X233^(1/3)*SIN(('OddsRatio_working_3-way'!Y233+2*PI())/3)</f>
        <v>0.41753225649887421</v>
      </c>
      <c r="AE233" s="11">
        <f>'OddsRatio_working_3-way'!X233^(1/3)*SIN(('OddsRatio_working_3-way'!Y233+4*PI())/3)</f>
        <v>-0.5057912972376486</v>
      </c>
      <c r="AF233" s="11">
        <f>-'OddsRatio_working_3-way'!U233/(3*'OddsRatio_working_3-way'!X233^(1/3))*COS(('OddsRatio_working_3-way'!Y233)/3)</f>
        <v>0.53308110229890338</v>
      </c>
      <c r="AG233" s="11">
        <f>-'OddsRatio_working_3-way'!U233/(3*'OddsRatio_working_3-way'!X233^(1/3))*COS(('OddsRatio_working_3-way'!Y233+2*PI())/3)</f>
        <v>-0.34297512254287599</v>
      </c>
      <c r="AH233" s="11">
        <f>-'OddsRatio_working_3-way'!U233/(3*'OddsRatio_working_3-way'!X233^(1/3))*COS(('OddsRatio_working_3-way'!Y233+4*PI())/3)</f>
        <v>-0.19010597975602725</v>
      </c>
      <c r="AI233" s="11">
        <f>'OddsRatio_working_3-way'!U233/(3*'OddsRatio_working_3-way'!X233^(1/3))*SIN(('OddsRatio_working_3-way'!Y233)/3)</f>
        <v>-8.8259040738774344E-2</v>
      </c>
      <c r="AJ233" s="11">
        <f>'OddsRatio_working_3-way'!U233/(3*'OddsRatio_working_3-way'!X233^(1/3))*SIN(('OddsRatio_working_3-way'!Y233+2*PI())/3)</f>
        <v>-0.41753225649887421</v>
      </c>
      <c r="AK233" s="11">
        <f>'OddsRatio_working_3-way'!U233/(3*'OddsRatio_working_3-way'!X233^(1/3))*SIN(('OddsRatio_working_3-way'!Y233+4*PI())/3)</f>
        <v>0.5057912972376486</v>
      </c>
      <c r="AL233" s="11">
        <f>'OddsRatio_working_3-way'!Z233+'OddsRatio_working_3-way'!AF233</f>
        <v>1.0661622045978068</v>
      </c>
      <c r="AM233" s="11">
        <f>'OddsRatio_working_3-way'!AA233+'OddsRatio_working_3-way'!AG233</f>
        <v>-0.68595024508575198</v>
      </c>
      <c r="AN233" s="11">
        <f>'OddsRatio_working_3-way'!AB233+'OddsRatio_working_3-way'!AH233</f>
        <v>-0.3802119595120545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1.0661622045978068</v>
      </c>
      <c r="AS233" s="11">
        <f>IF(('OddsRatio_working_3-way'!X233=0),IF(Q233&gt;0,-Q233^(1/3),(-Q233)^(1/3)),'OddsRatio_working_3-way'!AM233-'OddsRatio_working_3-way'!R233/3)</f>
        <v>-0.68595024508575198</v>
      </c>
      <c r="AT233" s="11">
        <f>IF(('OddsRatio_working_3-way'!X233=0),IF(Q233&gt;0,-Q233^(1/3),(-Q233)^(1/3)),'OddsRatio_working_3-way'!AN233-'OddsRatio_working_3-way'!R233/3)</f>
        <v>-0.3802119595120545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9">
        <f t="shared" si="52"/>
        <v>0.2792396056823977</v>
      </c>
      <c r="E234" s="9">
        <f t="shared" si="53"/>
        <v>0.25503314748393463</v>
      </c>
      <c r="F234" s="9">
        <f t="shared" si="54"/>
        <v>0.4657272468336674</v>
      </c>
      <c r="G234" s="9">
        <f t="shared" si="55"/>
        <v>1.06220324671966</v>
      </c>
      <c r="H234" s="9">
        <f t="shared" si="56"/>
        <v>3.5811538895287751</v>
      </c>
      <c r="I234" s="9">
        <f t="shared" si="57"/>
        <v>3.9210589284790647</v>
      </c>
      <c r="J234" s="9">
        <f t="shared" si="58"/>
        <v>2.1471795064572334</v>
      </c>
      <c r="K234" s="11">
        <f t="shared" si="59"/>
        <v>0.29154518950437314</v>
      </c>
      <c r="L234" s="11">
        <f t="shared" si="60"/>
        <v>0.26666666666666666</v>
      </c>
      <c r="M234" s="11">
        <f t="shared" si="61"/>
        <v>0.48076923076923073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-0.26975779322718085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0.23398370337145843</v>
      </c>
      <c r="Q234" s="11">
        <f>2*'OddsRatio_working_3-way'!K234*'OddsRatio_working_3-way'!L234*'OddsRatio_working_3-way'!M234</f>
        <v>7.4755176795993097E-2</v>
      </c>
      <c r="R234" s="11">
        <f t="shared" si="62"/>
        <v>0</v>
      </c>
      <c r="S234" s="11">
        <f t="shared" si="63"/>
        <v>-0.8673844064790569</v>
      </c>
      <c r="T234" s="11">
        <f t="shared" si="64"/>
        <v>-0.27711961868340473</v>
      </c>
      <c r="U234" s="11">
        <f>'OddsRatio_working_3-way'!S234-'OddsRatio_working_3-way'!R234^2/3</f>
        <v>-0.8673844064790569</v>
      </c>
      <c r="V234" s="11">
        <f>'OddsRatio_working_3-way'!S234*'OddsRatio_working_3-way'!R234/3-2*'OddsRatio_working_3-way'!R234^3/27-'OddsRatio_working_3-way'!T234</f>
        <v>0.27711961868340473</v>
      </c>
      <c r="W234" s="11">
        <f>'OddsRatio_working_3-way'!V234^2+4*'OddsRatio_working_3-way'!U234^3/27</f>
        <v>-1.9883473943396332E-2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0.15546603889807573</v>
      </c>
      <c r="Y234" s="11">
        <f>IF('OddsRatio_working_3-way'!W234&gt;=0,IF('OddsRatio_working_3-way'!V234+SQRT('OddsRatio_working_3-way'!W234)&gt;0,0,PI()),ACOS('OddsRatio_working_3-way'!V234/(2*'OddsRatio_working_3-way'!X234)))</f>
        <v>0.47069235472152693</v>
      </c>
      <c r="Z234" s="11">
        <f>'OddsRatio_working_3-way'!X234^(1/3)*COS('OddsRatio_working_3-way'!Y234/3)</f>
        <v>0.53110162335983002</v>
      </c>
      <c r="AA234" s="11">
        <f>'OddsRatio_working_3-way'!X234^(1/3)*COS(('OddsRatio_working_3-way'!Y234+2*PI())/3)</f>
        <v>-0.33831344541577685</v>
      </c>
      <c r="AB234" s="11">
        <f>'OddsRatio_working_3-way'!X234^(1/3)*COS(('OddsRatio_working_3-way'!Y234+4*PI())/3)</f>
        <v>-0.19278817794405334</v>
      </c>
      <c r="AC234" s="11">
        <f>'OddsRatio_working_3-way'!X234^(1/3)*SIN('OddsRatio_working_3-way'!Y234/3)</f>
        <v>8.40190523486921E-2</v>
      </c>
      <c r="AD234" s="11">
        <f>'OddsRatio_working_3-way'!X234^(1/3)*SIN(('OddsRatio_working_3-way'!Y234+2*PI())/3)</f>
        <v>0.41793797164642171</v>
      </c>
      <c r="AE234" s="11">
        <f>'OddsRatio_working_3-way'!X234^(1/3)*SIN(('OddsRatio_working_3-way'!Y234+4*PI())/3)</f>
        <v>-0.50195702399511366</v>
      </c>
      <c r="AF234" s="11">
        <f>-'OddsRatio_working_3-way'!U234/(3*'OddsRatio_working_3-way'!X234^(1/3))*COS(('OddsRatio_working_3-way'!Y234)/3)</f>
        <v>0.53110162335982991</v>
      </c>
      <c r="AG234" s="11">
        <f>-'OddsRatio_working_3-way'!U234/(3*'OddsRatio_working_3-way'!X234^(1/3))*COS(('OddsRatio_working_3-way'!Y234+2*PI())/3)</f>
        <v>-0.33831344541577674</v>
      </c>
      <c r="AH234" s="11">
        <f>-'OddsRatio_working_3-way'!U234/(3*'OddsRatio_working_3-way'!X234^(1/3))*COS(('OddsRatio_working_3-way'!Y234+4*PI())/3)</f>
        <v>-0.19278817794405331</v>
      </c>
      <c r="AI234" s="11">
        <f>'OddsRatio_working_3-way'!U234/(3*'OddsRatio_working_3-way'!X234^(1/3))*SIN(('OddsRatio_working_3-way'!Y234)/3)</f>
        <v>-8.4019052348692072E-2</v>
      </c>
      <c r="AJ234" s="11">
        <f>'OddsRatio_working_3-way'!U234/(3*'OddsRatio_working_3-way'!X234^(1/3))*SIN(('OddsRatio_working_3-way'!Y234+2*PI())/3)</f>
        <v>-0.41793797164642166</v>
      </c>
      <c r="AK234" s="11">
        <f>'OddsRatio_working_3-way'!U234/(3*'OddsRatio_working_3-way'!X234^(1/3))*SIN(('OddsRatio_working_3-way'!Y234+4*PI())/3)</f>
        <v>0.50195702399511355</v>
      </c>
      <c r="AL234" s="11">
        <f>'OddsRatio_working_3-way'!Z234+'OddsRatio_working_3-way'!AF234</f>
        <v>1.06220324671966</v>
      </c>
      <c r="AM234" s="11">
        <f>'OddsRatio_working_3-way'!AA234+'OddsRatio_working_3-way'!AG234</f>
        <v>-0.67662689083155358</v>
      </c>
      <c r="AN234" s="11">
        <f>'OddsRatio_working_3-way'!AB234+'OddsRatio_working_3-way'!AH234</f>
        <v>-0.38557635588810668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1.06220324671966</v>
      </c>
      <c r="AS234" s="11">
        <f>IF(('OddsRatio_working_3-way'!X234=0),IF(Q234&gt;0,-Q234^(1/3),(-Q234)^(1/3)),'OddsRatio_working_3-way'!AM234-'OddsRatio_working_3-way'!R234/3)</f>
        <v>-0.67662689083155358</v>
      </c>
      <c r="AT234" s="11">
        <f>IF(('OddsRatio_working_3-way'!X234=0),IF(Q234&gt;0,-Q234^(1/3),(-Q234)^(1/3)),'OddsRatio_working_3-way'!AN234-'OddsRatio_working_3-way'!R234/3)</f>
        <v>-0.38557635588810668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9">
        <f t="shared" si="52"/>
        <v>0.50756487167920672</v>
      </c>
      <c r="E235" s="9">
        <f t="shared" si="53"/>
        <v>0.23460948774180568</v>
      </c>
      <c r="F235" s="9">
        <f t="shared" si="54"/>
        <v>0.25782564057898777</v>
      </c>
      <c r="G235" s="9">
        <f t="shared" si="55"/>
        <v>1.0661445144124069</v>
      </c>
      <c r="H235" s="9">
        <f t="shared" si="56"/>
        <v>1.9701915081152901</v>
      </c>
      <c r="I235" s="9">
        <f t="shared" si="57"/>
        <v>4.2624022141019635</v>
      </c>
      <c r="J235" s="9">
        <f t="shared" si="58"/>
        <v>3.8785901889134986</v>
      </c>
      <c r="K235" s="11">
        <f t="shared" si="59"/>
        <v>0.52356020942408377</v>
      </c>
      <c r="L235" s="11">
        <f t="shared" si="60"/>
        <v>0.24630541871921185</v>
      </c>
      <c r="M235" s="11">
        <f t="shared" si="61"/>
        <v>0.27027027027027023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-0.26203871320318339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0.23246881885625337</v>
      </c>
      <c r="Q235" s="11">
        <f>2*'OddsRatio_working_3-way'!K235*'OddsRatio_working_3-way'!L235*'OddsRatio_working_3-way'!M235</f>
        <v>6.970579276049578E-2</v>
      </c>
      <c r="R235" s="11">
        <f t="shared" si="62"/>
        <v>0</v>
      </c>
      <c r="S235" s="11">
        <f t="shared" si="63"/>
        <v>-0.88715448192572333</v>
      </c>
      <c r="T235" s="11">
        <f t="shared" si="64"/>
        <v>-0.26601333790876269</v>
      </c>
      <c r="U235" s="11">
        <f>'OddsRatio_working_3-way'!S235-'OddsRatio_working_3-way'!R235^2/3</f>
        <v>-0.88715448192572333</v>
      </c>
      <c r="V235" s="11">
        <f>'OddsRatio_working_3-way'!S235*'OddsRatio_working_3-way'!R235/3-2*'OddsRatio_working_3-way'!R235^3/27-'OddsRatio_working_3-way'!T235</f>
        <v>0.26601333790876269</v>
      </c>
      <c r="W235" s="11">
        <f>'OddsRatio_working_3-way'!V235^2+4*'OddsRatio_working_3-way'!U235^3/27</f>
        <v>-3.2678206466226503E-2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0.160811459799658</v>
      </c>
      <c r="Y235" s="11">
        <f>IF('OddsRatio_working_3-way'!W235&gt;=0,IF('OddsRatio_working_3-way'!V235+SQRT('OddsRatio_working_3-way'!W235)&gt;0,0,PI()),ACOS('OddsRatio_working_3-way'!V235/(2*'OddsRatio_working_3-way'!X235)))</f>
        <v>0.59687345819338866</v>
      </c>
      <c r="Z235" s="11">
        <f>'OddsRatio_working_3-way'!X235^(1/3)*COS('OddsRatio_working_3-way'!Y235/3)</f>
        <v>0.53307225720620344</v>
      </c>
      <c r="AA235" s="11">
        <f>'OddsRatio_working_3-way'!X235^(1/3)*COS(('OddsRatio_working_3-way'!Y235+2*PI())/3)</f>
        <v>-0.3596172595010626</v>
      </c>
      <c r="AB235" s="11">
        <f>'OddsRatio_working_3-way'!X235^(1/3)*COS(('OddsRatio_working_3-way'!Y235+4*PI())/3)</f>
        <v>-0.17345499770514072</v>
      </c>
      <c r="AC235" s="11">
        <f>'OddsRatio_working_3-way'!X235^(1/3)*SIN('OddsRatio_working_3-way'!Y235/3)</f>
        <v>0.10748083196082506</v>
      </c>
      <c r="AD235" s="11">
        <f>'OddsRatio_working_3-way'!X235^(1/3)*SIN(('OddsRatio_working_3-way'!Y235+2*PI())/3)</f>
        <v>0.40791370081287198</v>
      </c>
      <c r="AE235" s="11">
        <f>'OddsRatio_working_3-way'!X235^(1/3)*SIN(('OddsRatio_working_3-way'!Y235+4*PI())/3)</f>
        <v>-0.51539453277369707</v>
      </c>
      <c r="AF235" s="11">
        <f>-'OddsRatio_working_3-way'!U235/(3*'OddsRatio_working_3-way'!X235^(1/3))*COS(('OddsRatio_working_3-way'!Y235)/3)</f>
        <v>0.53307225720620344</v>
      </c>
      <c r="AG235" s="11">
        <f>-'OddsRatio_working_3-way'!U235/(3*'OddsRatio_working_3-way'!X235^(1/3))*COS(('OddsRatio_working_3-way'!Y235+2*PI())/3)</f>
        <v>-0.3596172595010626</v>
      </c>
      <c r="AH235" s="11">
        <f>-'OddsRatio_working_3-way'!U235/(3*'OddsRatio_working_3-way'!X235^(1/3))*COS(('OddsRatio_working_3-way'!Y235+4*PI())/3)</f>
        <v>-0.17345499770514072</v>
      </c>
      <c r="AI235" s="11">
        <f>'OddsRatio_working_3-way'!U235/(3*'OddsRatio_working_3-way'!X235^(1/3))*SIN(('OddsRatio_working_3-way'!Y235)/3)</f>
        <v>-0.10748083196082506</v>
      </c>
      <c r="AJ235" s="11">
        <f>'OddsRatio_working_3-way'!U235/(3*'OddsRatio_working_3-way'!X235^(1/3))*SIN(('OddsRatio_working_3-way'!Y235+2*PI())/3)</f>
        <v>-0.40791370081287198</v>
      </c>
      <c r="AK235" s="11">
        <f>'OddsRatio_working_3-way'!U235/(3*'OddsRatio_working_3-way'!X235^(1/3))*SIN(('OddsRatio_working_3-way'!Y235+4*PI())/3)</f>
        <v>0.51539453277369707</v>
      </c>
      <c r="AL235" s="11">
        <f>'OddsRatio_working_3-way'!Z235+'OddsRatio_working_3-way'!AF235</f>
        <v>1.0661445144124069</v>
      </c>
      <c r="AM235" s="11">
        <f>'OddsRatio_working_3-way'!AA235+'OddsRatio_working_3-way'!AG235</f>
        <v>-0.71923451900212521</v>
      </c>
      <c r="AN235" s="11">
        <f>'OddsRatio_working_3-way'!AB235+'OddsRatio_working_3-way'!AH235</f>
        <v>-0.34690999541028145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1.0661445144124069</v>
      </c>
      <c r="AS235" s="11">
        <f>IF(('OddsRatio_working_3-way'!X235=0),IF(Q235&gt;0,-Q235^(1/3),(-Q235)^(1/3)),'OddsRatio_working_3-way'!AM235-'OddsRatio_working_3-way'!R235/3)</f>
        <v>-0.71923451900212521</v>
      </c>
      <c r="AT235" s="11">
        <f>IF(('OddsRatio_working_3-way'!X235=0),IF(Q235&gt;0,-Q235^(1/3),(-Q235)^(1/3)),'OddsRatio_working_3-way'!AN235-'OddsRatio_working_3-way'!R235/3)</f>
        <v>-0.34690999541028145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9">
        <f t="shared" si="52"/>
        <v>0.31359793475632453</v>
      </c>
      <c r="E236" s="9">
        <f t="shared" si="53"/>
        <v>0.25292042367401901</v>
      </c>
      <c r="F236" s="9">
        <f t="shared" si="54"/>
        <v>0.43348164156965641</v>
      </c>
      <c r="G236" s="9">
        <f t="shared" si="55"/>
        <v>1.0625225778337151</v>
      </c>
      <c r="H236" s="9">
        <f t="shared" si="56"/>
        <v>3.1887965103374531</v>
      </c>
      <c r="I236" s="9">
        <f t="shared" si="57"/>
        <v>3.9538127663777276</v>
      </c>
      <c r="J236" s="9">
        <f t="shared" si="58"/>
        <v>2.3069027707354692</v>
      </c>
      <c r="K236" s="11">
        <f t="shared" si="59"/>
        <v>0.32679738562091504</v>
      </c>
      <c r="L236" s="11">
        <f t="shared" si="60"/>
        <v>0.26455026455026459</v>
      </c>
      <c r="M236" s="11">
        <f t="shared" si="61"/>
        <v>0.44843049327354262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-0.27308574982891343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0.23532637325538641</v>
      </c>
      <c r="Q236" s="11">
        <f>2*'OddsRatio_working_3-way'!K236*'OddsRatio_working_3-way'!L236*'OddsRatio_working_3-way'!M236</f>
        <v>7.7537520018249248E-2</v>
      </c>
      <c r="R236" s="11">
        <f t="shared" si="62"/>
        <v>0</v>
      </c>
      <c r="S236" s="11">
        <f t="shared" si="63"/>
        <v>-0.86173069595472107</v>
      </c>
      <c r="T236" s="11">
        <f t="shared" si="64"/>
        <v>-0.28393103655839252</v>
      </c>
      <c r="U236" s="11">
        <f>'OddsRatio_working_3-way'!S236-'OddsRatio_working_3-way'!R236^2/3</f>
        <v>-0.86173069595472107</v>
      </c>
      <c r="V236" s="11">
        <f>'OddsRatio_working_3-way'!S236*'OddsRatio_working_3-way'!R236/3-2*'OddsRatio_working_3-way'!R236^3/27-'OddsRatio_working_3-way'!T236</f>
        <v>0.28393103655839252</v>
      </c>
      <c r="W236" s="11">
        <f>'OddsRatio_working_3-way'!V236^2+4*'OddsRatio_working_3-way'!U236^3/27</f>
        <v>-1.4183729629128852E-2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0.15394850043947494</v>
      </c>
      <c r="Y236" s="11">
        <f>IF('OddsRatio_working_3-way'!W236&gt;=0,IF('OddsRatio_working_3-way'!V236+SQRT('OddsRatio_working_3-way'!W236)&gt;0,0,PI()),ACOS('OddsRatio_working_3-way'!V236/(2*'OddsRatio_working_3-way'!X236)))</f>
        <v>0.39716214195034127</v>
      </c>
      <c r="Z236" s="11">
        <f>'OddsRatio_working_3-way'!X236^(1/3)*COS('OddsRatio_working_3-way'!Y236/3)</f>
        <v>0.53126128891685753</v>
      </c>
      <c r="AA236" s="11">
        <f>'OddsRatio_working_3-way'!X236^(1/3)*COS(('OddsRatio_working_3-way'!Y236+2*PI())/3)</f>
        <v>-0.32689854929023837</v>
      </c>
      <c r="AB236" s="11">
        <f>'OddsRatio_working_3-way'!X236^(1/3)*COS(('OddsRatio_working_3-way'!Y236+4*PI())/3)</f>
        <v>-0.2043627396266193</v>
      </c>
      <c r="AC236" s="11">
        <f>'OddsRatio_working_3-way'!X236^(1/3)*SIN('OddsRatio_working_3-way'!Y236/3)</f>
        <v>7.0746082694659443E-2</v>
      </c>
      <c r="AD236" s="11">
        <f>'OddsRatio_working_3-way'!X236^(1/3)*SIN(('OddsRatio_working_3-way'!Y236+2*PI())/3)</f>
        <v>0.42471273090193323</v>
      </c>
      <c r="AE236" s="11">
        <f>'OddsRatio_working_3-way'!X236^(1/3)*SIN(('OddsRatio_working_3-way'!Y236+4*PI())/3)</f>
        <v>-0.49545881359659244</v>
      </c>
      <c r="AF236" s="11">
        <f>-'OddsRatio_working_3-way'!U236/(3*'OddsRatio_working_3-way'!X236^(1/3))*COS(('OddsRatio_working_3-way'!Y236)/3)</f>
        <v>0.53126128891685753</v>
      </c>
      <c r="AG236" s="11">
        <f>-'OddsRatio_working_3-way'!U236/(3*'OddsRatio_working_3-way'!X236^(1/3))*COS(('OddsRatio_working_3-way'!Y236+2*PI())/3)</f>
        <v>-0.32689854929023837</v>
      </c>
      <c r="AH236" s="11">
        <f>-'OddsRatio_working_3-way'!U236/(3*'OddsRatio_working_3-way'!X236^(1/3))*COS(('OddsRatio_working_3-way'!Y236+4*PI())/3)</f>
        <v>-0.2043627396266193</v>
      </c>
      <c r="AI236" s="11">
        <f>'OddsRatio_working_3-way'!U236/(3*'OddsRatio_working_3-way'!X236^(1/3))*SIN(('OddsRatio_working_3-way'!Y236)/3)</f>
        <v>-7.0746082694659443E-2</v>
      </c>
      <c r="AJ236" s="11">
        <f>'OddsRatio_working_3-way'!U236/(3*'OddsRatio_working_3-way'!X236^(1/3))*SIN(('OddsRatio_working_3-way'!Y236+2*PI())/3)</f>
        <v>-0.42471273090193323</v>
      </c>
      <c r="AK236" s="11">
        <f>'OddsRatio_working_3-way'!U236/(3*'OddsRatio_working_3-way'!X236^(1/3))*SIN(('OddsRatio_working_3-way'!Y236+4*PI())/3)</f>
        <v>0.49545881359659244</v>
      </c>
      <c r="AL236" s="11">
        <f>'OddsRatio_working_3-way'!Z236+'OddsRatio_working_3-way'!AF236</f>
        <v>1.0625225778337151</v>
      </c>
      <c r="AM236" s="11">
        <f>'OddsRatio_working_3-way'!AA236+'OddsRatio_working_3-way'!AG236</f>
        <v>-0.65379709858047674</v>
      </c>
      <c r="AN236" s="11">
        <f>'OddsRatio_working_3-way'!AB236+'OddsRatio_working_3-way'!AH236</f>
        <v>-0.4087254792532386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1.0625225778337151</v>
      </c>
      <c r="AS236" s="11">
        <f>IF(('OddsRatio_working_3-way'!X236=0),IF(Q236&gt;0,-Q236^(1/3),(-Q236)^(1/3)),'OddsRatio_working_3-way'!AM236-'OddsRatio_working_3-way'!R236/3)</f>
        <v>-0.65379709858047674</v>
      </c>
      <c r="AT236" s="11">
        <f>IF(('OddsRatio_working_3-way'!X236=0),IF(Q236&gt;0,-Q236^(1/3),(-Q236)^(1/3)),'OddsRatio_working_3-way'!AN236-'OddsRatio_working_3-way'!R236/3)</f>
        <v>-0.4087254792532386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9">
        <f t="shared" si="52"/>
        <v>0.25669352929714823</v>
      </c>
      <c r="E237" s="9">
        <f t="shared" si="53"/>
        <v>0.23074489095186435</v>
      </c>
      <c r="F237" s="9">
        <f t="shared" si="54"/>
        <v>0.51256157975098759</v>
      </c>
      <c r="G237" s="9">
        <f t="shared" si="55"/>
        <v>1.0685225734698902</v>
      </c>
      <c r="H237" s="9">
        <f t="shared" si="56"/>
        <v>3.8956961741034024</v>
      </c>
      <c r="I237" s="9">
        <f t="shared" si="57"/>
        <v>4.3337904292260578</v>
      </c>
      <c r="J237" s="9">
        <f t="shared" si="58"/>
        <v>1.9509850903882018</v>
      </c>
      <c r="K237" s="11">
        <f t="shared" si="59"/>
        <v>0.26954177897574122</v>
      </c>
      <c r="L237" s="11">
        <f t="shared" si="60"/>
        <v>0.24271844660194175</v>
      </c>
      <c r="M237" s="11">
        <f t="shared" si="61"/>
        <v>0.52910052910052918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-0.26048394566961552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0.23261426448823413</v>
      </c>
      <c r="Q237" s="11">
        <f>2*'OddsRatio_working_3-way'!K237*'OddsRatio_working_3-way'!L237*'OddsRatio_working_3-way'!M237</f>
        <v>6.9230435859593473E-2</v>
      </c>
      <c r="R237" s="11">
        <f t="shared" si="62"/>
        <v>0</v>
      </c>
      <c r="S237" s="11">
        <f t="shared" si="63"/>
        <v>-0.89300806577642267</v>
      </c>
      <c r="T237" s="11">
        <f t="shared" si="64"/>
        <v>-0.26577621005250668</v>
      </c>
      <c r="U237" s="11">
        <f>'OddsRatio_working_3-way'!S237-'OddsRatio_working_3-way'!R237^2/3</f>
        <v>-0.89300806577642267</v>
      </c>
      <c r="V237" s="11">
        <f>'OddsRatio_working_3-way'!S237*'OddsRatio_working_3-way'!R237/3-2*'OddsRatio_working_3-way'!R237^3/27-'OddsRatio_working_3-way'!T237</f>
        <v>0.26577621005250668</v>
      </c>
      <c r="W237" s="11">
        <f>'OddsRatio_working_3-way'!V237^2+4*'OddsRatio_working_3-way'!U237^3/27</f>
        <v>-3.4865414067950296E-2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0.16240567100460535</v>
      </c>
      <c r="Y237" s="11">
        <f>IF('OddsRatio_working_3-way'!W237&gt;=0,IF('OddsRatio_working_3-way'!V237+SQRT('OddsRatio_working_3-way'!W237)&gt;0,0,PI()),ACOS('OddsRatio_working_3-way'!V237/(2*'OddsRatio_working_3-way'!X237)))</f>
        <v>0.61243973406178143</v>
      </c>
      <c r="Z237" s="11">
        <f>'OddsRatio_working_3-way'!X237^(1/3)*COS('OddsRatio_working_3-way'!Y237/3)</f>
        <v>0.53426128673494511</v>
      </c>
      <c r="AA237" s="11">
        <f>'OddsRatio_working_3-way'!X237^(1/3)*COS(('OddsRatio_working_3-way'!Y237+2*PI())/3)</f>
        <v>-0.36292038481375805</v>
      </c>
      <c r="AB237" s="11">
        <f>'OddsRatio_working_3-way'!X237^(1/3)*COS(('OddsRatio_working_3-way'!Y237+4*PI())/3)</f>
        <v>-0.17134090192118678</v>
      </c>
      <c r="AC237" s="11">
        <f>'OddsRatio_working_3-way'!X237^(1/3)*SIN('OddsRatio_working_3-way'!Y237/3)</f>
        <v>0.11060846601923524</v>
      </c>
      <c r="AD237" s="11">
        <f>'OddsRatio_working_3-way'!X237^(1/3)*SIN(('OddsRatio_working_3-way'!Y237+2*PI())/3)</f>
        <v>0.40737961356140706</v>
      </c>
      <c r="AE237" s="11">
        <f>'OddsRatio_working_3-way'!X237^(1/3)*SIN(('OddsRatio_working_3-way'!Y237+4*PI())/3)</f>
        <v>-0.5179880795806423</v>
      </c>
      <c r="AF237" s="11">
        <f>-'OddsRatio_working_3-way'!U237/(3*'OddsRatio_working_3-way'!X237^(1/3))*COS(('OddsRatio_working_3-way'!Y237)/3)</f>
        <v>0.53426128673494511</v>
      </c>
      <c r="AG237" s="11">
        <f>-'OddsRatio_working_3-way'!U237/(3*'OddsRatio_working_3-way'!X237^(1/3))*COS(('OddsRatio_working_3-way'!Y237+2*PI())/3)</f>
        <v>-0.36292038481375805</v>
      </c>
      <c r="AH237" s="11">
        <f>-'OddsRatio_working_3-way'!U237/(3*'OddsRatio_working_3-way'!X237^(1/3))*COS(('OddsRatio_working_3-way'!Y237+4*PI())/3)</f>
        <v>-0.17134090192118678</v>
      </c>
      <c r="AI237" s="11">
        <f>'OddsRatio_working_3-way'!U237/(3*'OddsRatio_working_3-way'!X237^(1/3))*SIN(('OddsRatio_working_3-way'!Y237)/3)</f>
        <v>-0.11060846601923524</v>
      </c>
      <c r="AJ237" s="11">
        <f>'OddsRatio_working_3-way'!U237/(3*'OddsRatio_working_3-way'!X237^(1/3))*SIN(('OddsRatio_working_3-way'!Y237+2*PI())/3)</f>
        <v>-0.40737961356140706</v>
      </c>
      <c r="AK237" s="11">
        <f>'OddsRatio_working_3-way'!U237/(3*'OddsRatio_working_3-way'!X237^(1/3))*SIN(('OddsRatio_working_3-way'!Y237+4*PI())/3)</f>
        <v>0.5179880795806423</v>
      </c>
      <c r="AL237" s="11">
        <f>'OddsRatio_working_3-way'!Z237+'OddsRatio_working_3-way'!AF237</f>
        <v>1.0685225734698902</v>
      </c>
      <c r="AM237" s="11">
        <f>'OddsRatio_working_3-way'!AA237+'OddsRatio_working_3-way'!AG237</f>
        <v>-0.72584076962751609</v>
      </c>
      <c r="AN237" s="11">
        <f>'OddsRatio_working_3-way'!AB237+'OddsRatio_working_3-way'!AH237</f>
        <v>-0.34268180384237357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1.0685225734698902</v>
      </c>
      <c r="AS237" s="11">
        <f>IF(('OddsRatio_working_3-way'!X237=0),IF(Q237&gt;0,-Q237^(1/3),(-Q237)^(1/3)),'OddsRatio_working_3-way'!AM237-'OddsRatio_working_3-way'!R237/3)</f>
        <v>-0.72584076962751609</v>
      </c>
      <c r="AT237" s="11">
        <f>IF(('OddsRatio_working_3-way'!X237=0),IF(Q237&gt;0,-Q237^(1/3),(-Q237)^(1/3)),'OddsRatio_working_3-way'!AN237-'OddsRatio_working_3-way'!R237/3)</f>
        <v>-0.34268180384237357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9">
        <f t="shared" si="52"/>
        <v>0.49186676293498061</v>
      </c>
      <c r="E238" s="9">
        <f t="shared" si="53"/>
        <v>0.24651113871835378</v>
      </c>
      <c r="F238" s="9">
        <f t="shared" si="54"/>
        <v>0.26162209834666583</v>
      </c>
      <c r="G238" s="9">
        <f t="shared" si="55"/>
        <v>1.0650215413608288</v>
      </c>
      <c r="H238" s="9">
        <f t="shared" si="56"/>
        <v>2.0330708951200043</v>
      </c>
      <c r="I238" s="9">
        <f t="shared" si="57"/>
        <v>4.0566118237055786</v>
      </c>
      <c r="J238" s="9">
        <f t="shared" si="58"/>
        <v>3.8223070846061971</v>
      </c>
      <c r="K238" s="11">
        <f t="shared" si="59"/>
        <v>0.50761421319796951</v>
      </c>
      <c r="L238" s="11">
        <f t="shared" si="60"/>
        <v>0.25839793281653745</v>
      </c>
      <c r="M238" s="11">
        <f t="shared" si="61"/>
        <v>0.27397260273972601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-0.26511203861971933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0.23322475265688447</v>
      </c>
      <c r="Q238" s="11">
        <f>2*'OddsRatio_working_3-way'!K238*'OddsRatio_working_3-way'!L238*'OddsRatio_working_3-way'!M238</f>
        <v>7.1872034717067629E-2</v>
      </c>
      <c r="R238" s="11">
        <f t="shared" si="62"/>
        <v>0</v>
      </c>
      <c r="S238" s="11">
        <f t="shared" si="63"/>
        <v>-0.87972147123588584</v>
      </c>
      <c r="T238" s="11">
        <f t="shared" si="64"/>
        <v>-0.27110060746868592</v>
      </c>
      <c r="U238" s="11">
        <f>'OddsRatio_working_3-way'!S238-'OddsRatio_working_3-way'!R238^2/3</f>
        <v>-0.87972147123588584</v>
      </c>
      <c r="V238" s="11">
        <f>'OddsRatio_working_3-way'!S238*'OddsRatio_working_3-way'!R238/3-2*'OddsRatio_working_3-way'!R238^3/27-'OddsRatio_working_3-way'!T238</f>
        <v>0.27110060746868592</v>
      </c>
      <c r="W238" s="11">
        <f>'OddsRatio_working_3-way'!V238^2+4*'OddsRatio_working_3-way'!U238^3/27</f>
        <v>-2.7367442372367476E-2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0.15879466438002413</v>
      </c>
      <c r="Y238" s="11">
        <f>IF('OddsRatio_working_3-way'!W238&gt;=0,IF('OddsRatio_working_3-way'!V238+SQRT('OddsRatio_working_3-way'!W238)&gt;0,0,PI()),ACOS('OddsRatio_working_3-way'!V238/(2*'OddsRatio_working_3-way'!X238)))</f>
        <v>0.54790051827636654</v>
      </c>
      <c r="Z238" s="11">
        <f>'OddsRatio_working_3-way'!X238^(1/3)*COS('OddsRatio_working_3-way'!Y238/3)</f>
        <v>0.53251077068041452</v>
      </c>
      <c r="AA238" s="11">
        <f>'OddsRatio_working_3-way'!X238^(1/3)*COS(('OddsRatio_working_3-way'!Y238+2*PI())/3)</f>
        <v>-0.35142919082631141</v>
      </c>
      <c r="AB238" s="11">
        <f>'OddsRatio_working_3-way'!X238^(1/3)*COS(('OddsRatio_working_3-way'!Y238+4*PI())/3)</f>
        <v>-0.18108157985410325</v>
      </c>
      <c r="AC238" s="11">
        <f>'OddsRatio_working_3-way'!X238^(1/3)*SIN('OddsRatio_working_3-way'!Y238/3)</f>
        <v>9.8350239050614283E-2</v>
      </c>
      <c r="AD238" s="11">
        <f>'OddsRatio_working_3-way'!X238^(1/3)*SIN(('OddsRatio_working_3-way'!Y238+2*PI())/3)</f>
        <v>0.41199273567276157</v>
      </c>
      <c r="AE238" s="11">
        <f>'OddsRatio_working_3-way'!X238^(1/3)*SIN(('OddsRatio_working_3-way'!Y238+4*PI())/3)</f>
        <v>-0.51034297472337564</v>
      </c>
      <c r="AF238" s="11">
        <f>-'OddsRatio_working_3-way'!U238/(3*'OddsRatio_working_3-way'!X238^(1/3))*COS(('OddsRatio_working_3-way'!Y238)/3)</f>
        <v>0.53251077068041441</v>
      </c>
      <c r="AG238" s="11">
        <f>-'OddsRatio_working_3-way'!U238/(3*'OddsRatio_working_3-way'!X238^(1/3))*COS(('OddsRatio_working_3-way'!Y238+2*PI())/3)</f>
        <v>-0.3514291908263113</v>
      </c>
      <c r="AH238" s="11">
        <f>-'OddsRatio_working_3-way'!U238/(3*'OddsRatio_working_3-way'!X238^(1/3))*COS(('OddsRatio_working_3-way'!Y238+4*PI())/3)</f>
        <v>-0.18108157985410323</v>
      </c>
      <c r="AI238" s="11">
        <f>'OddsRatio_working_3-way'!U238/(3*'OddsRatio_working_3-way'!X238^(1/3))*SIN(('OddsRatio_working_3-way'!Y238)/3)</f>
        <v>-9.8350239050614269E-2</v>
      </c>
      <c r="AJ238" s="11">
        <f>'OddsRatio_working_3-way'!U238/(3*'OddsRatio_working_3-way'!X238^(1/3))*SIN(('OddsRatio_working_3-way'!Y238+2*PI())/3)</f>
        <v>-0.41199273567276151</v>
      </c>
      <c r="AK238" s="11">
        <f>'OddsRatio_working_3-way'!U238/(3*'OddsRatio_working_3-way'!X238^(1/3))*SIN(('OddsRatio_working_3-way'!Y238+4*PI())/3)</f>
        <v>0.51034297472337553</v>
      </c>
      <c r="AL238" s="11">
        <f>'OddsRatio_working_3-way'!Z238+'OddsRatio_working_3-way'!AF238</f>
        <v>1.0650215413608288</v>
      </c>
      <c r="AM238" s="11">
        <f>'OddsRatio_working_3-way'!AA238+'OddsRatio_working_3-way'!AG238</f>
        <v>-0.70285838165262271</v>
      </c>
      <c r="AN238" s="11">
        <f>'OddsRatio_working_3-way'!AB238+'OddsRatio_working_3-way'!AH238</f>
        <v>-0.36216315970820645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1.0650215413608288</v>
      </c>
      <c r="AS238" s="11">
        <f>IF(('OddsRatio_working_3-way'!X238=0),IF(Q238&gt;0,-Q238^(1/3),(-Q238)^(1/3)),'OddsRatio_working_3-way'!AM238-'OddsRatio_working_3-way'!R238/3)</f>
        <v>-0.70285838165262271</v>
      </c>
      <c r="AT238" s="11">
        <f>IF(('OddsRatio_working_3-way'!X238=0),IF(Q238&gt;0,-Q238^(1/3),(-Q238)^(1/3)),'OddsRatio_working_3-way'!AN238-'OddsRatio_working_3-way'!R238/3)</f>
        <v>-0.36216315970820645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9">
        <f t="shared" si="52"/>
        <v>0.49649232013578998</v>
      </c>
      <c r="E239" s="9">
        <f t="shared" si="53"/>
        <v>0.24803343680908824</v>
      </c>
      <c r="F239" s="9">
        <f t="shared" si="54"/>
        <v>0.2554742430551219</v>
      </c>
      <c r="G239" s="9">
        <f t="shared" si="55"/>
        <v>1.0675051004265956</v>
      </c>
      <c r="H239" s="9">
        <f t="shared" si="56"/>
        <v>2.014129845405265</v>
      </c>
      <c r="I239" s="9">
        <f t="shared" si="57"/>
        <v>4.0317144852115314</v>
      </c>
      <c r="J239" s="9">
        <f t="shared" si="58"/>
        <v>3.9142889241646053</v>
      </c>
      <c r="K239" s="11">
        <f t="shared" si="59"/>
        <v>0.51282051282051289</v>
      </c>
      <c r="L239" s="11">
        <f t="shared" si="60"/>
        <v>0.26041666666666669</v>
      </c>
      <c r="M239" s="11">
        <f t="shared" si="61"/>
        <v>0.26809651474530832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-0.26371201966041102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0.23343873880066915</v>
      </c>
      <c r="Q239" s="11">
        <f>2*'OddsRatio_working_3-way'!K239*'OddsRatio_working_3-way'!L239*'OddsRatio_working_3-way'!M239</f>
        <v>7.1606975092229797E-2</v>
      </c>
      <c r="R239" s="11">
        <f t="shared" si="62"/>
        <v>0</v>
      </c>
      <c r="S239" s="11">
        <f t="shared" si="63"/>
        <v>-0.88520325733075955</v>
      </c>
      <c r="T239" s="11">
        <f t="shared" si="64"/>
        <v>-0.2715347415125029</v>
      </c>
      <c r="U239" s="11">
        <f>'OddsRatio_working_3-way'!S239-'OddsRatio_working_3-way'!R239^2/3</f>
        <v>-0.88520325733075955</v>
      </c>
      <c r="V239" s="11">
        <f>'OddsRatio_working_3-way'!S239*'OddsRatio_working_3-way'!R239/3-2*'OddsRatio_working_3-way'!R239^3/27-'OddsRatio_working_3-way'!T239</f>
        <v>0.2715347415125029</v>
      </c>
      <c r="W239" s="11">
        <f>'OddsRatio_working_3-way'!V239^2+4*'OddsRatio_working_3-way'!U239^3/27</f>
        <v>-2.9029154279813063E-2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0.16028121390861347</v>
      </c>
      <c r="Y239" s="11">
        <f>IF('OddsRatio_working_3-way'!W239&gt;=0,IF('OddsRatio_working_3-way'!V239+SQRT('OddsRatio_working_3-way'!W239)&gt;0,0,PI()),ACOS('OddsRatio_working_3-way'!V239/(2*'OddsRatio_working_3-way'!X239)))</f>
        <v>0.56037230239632363</v>
      </c>
      <c r="Z239" s="11">
        <f>'OddsRatio_working_3-way'!X239^(1/3)*COS('OddsRatio_working_3-way'!Y239/3)</f>
        <v>0.53375255021329782</v>
      </c>
      <c r="AA239" s="11">
        <f>'OddsRatio_working_3-way'!X239^(1/3)*COS(('OddsRatio_working_3-way'!Y239+2*PI())/3)</f>
        <v>-0.35423745463331674</v>
      </c>
      <c r="AB239" s="11">
        <f>'OddsRatio_working_3-way'!X239^(1/3)*COS(('OddsRatio_working_3-way'!Y239+4*PI())/3)</f>
        <v>-0.1795150955799811</v>
      </c>
      <c r="AC239" s="11">
        <f>'OddsRatio_working_3-way'!X239^(1/3)*SIN('OddsRatio_working_3-way'!Y239/3)</f>
        <v>0.10087600103288974</v>
      </c>
      <c r="AD239" s="11">
        <f>'OddsRatio_working_3-way'!X239^(1/3)*SIN(('OddsRatio_working_3-way'!Y239+2*PI())/3)</f>
        <v>0.41180526730300016</v>
      </c>
      <c r="AE239" s="11">
        <f>'OddsRatio_working_3-way'!X239^(1/3)*SIN(('OddsRatio_working_3-way'!Y239+4*PI())/3)</f>
        <v>-0.51268126833588989</v>
      </c>
      <c r="AF239" s="11">
        <f>-'OddsRatio_working_3-way'!U239/(3*'OddsRatio_working_3-way'!X239^(1/3))*COS(('OddsRatio_working_3-way'!Y239)/3)</f>
        <v>0.53375255021329771</v>
      </c>
      <c r="AG239" s="11">
        <f>-'OddsRatio_working_3-way'!U239/(3*'OddsRatio_working_3-way'!X239^(1/3))*COS(('OddsRatio_working_3-way'!Y239+2*PI())/3)</f>
        <v>-0.35423745463331668</v>
      </c>
      <c r="AH239" s="11">
        <f>-'OddsRatio_working_3-way'!U239/(3*'OddsRatio_working_3-way'!X239^(1/3))*COS(('OddsRatio_working_3-way'!Y239+4*PI())/3)</f>
        <v>-0.17951509557998108</v>
      </c>
      <c r="AI239" s="11">
        <f>'OddsRatio_working_3-way'!U239/(3*'OddsRatio_working_3-way'!X239^(1/3))*SIN(('OddsRatio_working_3-way'!Y239)/3)</f>
        <v>-0.10087600103288973</v>
      </c>
      <c r="AJ239" s="11">
        <f>'OddsRatio_working_3-way'!U239/(3*'OddsRatio_working_3-way'!X239^(1/3))*SIN(('OddsRatio_working_3-way'!Y239+2*PI())/3)</f>
        <v>-0.41180526730300004</v>
      </c>
      <c r="AK239" s="11">
        <f>'OddsRatio_working_3-way'!U239/(3*'OddsRatio_working_3-way'!X239^(1/3))*SIN(('OddsRatio_working_3-way'!Y239+4*PI())/3)</f>
        <v>0.51268126833588978</v>
      </c>
      <c r="AL239" s="11">
        <f>'OddsRatio_working_3-way'!Z239+'OddsRatio_working_3-way'!AF239</f>
        <v>1.0675051004265956</v>
      </c>
      <c r="AM239" s="11">
        <f>'OddsRatio_working_3-way'!AA239+'OddsRatio_working_3-way'!AG239</f>
        <v>-0.70847490926663337</v>
      </c>
      <c r="AN239" s="11">
        <f>'OddsRatio_working_3-way'!AB239+'OddsRatio_working_3-way'!AH239</f>
        <v>-0.35903019115996215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1.0675051004265956</v>
      </c>
      <c r="AS239" s="11">
        <f>IF(('OddsRatio_working_3-way'!X239=0),IF(Q239&gt;0,-Q239^(1/3),(-Q239)^(1/3)),'OddsRatio_working_3-way'!AM239-'OddsRatio_working_3-way'!R239/3)</f>
        <v>-0.70847490926663337</v>
      </c>
      <c r="AT239" s="11">
        <f>IF(('OddsRatio_working_3-way'!X239=0),IF(Q239&gt;0,-Q239^(1/3),(-Q239)^(1/3)),'OddsRatio_working_3-way'!AN239-'OddsRatio_working_3-way'!R239/3)</f>
        <v>-0.35903019115996215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9">
        <f t="shared" si="52"/>
        <v>0.37969827078202695</v>
      </c>
      <c r="E240" s="9">
        <f t="shared" si="53"/>
        <v>0.25949635806753529</v>
      </c>
      <c r="F240" s="9">
        <f t="shared" si="54"/>
        <v>0.36080537115043776</v>
      </c>
      <c r="G240" s="9">
        <f t="shared" si="55"/>
        <v>1.0608247697083999</v>
      </c>
      <c r="H240" s="9">
        <f t="shared" si="56"/>
        <v>2.6336701453509361</v>
      </c>
      <c r="I240" s="9">
        <f t="shared" si="57"/>
        <v>3.8536186305155957</v>
      </c>
      <c r="J240" s="9">
        <f t="shared" si="58"/>
        <v>2.771577365413028</v>
      </c>
      <c r="K240" s="11">
        <f t="shared" si="59"/>
        <v>0.39370078740157477</v>
      </c>
      <c r="L240" s="11">
        <f t="shared" si="60"/>
        <v>0.2710027100271003</v>
      </c>
      <c r="M240" s="11">
        <f t="shared" si="61"/>
        <v>0.37453183520599254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-0.27645097619397563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0.23576572431506262</v>
      </c>
      <c r="Q240" s="11">
        <f>2*'OddsRatio_working_3-way'!K240*'OddsRatio_working_3-way'!L240*'OddsRatio_working_3-way'!M240</f>
        <v>7.9920584513580556E-2</v>
      </c>
      <c r="R240" s="11">
        <f t="shared" si="62"/>
        <v>0</v>
      </c>
      <c r="S240" s="11">
        <f t="shared" si="63"/>
        <v>-0.8528301384967234</v>
      </c>
      <c r="T240" s="11">
        <f t="shared" si="64"/>
        <v>-0.28909496220227915</v>
      </c>
      <c r="U240" s="11">
        <f>'OddsRatio_working_3-way'!S240-'OddsRatio_working_3-way'!R240^2/3</f>
        <v>-0.8528301384967234</v>
      </c>
      <c r="V240" s="11">
        <f>'OddsRatio_working_3-way'!S240*'OddsRatio_working_3-way'!R240/3-2*'OddsRatio_working_3-way'!R240^3/27-'OddsRatio_working_3-way'!T240</f>
        <v>0.28909496220227915</v>
      </c>
      <c r="W240" s="11">
        <f>'OddsRatio_working_3-way'!V240^2+4*'OddsRatio_working_3-way'!U240^3/27</f>
        <v>-8.3174024669123992E-3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0.15156953819752966</v>
      </c>
      <c r="Y240" s="11">
        <f>IF('OddsRatio_working_3-way'!W240&gt;=0,IF('OddsRatio_working_3-way'!V240+SQRT('OddsRatio_working_3-way'!W240)&gt;0,0,PI()),ACOS('OddsRatio_working_3-way'!V240/(2*'OddsRatio_working_3-way'!X240)))</f>
        <v>0.30558521544973649</v>
      </c>
      <c r="Z240" s="11">
        <f>'OddsRatio_working_3-way'!X240^(1/3)*COS('OddsRatio_working_3-way'!Y240/3)</f>
        <v>0.53041238485419995</v>
      </c>
      <c r="AA240" s="11">
        <f>'OddsRatio_working_3-way'!X240^(1/3)*COS(('OddsRatio_working_3-way'!Y240+2*PI())/3)</f>
        <v>-0.31215894654377463</v>
      </c>
      <c r="AB240" s="11">
        <f>'OddsRatio_working_3-way'!X240^(1/3)*COS(('OddsRatio_working_3-way'!Y240+4*PI())/3)</f>
        <v>-0.21825343831042548</v>
      </c>
      <c r="AC240" s="11">
        <f>'OddsRatio_working_3-way'!X240^(1/3)*SIN('OddsRatio_working_3-way'!Y240/3)</f>
        <v>5.4216370456912827E-2</v>
      </c>
      <c r="AD240" s="11">
        <f>'OddsRatio_working_3-way'!X240^(1/3)*SIN(('OddsRatio_working_3-way'!Y240+2*PI())/3)</f>
        <v>0.43224241453716922</v>
      </c>
      <c r="AE240" s="11">
        <f>'OddsRatio_working_3-way'!X240^(1/3)*SIN(('OddsRatio_working_3-way'!Y240+4*PI())/3)</f>
        <v>-0.48645878499408196</v>
      </c>
      <c r="AF240" s="11">
        <f>-'OddsRatio_working_3-way'!U240/(3*'OddsRatio_working_3-way'!X240^(1/3))*COS(('OddsRatio_working_3-way'!Y240)/3)</f>
        <v>0.53041238485419995</v>
      </c>
      <c r="AG240" s="11">
        <f>-'OddsRatio_working_3-way'!U240/(3*'OddsRatio_working_3-way'!X240^(1/3))*COS(('OddsRatio_working_3-way'!Y240+2*PI())/3)</f>
        <v>-0.31215894654377463</v>
      </c>
      <c r="AH240" s="11">
        <f>-'OddsRatio_working_3-way'!U240/(3*'OddsRatio_working_3-way'!X240^(1/3))*COS(('OddsRatio_working_3-way'!Y240+4*PI())/3)</f>
        <v>-0.21825343831042548</v>
      </c>
      <c r="AI240" s="11">
        <f>'OddsRatio_working_3-way'!U240/(3*'OddsRatio_working_3-way'!X240^(1/3))*SIN(('OddsRatio_working_3-way'!Y240)/3)</f>
        <v>-5.4216370456912827E-2</v>
      </c>
      <c r="AJ240" s="11">
        <f>'OddsRatio_working_3-way'!U240/(3*'OddsRatio_working_3-way'!X240^(1/3))*SIN(('OddsRatio_working_3-way'!Y240+2*PI())/3)</f>
        <v>-0.43224241453716922</v>
      </c>
      <c r="AK240" s="11">
        <f>'OddsRatio_working_3-way'!U240/(3*'OddsRatio_working_3-way'!X240^(1/3))*SIN(('OddsRatio_working_3-way'!Y240+4*PI())/3)</f>
        <v>0.48645878499408196</v>
      </c>
      <c r="AL240" s="11">
        <f>'OddsRatio_working_3-way'!Z240+'OddsRatio_working_3-way'!AF240</f>
        <v>1.0608247697083999</v>
      </c>
      <c r="AM240" s="11">
        <f>'OddsRatio_working_3-way'!AA240+'OddsRatio_working_3-way'!AG240</f>
        <v>-0.62431789308754926</v>
      </c>
      <c r="AN240" s="11">
        <f>'OddsRatio_working_3-way'!AB240+'OddsRatio_working_3-way'!AH240</f>
        <v>-0.43650687662085097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1.0608247697083999</v>
      </c>
      <c r="AS240" s="11">
        <f>IF(('OddsRatio_working_3-way'!X240=0),IF(Q240&gt;0,-Q240^(1/3),(-Q240)^(1/3)),'OddsRatio_working_3-way'!AM240-'OddsRatio_working_3-way'!R240/3)</f>
        <v>-0.62431789308754926</v>
      </c>
      <c r="AT240" s="11">
        <f>IF(('OddsRatio_working_3-way'!X240=0),IF(Q240&gt;0,-Q240^(1/3),(-Q240)^(1/3)),'OddsRatio_working_3-way'!AN240-'OddsRatio_working_3-way'!R240/3)</f>
        <v>-0.43650687662085097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9">
        <f t="shared" si="52"/>
        <v>0.43800392072218569</v>
      </c>
      <c r="E241" s="9">
        <f t="shared" si="53"/>
        <v>0.26430792948491727</v>
      </c>
      <c r="F241" s="9">
        <f t="shared" si="54"/>
        <v>0.29768814979289704</v>
      </c>
      <c r="G241" s="9">
        <f t="shared" si="55"/>
        <v>1.0347456338555236</v>
      </c>
      <c r="H241" s="9">
        <f t="shared" si="56"/>
        <v>2.2830845859808493</v>
      </c>
      <c r="I241" s="9">
        <f t="shared" si="57"/>
        <v>3.7834657550713588</v>
      </c>
      <c r="J241" s="9">
        <f t="shared" si="58"/>
        <v>3.3592200451905945</v>
      </c>
      <c r="K241" s="11">
        <f t="shared" si="59"/>
        <v>0.4464285714285714</v>
      </c>
      <c r="L241" s="11">
        <f t="shared" si="60"/>
        <v>0.2710027100271003</v>
      </c>
      <c r="M241" s="11">
        <f t="shared" si="61"/>
        <v>0.3048780487804878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-0.28051790317554748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0.22905689640520099</v>
      </c>
      <c r="Q241" s="11">
        <f>2*'OddsRatio_working_3-way'!K241*'OddsRatio_working_3-way'!L241*'OddsRatio_working_3-way'!M241</f>
        <v>7.3770337006505954E-2</v>
      </c>
      <c r="R241" s="11">
        <f t="shared" si="62"/>
        <v>0</v>
      </c>
      <c r="S241" s="11">
        <f t="shared" si="63"/>
        <v>-0.81655000915167153</v>
      </c>
      <c r="T241" s="11">
        <f t="shared" si="64"/>
        <v>-0.2629790689699425</v>
      </c>
      <c r="U241" s="11">
        <f>'OddsRatio_working_3-way'!S241-'OddsRatio_working_3-way'!R241^2/3</f>
        <v>-0.81655000915167153</v>
      </c>
      <c r="V241" s="11">
        <f>'OddsRatio_working_3-way'!S241*'OddsRatio_working_3-way'!R241/3-2*'OddsRatio_working_3-way'!R241^3/27-'OddsRatio_working_3-way'!T241</f>
        <v>0.2629790689699425</v>
      </c>
      <c r="W241" s="11">
        <f>'OddsRatio_working_3-way'!V241^2+4*'OddsRatio_working_3-way'!U241^3/27</f>
        <v>-1.1499478526978274E-2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0.14200129334206435</v>
      </c>
      <c r="Y241" s="11">
        <f>IF('OddsRatio_working_3-way'!W241&gt;=0,IF('OddsRatio_working_3-way'!V241+SQRT('OddsRatio_working_3-way'!W241)&gt;0,0,PI()),ACOS('OddsRatio_working_3-way'!V241/(2*'OddsRatio_working_3-way'!X241)))</f>
        <v>0.38718876295522686</v>
      </c>
      <c r="Z241" s="11">
        <f>'OddsRatio_working_3-way'!X241^(1/3)*COS('OddsRatio_working_3-way'!Y241/3)</f>
        <v>0.51737281692776182</v>
      </c>
      <c r="AA241" s="11">
        <f>'OddsRatio_working_3-way'!X241^(1/3)*COS(('OddsRatio_working_3-way'!Y241+2*PI())/3)</f>
        <v>-0.31683732003104703</v>
      </c>
      <c r="AB241" s="11">
        <f>'OddsRatio_working_3-way'!X241^(1/3)*COS(('OddsRatio_working_3-way'!Y241+4*PI())/3)</f>
        <v>-0.20053549689671488</v>
      </c>
      <c r="AC241" s="11">
        <f>'OddsRatio_working_3-way'!X241^(1/3)*SIN('OddsRatio_working_3-way'!Y241/3)</f>
        <v>6.7146888893850926E-2</v>
      </c>
      <c r="AD241" s="11">
        <f>'OddsRatio_working_3-way'!X241^(1/3)*SIN(('OddsRatio_working_3-way'!Y241+2*PI())/3)</f>
        <v>0.41448455824003189</v>
      </c>
      <c r="AE241" s="11">
        <f>'OddsRatio_working_3-way'!X241^(1/3)*SIN(('OddsRatio_working_3-way'!Y241+4*PI())/3)</f>
        <v>-0.4816314471338829</v>
      </c>
      <c r="AF241" s="11">
        <f>-'OddsRatio_working_3-way'!U241/(3*'OddsRatio_working_3-way'!X241^(1/3))*COS(('OddsRatio_working_3-way'!Y241)/3)</f>
        <v>0.51737281692776182</v>
      </c>
      <c r="AG241" s="11">
        <f>-'OddsRatio_working_3-way'!U241/(3*'OddsRatio_working_3-way'!X241^(1/3))*COS(('OddsRatio_working_3-way'!Y241+2*PI())/3)</f>
        <v>-0.31683732003104703</v>
      </c>
      <c r="AH241" s="11">
        <f>-'OddsRatio_working_3-way'!U241/(3*'OddsRatio_working_3-way'!X241^(1/3))*COS(('OddsRatio_working_3-way'!Y241+4*PI())/3)</f>
        <v>-0.20053549689671488</v>
      </c>
      <c r="AI241" s="11">
        <f>'OddsRatio_working_3-way'!U241/(3*'OddsRatio_working_3-way'!X241^(1/3))*SIN(('OddsRatio_working_3-way'!Y241)/3)</f>
        <v>-6.7146888893850926E-2</v>
      </c>
      <c r="AJ241" s="11">
        <f>'OddsRatio_working_3-way'!U241/(3*'OddsRatio_working_3-way'!X241^(1/3))*SIN(('OddsRatio_working_3-way'!Y241+2*PI())/3)</f>
        <v>-0.41448455824003189</v>
      </c>
      <c r="AK241" s="11">
        <f>'OddsRatio_working_3-way'!U241/(3*'OddsRatio_working_3-way'!X241^(1/3))*SIN(('OddsRatio_working_3-way'!Y241+4*PI())/3)</f>
        <v>0.4816314471338829</v>
      </c>
      <c r="AL241" s="11">
        <f>'OddsRatio_working_3-way'!Z241+'OddsRatio_working_3-way'!AF241</f>
        <v>1.0347456338555236</v>
      </c>
      <c r="AM241" s="11">
        <f>'OddsRatio_working_3-way'!AA241+'OddsRatio_working_3-way'!AG241</f>
        <v>-0.63367464006209406</v>
      </c>
      <c r="AN241" s="11">
        <f>'OddsRatio_working_3-way'!AB241+'OddsRatio_working_3-way'!AH241</f>
        <v>-0.40107099379342975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1.0347456338555236</v>
      </c>
      <c r="AS241" s="11">
        <f>IF(('OddsRatio_working_3-way'!X241=0),IF(Q241&gt;0,-Q241^(1/3),(-Q241)^(1/3)),'OddsRatio_working_3-way'!AM241-'OddsRatio_working_3-way'!R241/3)</f>
        <v>-0.63367464006209406</v>
      </c>
      <c r="AT241" s="11">
        <f>IF(('OddsRatio_working_3-way'!X241=0),IF(Q241&gt;0,-Q241^(1/3),(-Q241)^(1/3)),'OddsRatio_working_3-way'!AN241-'OddsRatio_working_3-way'!R241/3)</f>
        <v>-0.40107099379342975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9">
        <f t="shared" si="52"/>
        <v>0.73370531788329829</v>
      </c>
      <c r="E242" s="9">
        <f t="shared" si="53"/>
        <v>0.17230435241771228</v>
      </c>
      <c r="F242" s="9">
        <f t="shared" si="54"/>
        <v>9.3990329698989725E-2</v>
      </c>
      <c r="G242" s="9">
        <f t="shared" si="55"/>
        <v>1.0674853162356315</v>
      </c>
      <c r="H242" s="9">
        <f t="shared" si="56"/>
        <v>1.3629450075201146</v>
      </c>
      <c r="I242" s="9">
        <f t="shared" si="57"/>
        <v>5.8036839230603414</v>
      </c>
      <c r="J242" s="9">
        <f t="shared" si="58"/>
        <v>10.639392405607751</v>
      </c>
      <c r="K242" s="11">
        <f t="shared" si="59"/>
        <v>0.74626865671641784</v>
      </c>
      <c r="L242" s="11">
        <f t="shared" si="60"/>
        <v>0.18181818181818182</v>
      </c>
      <c r="M242" s="11">
        <f t="shared" si="61"/>
        <v>9.9700897308075784E-2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-0.18690062783156647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0.18763248923514397</v>
      </c>
      <c r="Q242" s="11">
        <f>2*'OddsRatio_working_3-way'!K242*'OddsRatio_working_3-way'!L242*'OddsRatio_working_3-way'!M242</f>
        <v>2.7055874439097904E-2</v>
      </c>
      <c r="R242" s="11">
        <f t="shared" si="62"/>
        <v>0</v>
      </c>
      <c r="S242" s="11">
        <f t="shared" si="63"/>
        <v>-1.0039157781975834</v>
      </c>
      <c r="T242" s="11">
        <f t="shared" si="64"/>
        <v>-0.14476074667593128</v>
      </c>
      <c r="U242" s="11">
        <f>'OddsRatio_working_3-way'!S242-'OddsRatio_working_3-way'!R242^2/3</f>
        <v>-1.0039157781975834</v>
      </c>
      <c r="V242" s="11">
        <f>'OddsRatio_working_3-way'!S242*'OddsRatio_working_3-way'!R242/3-2*'OddsRatio_working_3-way'!R242^3/27-'OddsRatio_working_3-way'!T242</f>
        <v>0.14476074667593128</v>
      </c>
      <c r="W242" s="11">
        <f>'OddsRatio_working_3-way'!V242^2+4*'OddsRatio_working_3-way'!U242^3/27</f>
        <v>-0.12893964393905705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0.19358158339394671</v>
      </c>
      <c r="Y242" s="11">
        <f>IF('OddsRatio_working_3-way'!W242&gt;=0,IF('OddsRatio_working_3-way'!V242+SQRT('OddsRatio_working_3-way'!W242)&gt;0,0,PI()),ACOS('OddsRatio_working_3-way'!V242/(2*'OddsRatio_working_3-way'!X242)))</f>
        <v>1.1875846382022661</v>
      </c>
      <c r="Z242" s="11">
        <f>'OddsRatio_working_3-way'!X242^(1/3)*COS('OddsRatio_working_3-way'!Y242/3)</f>
        <v>0.53374265811781585</v>
      </c>
      <c r="AA242" s="11">
        <f>'OddsRatio_working_3-way'!X242^(1/3)*COS(('OddsRatio_working_3-way'!Y242+2*PI())/3)</f>
        <v>-0.46005006942231375</v>
      </c>
      <c r="AB242" s="11">
        <f>'OddsRatio_working_3-way'!X242^(1/3)*COS(('OddsRatio_working_3-way'!Y242+4*PI())/3)</f>
        <v>-7.3692588695502242E-2</v>
      </c>
      <c r="AC242" s="11">
        <f>'OddsRatio_working_3-way'!X242^(1/3)*SIN('OddsRatio_working_3-way'!Y242/3)</f>
        <v>0.22306359550105026</v>
      </c>
      <c r="AD242" s="11">
        <f>'OddsRatio_working_3-way'!X242^(1/3)*SIN(('OddsRatio_working_3-way'!Y242+2*PI())/3)</f>
        <v>0.35070290326293591</v>
      </c>
      <c r="AE242" s="11">
        <f>'OddsRatio_working_3-way'!X242^(1/3)*SIN(('OddsRatio_working_3-way'!Y242+4*PI())/3)</f>
        <v>-0.57376649876398622</v>
      </c>
      <c r="AF242" s="11">
        <f>-'OddsRatio_working_3-way'!U242/(3*'OddsRatio_working_3-way'!X242^(1/3))*COS(('OddsRatio_working_3-way'!Y242)/3)</f>
        <v>0.53374265811781574</v>
      </c>
      <c r="AG242" s="11">
        <f>-'OddsRatio_working_3-way'!U242/(3*'OddsRatio_working_3-way'!X242^(1/3))*COS(('OddsRatio_working_3-way'!Y242+2*PI())/3)</f>
        <v>-0.46005006942231363</v>
      </c>
      <c r="AH242" s="11">
        <f>-'OddsRatio_working_3-way'!U242/(3*'OddsRatio_working_3-way'!X242^(1/3))*COS(('OddsRatio_working_3-way'!Y242+4*PI())/3)</f>
        <v>-7.3692588695502229E-2</v>
      </c>
      <c r="AI242" s="11">
        <f>'OddsRatio_working_3-way'!U242/(3*'OddsRatio_working_3-way'!X242^(1/3))*SIN(('OddsRatio_working_3-way'!Y242)/3)</f>
        <v>-0.22306359550105023</v>
      </c>
      <c r="AJ242" s="11">
        <f>'OddsRatio_working_3-way'!U242/(3*'OddsRatio_working_3-way'!X242^(1/3))*SIN(('OddsRatio_working_3-way'!Y242+2*PI())/3)</f>
        <v>-0.35070290326293585</v>
      </c>
      <c r="AK242" s="11">
        <f>'OddsRatio_working_3-way'!U242/(3*'OddsRatio_working_3-way'!X242^(1/3))*SIN(('OddsRatio_working_3-way'!Y242+4*PI())/3)</f>
        <v>0.57376649876398611</v>
      </c>
      <c r="AL242" s="11">
        <f>'OddsRatio_working_3-way'!Z242+'OddsRatio_working_3-way'!AF242</f>
        <v>1.0674853162356315</v>
      </c>
      <c r="AM242" s="11">
        <f>'OddsRatio_working_3-way'!AA242+'OddsRatio_working_3-way'!AG242</f>
        <v>-0.92010013884462738</v>
      </c>
      <c r="AN242" s="11">
        <f>'OddsRatio_working_3-way'!AB242+'OddsRatio_working_3-way'!AH242</f>
        <v>-0.14738517739100448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1.0674853162356315</v>
      </c>
      <c r="AS242" s="11">
        <f>IF(('OddsRatio_working_3-way'!X242=0),IF(Q242&gt;0,-Q242^(1/3),(-Q242)^(1/3)),'OddsRatio_working_3-way'!AM242-'OddsRatio_working_3-way'!R242/3)</f>
        <v>-0.92010013884462738</v>
      </c>
      <c r="AT242" s="11">
        <f>IF(('OddsRatio_working_3-way'!X242=0),IF(Q242&gt;0,-Q242^(1/3),(-Q242)^(1/3)),'OddsRatio_working_3-way'!AN242-'OddsRatio_working_3-way'!R242/3)</f>
        <v>-0.14738517739100448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9">
        <f t="shared" si="52"/>
        <v>0.14280929509525106</v>
      </c>
      <c r="E243" s="9">
        <f t="shared" si="53"/>
        <v>0.20942433877269695</v>
      </c>
      <c r="F243" s="9">
        <f t="shared" si="54"/>
        <v>0.64776636613205218</v>
      </c>
      <c r="G243" s="9">
        <f t="shared" si="55"/>
        <v>1.0457047606032841</v>
      </c>
      <c r="H243" s="9">
        <f t="shared" si="56"/>
        <v>7.0023453258628523</v>
      </c>
      <c r="I243" s="9">
        <f t="shared" si="57"/>
        <v>4.7749941857778566</v>
      </c>
      <c r="J243" s="9">
        <f t="shared" si="58"/>
        <v>1.5437664755137075</v>
      </c>
      <c r="K243" s="11">
        <f t="shared" si="59"/>
        <v>0.14836795252225518</v>
      </c>
      <c r="L243" s="11">
        <f t="shared" si="60"/>
        <v>0.21691973969631234</v>
      </c>
      <c r="M243" s="11">
        <f t="shared" si="61"/>
        <v>0.65789473684210531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-0.22814871553904881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0.20898385823077101</v>
      </c>
      <c r="Q243" s="11">
        <f>2*'OddsRatio_working_3-way'!K243*'OddsRatio_working_3-way'!L243*'OddsRatio_working_3-way'!M243</f>
        <v>4.2347286368950555E-2</v>
      </c>
      <c r="R243" s="11">
        <f t="shared" si="62"/>
        <v>0</v>
      </c>
      <c r="S243" s="11">
        <f t="shared" si="63"/>
        <v>-0.91599839927655591</v>
      </c>
      <c r="T243" s="11">
        <f t="shared" si="64"/>
        <v>-0.18561264423030513</v>
      </c>
      <c r="U243" s="11">
        <f>'OddsRatio_working_3-way'!S243-'OddsRatio_working_3-way'!R243^2/3</f>
        <v>-0.91599839927655591</v>
      </c>
      <c r="V243" s="11">
        <f>'OddsRatio_working_3-way'!S243*'OddsRatio_working_3-way'!R243/3-2*'OddsRatio_working_3-way'!R243^3/27-'OddsRatio_working_3-way'!T243</f>
        <v>0.18561264423030513</v>
      </c>
      <c r="W243" s="11">
        <f>'OddsRatio_working_3-way'!V243^2+4*'OddsRatio_working_3-way'!U243^3/27</f>
        <v>-7.9410356185865436E-2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0.1687175227147667</v>
      </c>
      <c r="Y243" s="11">
        <f>IF('OddsRatio_working_3-way'!W243&gt;=0,IF('OddsRatio_working_3-way'!V243+SQRT('OddsRatio_working_3-way'!W243)&gt;0,0,PI()),ACOS('OddsRatio_working_3-way'!V243/(2*'OddsRatio_working_3-way'!X243)))</f>
        <v>0.98834916225504776</v>
      </c>
      <c r="Z243" s="11">
        <f>'OddsRatio_working_3-way'!X243^(1/3)*COS('OddsRatio_working_3-way'!Y243/3)</f>
        <v>0.52285238030164205</v>
      </c>
      <c r="AA243" s="11">
        <f>'OddsRatio_working_3-way'!X243^(1/3)*COS(('OddsRatio_working_3-way'!Y243+2*PI())/3)</f>
        <v>-0.41624428059512025</v>
      </c>
      <c r="AB243" s="11">
        <f>'OddsRatio_working_3-way'!X243^(1/3)*COS(('OddsRatio_working_3-way'!Y243+4*PI())/3)</f>
        <v>-0.10660809970652199</v>
      </c>
      <c r="AC243" s="11">
        <f>'OddsRatio_working_3-way'!X243^(1/3)*SIN('OddsRatio_working_3-way'!Y243/3)</f>
        <v>0.17876853238688004</v>
      </c>
      <c r="AD243" s="11">
        <f>'OddsRatio_working_3-way'!X243^(1/3)*SIN(('OddsRatio_working_3-way'!Y243+2*PI())/3)</f>
        <v>0.36341917757694453</v>
      </c>
      <c r="AE243" s="11">
        <f>'OddsRatio_working_3-way'!X243^(1/3)*SIN(('OddsRatio_working_3-way'!Y243+4*PI())/3)</f>
        <v>-0.54218770996382448</v>
      </c>
      <c r="AF243" s="11">
        <f>-'OddsRatio_working_3-way'!U243/(3*'OddsRatio_working_3-way'!X243^(1/3))*COS(('OddsRatio_working_3-way'!Y243)/3)</f>
        <v>0.52285238030164205</v>
      </c>
      <c r="AG243" s="11">
        <f>-'OddsRatio_working_3-way'!U243/(3*'OddsRatio_working_3-way'!X243^(1/3))*COS(('OddsRatio_working_3-way'!Y243+2*PI())/3)</f>
        <v>-0.41624428059512025</v>
      </c>
      <c r="AH243" s="11">
        <f>-'OddsRatio_working_3-way'!U243/(3*'OddsRatio_working_3-way'!X243^(1/3))*COS(('OddsRatio_working_3-way'!Y243+4*PI())/3)</f>
        <v>-0.10660809970652199</v>
      </c>
      <c r="AI243" s="11">
        <f>'OddsRatio_working_3-way'!U243/(3*'OddsRatio_working_3-way'!X243^(1/3))*SIN(('OddsRatio_working_3-way'!Y243)/3)</f>
        <v>-0.17876853238688004</v>
      </c>
      <c r="AJ243" s="11">
        <f>'OddsRatio_working_3-way'!U243/(3*'OddsRatio_working_3-way'!X243^(1/3))*SIN(('OddsRatio_working_3-way'!Y243+2*PI())/3)</f>
        <v>-0.36341917757694453</v>
      </c>
      <c r="AK243" s="11">
        <f>'OddsRatio_working_3-way'!U243/(3*'OddsRatio_working_3-way'!X243^(1/3))*SIN(('OddsRatio_working_3-way'!Y243+4*PI())/3)</f>
        <v>0.54218770996382448</v>
      </c>
      <c r="AL243" s="11">
        <f>'OddsRatio_working_3-way'!Z243+'OddsRatio_working_3-way'!AF243</f>
        <v>1.0457047606032841</v>
      </c>
      <c r="AM243" s="11">
        <f>'OddsRatio_working_3-way'!AA243+'OddsRatio_working_3-way'!AG243</f>
        <v>-0.83248856119024051</v>
      </c>
      <c r="AN243" s="11">
        <f>'OddsRatio_working_3-way'!AB243+'OddsRatio_working_3-way'!AH243</f>
        <v>-0.21321619941304398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1.0457047606032841</v>
      </c>
      <c r="AS243" s="11">
        <f>IF(('OddsRatio_working_3-way'!X243=0),IF(Q243&gt;0,-Q243^(1/3),(-Q243)^(1/3)),'OddsRatio_working_3-way'!AM243-'OddsRatio_working_3-way'!R243/3)</f>
        <v>-0.83248856119024051</v>
      </c>
      <c r="AT243" s="11">
        <f>IF(('OddsRatio_working_3-way'!X243=0),IF(Q243&gt;0,-Q243^(1/3),(-Q243)^(1/3)),'OddsRatio_working_3-way'!AN243-'OddsRatio_working_3-way'!R243/3)</f>
        <v>-0.21321619941304398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9">
        <f t="shared" si="52"/>
        <v>0.22912433046258548</v>
      </c>
      <c r="E244" s="9">
        <f t="shared" si="53"/>
        <v>0.2307715170152643</v>
      </c>
      <c r="F244" s="9">
        <f t="shared" si="54"/>
        <v>0.54010415252215049</v>
      </c>
      <c r="G244" s="9">
        <f t="shared" si="55"/>
        <v>1.0384082252768483</v>
      </c>
      <c r="H244" s="9">
        <f t="shared" si="56"/>
        <v>4.364442649896989</v>
      </c>
      <c r="I244" s="9">
        <f t="shared" si="57"/>
        <v>4.3332904031386823</v>
      </c>
      <c r="J244" s="9">
        <f t="shared" si="58"/>
        <v>1.8514947447270154</v>
      </c>
      <c r="K244" s="11">
        <f t="shared" si="59"/>
        <v>0.23584905660377356</v>
      </c>
      <c r="L244" s="11">
        <f t="shared" si="60"/>
        <v>0.23752969121140144</v>
      </c>
      <c r="M244" s="11">
        <f t="shared" si="61"/>
        <v>0.54945054945054939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-0.2625092157875738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0.22377680581418313</v>
      </c>
      <c r="Q244" s="11">
        <f>2*'OddsRatio_working_3-way'!K244*'OddsRatio_working_3-way'!L244*'OddsRatio_working_3-way'!M244</f>
        <v>6.156170723911502E-2</v>
      </c>
      <c r="R244" s="11">
        <f t="shared" si="62"/>
        <v>0</v>
      </c>
      <c r="S244" s="11">
        <f t="shared" si="63"/>
        <v>-0.8524531420461311</v>
      </c>
      <c r="T244" s="11">
        <f t="shared" si="64"/>
        <v>-0.23451255627128775</v>
      </c>
      <c r="U244" s="11">
        <f>'OddsRatio_working_3-way'!S244-'OddsRatio_working_3-way'!R244^2/3</f>
        <v>-0.8524531420461311</v>
      </c>
      <c r="V244" s="11">
        <f>'OddsRatio_working_3-way'!S244*'OddsRatio_working_3-way'!R244/3-2*'OddsRatio_working_3-way'!R244^3/27-'OddsRatio_working_3-way'!T244</f>
        <v>0.23451255627128775</v>
      </c>
      <c r="W244" s="11">
        <f>'OddsRatio_working_3-way'!V244^2+4*'OddsRatio_working_3-way'!U244^3/27</f>
        <v>-3.6775349218929554E-2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0.15146904656383053</v>
      </c>
      <c r="Y244" s="11">
        <f>IF('OddsRatio_working_3-way'!W244&gt;=0,IF('OddsRatio_working_3-way'!V244+SQRT('OddsRatio_working_3-way'!W244)&gt;0,0,PI()),ACOS('OddsRatio_working_3-way'!V244/(2*'OddsRatio_working_3-way'!X244)))</f>
        <v>0.68546148288539821</v>
      </c>
      <c r="Z244" s="11">
        <f>'OddsRatio_working_3-way'!X244^(1/3)*COS('OddsRatio_working_3-way'!Y244/3)</f>
        <v>0.51920411263842425</v>
      </c>
      <c r="AA244" s="11">
        <f>'OddsRatio_working_3-way'!X244^(1/3)*COS(('OddsRatio_working_3-way'!Y244+2*PI())/3)</f>
        <v>-0.36416592472528558</v>
      </c>
      <c r="AB244" s="11">
        <f>'OddsRatio_working_3-way'!X244^(1/3)*COS(('OddsRatio_working_3-way'!Y244+4*PI())/3)</f>
        <v>-0.15503818791313878</v>
      </c>
      <c r="AC244" s="11">
        <f>'OddsRatio_working_3-way'!X244^(1/3)*SIN('OddsRatio_working_3-way'!Y244/3)</f>
        <v>0.12073995514351017</v>
      </c>
      <c r="AD244" s="11">
        <f>'OddsRatio_working_3-way'!X244^(1/3)*SIN(('OddsRatio_working_3-way'!Y244+2*PI())/3)</f>
        <v>0.38927397372247741</v>
      </c>
      <c r="AE244" s="11">
        <f>'OddsRatio_working_3-way'!X244^(1/3)*SIN(('OddsRatio_working_3-way'!Y244+4*PI())/3)</f>
        <v>-0.51001392886598762</v>
      </c>
      <c r="AF244" s="11">
        <f>-'OddsRatio_working_3-way'!U244/(3*'OddsRatio_working_3-way'!X244^(1/3))*COS(('OddsRatio_working_3-way'!Y244)/3)</f>
        <v>0.51920411263842414</v>
      </c>
      <c r="AG244" s="11">
        <f>-'OddsRatio_working_3-way'!U244/(3*'OddsRatio_working_3-way'!X244^(1/3))*COS(('OddsRatio_working_3-way'!Y244+2*PI())/3)</f>
        <v>-0.36416592472528553</v>
      </c>
      <c r="AH244" s="11">
        <f>-'OddsRatio_working_3-way'!U244/(3*'OddsRatio_working_3-way'!X244^(1/3))*COS(('OddsRatio_working_3-way'!Y244+4*PI())/3)</f>
        <v>-0.15503818791313875</v>
      </c>
      <c r="AI244" s="11">
        <f>'OddsRatio_working_3-way'!U244/(3*'OddsRatio_working_3-way'!X244^(1/3))*SIN(('OddsRatio_working_3-way'!Y244)/3)</f>
        <v>-0.12073995514351014</v>
      </c>
      <c r="AJ244" s="11">
        <f>'OddsRatio_working_3-way'!U244/(3*'OddsRatio_working_3-way'!X244^(1/3))*SIN(('OddsRatio_working_3-way'!Y244+2*PI())/3)</f>
        <v>-0.38927397372247735</v>
      </c>
      <c r="AK244" s="11">
        <f>'OddsRatio_working_3-way'!U244/(3*'OddsRatio_working_3-way'!X244^(1/3))*SIN(('OddsRatio_working_3-way'!Y244+4*PI())/3)</f>
        <v>0.51001392886598751</v>
      </c>
      <c r="AL244" s="11">
        <f>'OddsRatio_working_3-way'!Z244+'OddsRatio_working_3-way'!AF244</f>
        <v>1.0384082252768483</v>
      </c>
      <c r="AM244" s="11">
        <f>'OddsRatio_working_3-way'!AA244+'OddsRatio_working_3-way'!AG244</f>
        <v>-0.72833184945057106</v>
      </c>
      <c r="AN244" s="11">
        <f>'OddsRatio_working_3-way'!AB244+'OddsRatio_working_3-way'!AH244</f>
        <v>-0.31007637582627756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1.0384082252768483</v>
      </c>
      <c r="AS244" s="11">
        <f>IF(('OddsRatio_working_3-way'!X244=0),IF(Q244&gt;0,-Q244^(1/3),(-Q244)^(1/3)),'OddsRatio_working_3-way'!AM244-'OddsRatio_working_3-way'!R244/3)</f>
        <v>-0.72833184945057106</v>
      </c>
      <c r="AT244" s="11">
        <f>IF(('OddsRatio_working_3-way'!X244=0),IF(Q244&gt;0,-Q244^(1/3),(-Q244)^(1/3)),'OddsRatio_working_3-way'!AN244-'OddsRatio_working_3-way'!R244/3)</f>
        <v>-0.31007637582627756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9">
        <f t="shared" si="52"/>
        <v>0.44567785655839626</v>
      </c>
      <c r="E245" s="9">
        <f t="shared" si="53"/>
        <v>0.26326253836526048</v>
      </c>
      <c r="F245" s="9">
        <f t="shared" si="54"/>
        <v>0.29105960507634354</v>
      </c>
      <c r="G245" s="9">
        <f t="shared" si="55"/>
        <v>1.036477609863355</v>
      </c>
      <c r="H245" s="9">
        <f t="shared" si="56"/>
        <v>2.2437731318360261</v>
      </c>
      <c r="I245" s="9">
        <f t="shared" si="57"/>
        <v>3.7984895466310586</v>
      </c>
      <c r="J245" s="9">
        <f t="shared" si="58"/>
        <v>3.4357223831788843</v>
      </c>
      <c r="K245" s="11">
        <f t="shared" si="59"/>
        <v>0.45454545454545453</v>
      </c>
      <c r="L245" s="11">
        <f t="shared" si="60"/>
        <v>0.27027027027027023</v>
      </c>
      <c r="M245" s="11">
        <f t="shared" si="61"/>
        <v>0.29850746268656714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-0.27921815981517484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0.22919799039202021</v>
      </c>
      <c r="Q245" s="11">
        <f>2*'OddsRatio_working_3-way'!K245*'OddsRatio_working_3-way'!L245*'OddsRatio_working_3-way'!M245</f>
        <v>7.3343356925446454E-2</v>
      </c>
      <c r="R245" s="11">
        <f t="shared" si="62"/>
        <v>0</v>
      </c>
      <c r="S245" s="11">
        <f t="shared" si="63"/>
        <v>-0.82085631731021758</v>
      </c>
      <c r="T245" s="11">
        <f t="shared" si="64"/>
        <v>-0.26267402153926961</v>
      </c>
      <c r="U245" s="11">
        <f>'OddsRatio_working_3-way'!S245-'OddsRatio_working_3-way'!R245^2/3</f>
        <v>-0.82085631731021758</v>
      </c>
      <c r="V245" s="11">
        <f>'OddsRatio_working_3-way'!S245*'OddsRatio_working_3-way'!R245/3-2*'OddsRatio_working_3-way'!R245^3/27-'OddsRatio_working_3-way'!T245</f>
        <v>0.26267402153926961</v>
      </c>
      <c r="W245" s="11">
        <f>'OddsRatio_working_3-way'!V245^2+4*'OddsRatio_working_3-way'!U245^3/27</f>
        <v>-1.2942679559980907E-2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0.14312609925481234</v>
      </c>
      <c r="Y245" s="11">
        <f>IF('OddsRatio_working_3-way'!W245&gt;=0,IF('OddsRatio_working_3-way'!V245+SQRT('OddsRatio_working_3-way'!W245)&gt;0,0,PI()),ACOS('OddsRatio_working_3-way'!V245/(2*'OddsRatio_working_3-way'!X245)))</f>
        <v>0.40871707090515663</v>
      </c>
      <c r="Z245" s="11">
        <f>'OddsRatio_working_3-way'!X245^(1/3)*COS('OddsRatio_working_3-way'!Y245/3)</f>
        <v>0.51823880493167762</v>
      </c>
      <c r="AA245" s="11">
        <f>'OddsRatio_working_3-way'!X245^(1/3)*COS(('OddsRatio_working_3-way'!Y245+2*PI())/3)</f>
        <v>-0.32064569867156134</v>
      </c>
      <c r="AB245" s="11">
        <f>'OddsRatio_working_3-way'!X245^(1/3)*COS(('OddsRatio_working_3-way'!Y245+4*PI())/3)</f>
        <v>-0.19759310626011622</v>
      </c>
      <c r="AC245" s="11">
        <f>'OddsRatio_working_3-way'!X245^(1/3)*SIN('OddsRatio_working_3-way'!Y245/3)</f>
        <v>7.1044447353229137E-2</v>
      </c>
      <c r="AD245" s="11">
        <f>'OddsRatio_working_3-way'!X245^(1/3)*SIN(('OddsRatio_working_3-way'!Y245+2*PI())/3)</f>
        <v>0.41328574662110656</v>
      </c>
      <c r="AE245" s="11">
        <f>'OddsRatio_working_3-way'!X245^(1/3)*SIN(('OddsRatio_working_3-way'!Y245+4*PI())/3)</f>
        <v>-0.48433019397433569</v>
      </c>
      <c r="AF245" s="11">
        <f>-'OddsRatio_working_3-way'!U245/(3*'OddsRatio_working_3-way'!X245^(1/3))*COS(('OddsRatio_working_3-way'!Y245)/3)</f>
        <v>0.51823880493167751</v>
      </c>
      <c r="AG245" s="11">
        <f>-'OddsRatio_working_3-way'!U245/(3*'OddsRatio_working_3-way'!X245^(1/3))*COS(('OddsRatio_working_3-way'!Y245+2*PI())/3)</f>
        <v>-0.32064569867156129</v>
      </c>
      <c r="AH245" s="11">
        <f>-'OddsRatio_working_3-way'!U245/(3*'OddsRatio_working_3-way'!X245^(1/3))*COS(('OddsRatio_working_3-way'!Y245+4*PI())/3)</f>
        <v>-0.1975931062601162</v>
      </c>
      <c r="AI245" s="11">
        <f>'OddsRatio_working_3-way'!U245/(3*'OddsRatio_working_3-way'!X245^(1/3))*SIN(('OddsRatio_working_3-way'!Y245)/3)</f>
        <v>-7.1044447353229123E-2</v>
      </c>
      <c r="AJ245" s="11">
        <f>'OddsRatio_working_3-way'!U245/(3*'OddsRatio_working_3-way'!X245^(1/3))*SIN(('OddsRatio_working_3-way'!Y245+2*PI())/3)</f>
        <v>-0.41328574662110645</v>
      </c>
      <c r="AK245" s="11">
        <f>'OddsRatio_working_3-way'!U245/(3*'OddsRatio_working_3-way'!X245^(1/3))*SIN(('OddsRatio_working_3-way'!Y245+4*PI())/3)</f>
        <v>0.48433019397433558</v>
      </c>
      <c r="AL245" s="11">
        <f>'OddsRatio_working_3-way'!Z245+'OddsRatio_working_3-way'!AF245</f>
        <v>1.036477609863355</v>
      </c>
      <c r="AM245" s="11">
        <f>'OddsRatio_working_3-way'!AA245+'OddsRatio_working_3-way'!AG245</f>
        <v>-0.64129139734312268</v>
      </c>
      <c r="AN245" s="11">
        <f>'OddsRatio_working_3-way'!AB245+'OddsRatio_working_3-way'!AH245</f>
        <v>-0.39518621252023245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1.036477609863355</v>
      </c>
      <c r="AS245" s="11">
        <f>IF(('OddsRatio_working_3-way'!X245=0),IF(Q245&gt;0,-Q245^(1/3),(-Q245)^(1/3)),'OddsRatio_working_3-way'!AM245-'OddsRatio_working_3-way'!R245/3)</f>
        <v>-0.64129139734312268</v>
      </c>
      <c r="AT245" s="11">
        <f>IF(('OddsRatio_working_3-way'!X245=0),IF(Q245&gt;0,-Q245^(1/3),(-Q245)^(1/3)),'OddsRatio_working_3-way'!AN245-'OddsRatio_working_3-way'!R245/3)</f>
        <v>-0.39518621252023245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9">
        <f t="shared" si="52"/>
        <v>0.30821866489848021</v>
      </c>
      <c r="E246" s="9">
        <f t="shared" si="53"/>
        <v>0.32632066124780418</v>
      </c>
      <c r="F246" s="9">
        <f t="shared" si="54"/>
        <v>0.365460673853716</v>
      </c>
      <c r="G246" s="9">
        <f t="shared" si="55"/>
        <v>1.0587027577549988</v>
      </c>
      <c r="H246" s="9">
        <f t="shared" si="56"/>
        <v>3.2444498464405971</v>
      </c>
      <c r="I246" s="9">
        <f t="shared" si="57"/>
        <v>3.0644703776222477</v>
      </c>
      <c r="J246" s="9">
        <f t="shared" si="58"/>
        <v>2.7362725227181977</v>
      </c>
      <c r="K246" s="11">
        <f t="shared" si="59"/>
        <v>0.32051282051282048</v>
      </c>
      <c r="L246" s="11">
        <f t="shared" si="60"/>
        <v>0.33898305084745761</v>
      </c>
      <c r="M246" s="11">
        <f t="shared" si="61"/>
        <v>0.37878787878787878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-0.27901900359527498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0.23499334940012906</v>
      </c>
      <c r="Q246" s="11">
        <f>2*'OddsRatio_working_3-way'!K246*'OddsRatio_working_3-way'!L246*'OddsRatio_working_3-way'!M246</f>
        <v>8.2309404343302639E-2</v>
      </c>
      <c r="R246" s="11">
        <f t="shared" si="62"/>
        <v>0</v>
      </c>
      <c r="S246" s="11">
        <f t="shared" si="63"/>
        <v>-0.84221270369452539</v>
      </c>
      <c r="T246" s="11">
        <f t="shared" si="64"/>
        <v>-0.29499569306288104</v>
      </c>
      <c r="U246" s="11">
        <f>'OddsRatio_working_3-way'!S246-'OddsRatio_working_3-way'!R246^2/3</f>
        <v>-0.84221270369452539</v>
      </c>
      <c r="V246" s="11">
        <f>'OddsRatio_working_3-way'!S246*'OddsRatio_working_3-way'!R246/3-2*'OddsRatio_working_3-way'!R246^3/27-'OddsRatio_working_3-way'!T246</f>
        <v>0.29499569306288104</v>
      </c>
      <c r="W246" s="11">
        <f>'OddsRatio_working_3-way'!V246^2+4*'OddsRatio_working_3-way'!U246^3/27</f>
        <v>-1.481274419439127E-3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0.14874788514890611</v>
      </c>
      <c r="Y246" s="11">
        <f>IF('OddsRatio_working_3-way'!W246&gt;=0,IF('OddsRatio_working_3-way'!V246+SQRT('OddsRatio_working_3-way'!W246)&gt;0,0,PI()),ACOS('OddsRatio_working_3-way'!V246/(2*'OddsRatio_working_3-way'!X246)))</f>
        <v>0.1297346319410897</v>
      </c>
      <c r="Z246" s="11">
        <f>'OddsRatio_working_3-way'!X246^(1/3)*COS('OddsRatio_working_3-way'!Y246/3)</f>
        <v>0.5293513788774995</v>
      </c>
      <c r="AA246" s="11">
        <f>'OddsRatio_working_3-way'!X246^(1/3)*COS(('OddsRatio_working_3-way'!Y246+2*PI())/3)</f>
        <v>-0.28451288137709763</v>
      </c>
      <c r="AB246" s="11">
        <f>'OddsRatio_working_3-way'!X246^(1/3)*COS(('OddsRatio_working_3-way'!Y246+4*PI())/3)</f>
        <v>-0.24483849750040201</v>
      </c>
      <c r="AC246" s="11">
        <f>'OddsRatio_working_3-way'!X246^(1/3)*SIN('OddsRatio_working_3-way'!Y246/3)</f>
        <v>2.2906016211142792E-2</v>
      </c>
      <c r="AD246" s="11">
        <f>'OddsRatio_working_3-way'!X246^(1/3)*SIN(('OddsRatio_working_3-way'!Y246+2*PI())/3)</f>
        <v>0.44697873353066447</v>
      </c>
      <c r="AE246" s="11">
        <f>'OddsRatio_working_3-way'!X246^(1/3)*SIN(('OddsRatio_working_3-way'!Y246+4*PI())/3)</f>
        <v>-0.46988474974180727</v>
      </c>
      <c r="AF246" s="11">
        <f>-'OddsRatio_working_3-way'!U246/(3*'OddsRatio_working_3-way'!X246^(1/3))*COS(('OddsRatio_working_3-way'!Y246)/3)</f>
        <v>0.52935137887749928</v>
      </c>
      <c r="AG246" s="11">
        <f>-'OddsRatio_working_3-way'!U246/(3*'OddsRatio_working_3-way'!X246^(1/3))*COS(('OddsRatio_working_3-way'!Y246+2*PI())/3)</f>
        <v>-0.28451288137709752</v>
      </c>
      <c r="AH246" s="11">
        <f>-'OddsRatio_working_3-way'!U246/(3*'OddsRatio_working_3-way'!X246^(1/3))*COS(('OddsRatio_working_3-way'!Y246+4*PI())/3)</f>
        <v>-0.2448384975004019</v>
      </c>
      <c r="AI246" s="11">
        <f>'OddsRatio_working_3-way'!U246/(3*'OddsRatio_working_3-way'!X246^(1/3))*SIN(('OddsRatio_working_3-way'!Y246)/3)</f>
        <v>-2.2906016211142782E-2</v>
      </c>
      <c r="AJ246" s="11">
        <f>'OddsRatio_working_3-way'!U246/(3*'OddsRatio_working_3-way'!X246^(1/3))*SIN(('OddsRatio_working_3-way'!Y246+2*PI())/3)</f>
        <v>-0.44697873353066431</v>
      </c>
      <c r="AK246" s="11">
        <f>'OddsRatio_working_3-way'!U246/(3*'OddsRatio_working_3-way'!X246^(1/3))*SIN(('OddsRatio_working_3-way'!Y246+4*PI())/3)</f>
        <v>0.46988474974180705</v>
      </c>
      <c r="AL246" s="11">
        <f>'OddsRatio_working_3-way'!Z246+'OddsRatio_working_3-way'!AF246</f>
        <v>1.0587027577549988</v>
      </c>
      <c r="AM246" s="11">
        <f>'OddsRatio_working_3-way'!AA246+'OddsRatio_working_3-way'!AG246</f>
        <v>-0.56902576275419514</v>
      </c>
      <c r="AN246" s="11">
        <f>'OddsRatio_working_3-way'!AB246+'OddsRatio_working_3-way'!AH246</f>
        <v>-0.48967699500080392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1.0587027577549988</v>
      </c>
      <c r="AS246" s="11">
        <f>IF(('OddsRatio_working_3-way'!X246=0),IF(Q246&gt;0,-Q246^(1/3),(-Q246)^(1/3)),'OddsRatio_working_3-way'!AM246-'OddsRatio_working_3-way'!R246/3)</f>
        <v>-0.56902576275419514</v>
      </c>
      <c r="AT246" s="11">
        <f>IF(('OddsRatio_working_3-way'!X246=0),IF(Q246&gt;0,-Q246^(1/3),(-Q246)^(1/3)),'OddsRatio_working_3-way'!AN246-'OddsRatio_working_3-way'!R246/3)</f>
        <v>-0.48967699500080392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9">
        <f t="shared" si="52"/>
        <v>0.23274942721247646</v>
      </c>
      <c r="E247" s="9">
        <f t="shared" si="53"/>
        <v>0.27836803677047062</v>
      </c>
      <c r="F247" s="9">
        <f t="shared" si="54"/>
        <v>0.48888253601705278</v>
      </c>
      <c r="G247" s="9">
        <f t="shared" si="55"/>
        <v>1.0668174749802644</v>
      </c>
      <c r="H247" s="9">
        <f t="shared" si="56"/>
        <v>4.2964659976890172</v>
      </c>
      <c r="I247" s="9">
        <f t="shared" si="57"/>
        <v>3.5923664642020436</v>
      </c>
      <c r="J247" s="9">
        <f t="shared" si="58"/>
        <v>2.0454811254806593</v>
      </c>
      <c r="K247" s="11">
        <f t="shared" si="59"/>
        <v>0.24449877750611249</v>
      </c>
      <c r="L247" s="11">
        <f t="shared" si="60"/>
        <v>0.29154518950437314</v>
      </c>
      <c r="M247" s="11">
        <f t="shared" si="61"/>
        <v>0.50505050505050508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-0.26491601308227219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0.23400801805073049</v>
      </c>
      <c r="Q247" s="11">
        <f>2*'OddsRatio_working_3-way'!K247*'OddsRatio_working_3-way'!L247*'OddsRatio_working_3-way'!M247</f>
        <v>7.2002467092532454E-2</v>
      </c>
      <c r="R247" s="11">
        <f t="shared" si="62"/>
        <v>0</v>
      </c>
      <c r="S247" s="11">
        <f t="shared" si="63"/>
        <v>-0.88332907976407249</v>
      </c>
      <c r="T247" s="11">
        <f t="shared" si="64"/>
        <v>-0.27179356300433</v>
      </c>
      <c r="U247" s="11">
        <f>'OddsRatio_working_3-way'!S247-'OddsRatio_working_3-way'!R247^2/3</f>
        <v>-0.88332907976407249</v>
      </c>
      <c r="V247" s="11">
        <f>'OddsRatio_working_3-way'!S247*'OddsRatio_working_3-way'!R247/3-2*'OddsRatio_working_3-way'!R247^3/27-'OddsRatio_working_3-way'!T247</f>
        <v>0.27179356300433</v>
      </c>
      <c r="W247" s="11">
        <f>'OddsRatio_working_3-way'!V247^2+4*'OddsRatio_working_3-way'!U247^3/27</f>
        <v>-2.8237209260760163E-2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0.15977245550418639</v>
      </c>
      <c r="Y247" s="11">
        <f>IF('OddsRatio_working_3-way'!W247&gt;=0,IF('OddsRatio_working_3-way'!V247+SQRT('OddsRatio_working_3-way'!W247)&gt;0,0,PI()),ACOS('OddsRatio_working_3-way'!V247/(2*'OddsRatio_working_3-way'!X247)))</f>
        <v>0.55373847234289419</v>
      </c>
      <c r="Z247" s="11">
        <f>'OddsRatio_working_3-way'!X247^(1/3)*COS('OddsRatio_working_3-way'!Y247/3)</f>
        <v>0.53340873749013229</v>
      </c>
      <c r="AA247" s="11">
        <f>'OddsRatio_working_3-way'!X247^(1/3)*COS(('OddsRatio_working_3-way'!Y247+2*PI())/3)</f>
        <v>-0.35295173982329403</v>
      </c>
      <c r="AB247" s="11">
        <f>'OddsRatio_working_3-way'!X247^(1/3)*COS(('OddsRatio_working_3-way'!Y247+4*PI())/3)</f>
        <v>-0.18045699766683812</v>
      </c>
      <c r="AC247" s="11">
        <f>'OddsRatio_working_3-way'!X247^(1/3)*SIN('OddsRatio_working_3-way'!Y247/3)</f>
        <v>9.9589885817824797E-2</v>
      </c>
      <c r="AD247" s="11">
        <f>'OddsRatio_working_3-way'!X247^(1/3)*SIN(('OddsRatio_working_3-way'!Y247+2*PI())/3)</f>
        <v>0.41215057435812702</v>
      </c>
      <c r="AE247" s="11">
        <f>'OddsRatio_working_3-way'!X247^(1/3)*SIN(('OddsRatio_working_3-way'!Y247+4*PI())/3)</f>
        <v>-0.51174046017595187</v>
      </c>
      <c r="AF247" s="11">
        <f>-'OddsRatio_working_3-way'!U247/(3*'OddsRatio_working_3-way'!X247^(1/3))*COS(('OddsRatio_working_3-way'!Y247)/3)</f>
        <v>0.53340873749013218</v>
      </c>
      <c r="AG247" s="11">
        <f>-'OddsRatio_working_3-way'!U247/(3*'OddsRatio_working_3-way'!X247^(1/3))*COS(('OddsRatio_working_3-way'!Y247+2*PI())/3)</f>
        <v>-0.35295173982329392</v>
      </c>
      <c r="AH247" s="11">
        <f>-'OddsRatio_working_3-way'!U247/(3*'OddsRatio_working_3-way'!X247^(1/3))*COS(('OddsRatio_working_3-way'!Y247+4*PI())/3)</f>
        <v>-0.18045699766683809</v>
      </c>
      <c r="AI247" s="11">
        <f>'OddsRatio_working_3-way'!U247/(3*'OddsRatio_working_3-way'!X247^(1/3))*SIN(('OddsRatio_working_3-way'!Y247)/3)</f>
        <v>-9.9589885817824769E-2</v>
      </c>
      <c r="AJ247" s="11">
        <f>'OddsRatio_working_3-way'!U247/(3*'OddsRatio_working_3-way'!X247^(1/3))*SIN(('OddsRatio_working_3-way'!Y247+2*PI())/3)</f>
        <v>-0.41215057435812696</v>
      </c>
      <c r="AK247" s="11">
        <f>'OddsRatio_working_3-way'!U247/(3*'OddsRatio_working_3-way'!X247^(1/3))*SIN(('OddsRatio_working_3-way'!Y247+4*PI())/3)</f>
        <v>0.51174046017595187</v>
      </c>
      <c r="AL247" s="11">
        <f>'OddsRatio_working_3-way'!Z247+'OddsRatio_working_3-way'!AF247</f>
        <v>1.0668174749802644</v>
      </c>
      <c r="AM247" s="11">
        <f>'OddsRatio_working_3-way'!AA247+'OddsRatio_working_3-way'!AG247</f>
        <v>-0.70590347964658795</v>
      </c>
      <c r="AN247" s="11">
        <f>'OddsRatio_working_3-way'!AB247+'OddsRatio_working_3-way'!AH247</f>
        <v>-0.36091399533367619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1.0668174749802644</v>
      </c>
      <c r="AS247" s="11">
        <f>IF(('OddsRatio_working_3-way'!X247=0),IF(Q247&gt;0,-Q247^(1/3),(-Q247)^(1/3)),'OddsRatio_working_3-way'!AM247-'OddsRatio_working_3-way'!R247/3)</f>
        <v>-0.70590347964658795</v>
      </c>
      <c r="AT247" s="11">
        <f>IF(('OddsRatio_working_3-way'!X247=0),IF(Q247&gt;0,-Q247^(1/3),(-Q247)^(1/3)),'OddsRatio_working_3-way'!AN247-'OddsRatio_working_3-way'!R247/3)</f>
        <v>-0.36091399533367619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9">
        <f t="shared" si="52"/>
        <v>0.33329397263490884</v>
      </c>
      <c r="E248" s="9">
        <f t="shared" si="53"/>
        <v>0.31867992122915129</v>
      </c>
      <c r="F248" s="9">
        <f t="shared" si="54"/>
        <v>0.34802610613593965</v>
      </c>
      <c r="G248" s="9">
        <f t="shared" si="55"/>
        <v>1.0583885122332823</v>
      </c>
      <c r="H248" s="9">
        <f t="shared" si="56"/>
        <v>3.0003542881209042</v>
      </c>
      <c r="I248" s="9">
        <f t="shared" si="57"/>
        <v>3.1379447947112298</v>
      </c>
      <c r="J248" s="9">
        <f t="shared" si="58"/>
        <v>2.8733476666529096</v>
      </c>
      <c r="K248" s="11">
        <f t="shared" si="59"/>
        <v>0.34602076124567471</v>
      </c>
      <c r="L248" s="11">
        <f t="shared" si="60"/>
        <v>0.33112582781456956</v>
      </c>
      <c r="M248" s="11">
        <f t="shared" si="61"/>
        <v>0.36101083032490977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-0.27951291871783934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0.23494368755533901</v>
      </c>
      <c r="Q248" s="11">
        <f>2*'OddsRatio_working_3-way'!K248*'OddsRatio_working_3-way'!L248*'OddsRatio_working_3-way'!M248</f>
        <v>8.2726650547654559E-2</v>
      </c>
      <c r="R248" s="11">
        <f t="shared" si="62"/>
        <v>0</v>
      </c>
      <c r="S248" s="11">
        <f t="shared" si="63"/>
        <v>-0.84054679344716887</v>
      </c>
      <c r="T248" s="11">
        <f t="shared" si="64"/>
        <v>-0.29596718079125656</v>
      </c>
      <c r="U248" s="11">
        <f>'OddsRatio_working_3-way'!S248-'OddsRatio_working_3-way'!R248^2/3</f>
        <v>-0.84054679344716887</v>
      </c>
      <c r="V248" s="11">
        <f>'OddsRatio_working_3-way'!S248*'OddsRatio_working_3-way'!R248/3-2*'OddsRatio_working_3-way'!R248^3/27-'OddsRatio_working_3-way'!T248</f>
        <v>0.29596718079125656</v>
      </c>
      <c r="W248" s="11">
        <f>'OddsRatio_working_3-way'!V248^2+4*'OddsRatio_working_3-way'!U248^3/27</f>
        <v>-3.8301396407494637E-4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0.14830676490774056</v>
      </c>
      <c r="Y248" s="11">
        <f>IF('OddsRatio_working_3-way'!W248&gt;=0,IF('OddsRatio_working_3-way'!V248+SQRT('OddsRatio_working_3-way'!W248)&gt;0,0,PI()),ACOS('OddsRatio_working_3-way'!V248/(2*'OddsRatio_working_3-way'!X248)))</f>
        <v>6.6028580925315827E-2</v>
      </c>
      <c r="Z248" s="11">
        <f>'OddsRatio_working_3-way'!X248^(1/3)*COS('OddsRatio_working_3-way'!Y248/3)</f>
        <v>0.52919425611664117</v>
      </c>
      <c r="AA248" s="11">
        <f>'OddsRatio_working_3-way'!X248^(1/3)*COS(('OddsRatio_working_3-way'!Y248+2*PI())/3)</f>
        <v>-0.27468562802899776</v>
      </c>
      <c r="AB248" s="11">
        <f>'OddsRatio_working_3-way'!X248^(1/3)*COS(('OddsRatio_working_3-way'!Y248+4*PI())/3)</f>
        <v>-0.2545086280876433</v>
      </c>
      <c r="AC248" s="11">
        <f>'OddsRatio_working_3-way'!X248^(1/3)*SIN('OddsRatio_working_3-way'!Y248/3)</f>
        <v>1.1649196347580026E-2</v>
      </c>
      <c r="AD248" s="11">
        <f>'OddsRatio_working_3-way'!X248^(1/3)*SIN(('OddsRatio_working_3-way'!Y248+2*PI())/3)</f>
        <v>0.45247107116002983</v>
      </c>
      <c r="AE248" s="11">
        <f>'OddsRatio_working_3-way'!X248^(1/3)*SIN(('OddsRatio_working_3-way'!Y248+4*PI())/3)</f>
        <v>-0.46412026750760987</v>
      </c>
      <c r="AF248" s="11">
        <f>-'OddsRatio_working_3-way'!U248/(3*'OddsRatio_working_3-way'!X248^(1/3))*COS(('OddsRatio_working_3-way'!Y248)/3)</f>
        <v>0.52919425611664106</v>
      </c>
      <c r="AG248" s="11">
        <f>-'OddsRatio_working_3-way'!U248/(3*'OddsRatio_working_3-way'!X248^(1/3))*COS(('OddsRatio_working_3-way'!Y248+2*PI())/3)</f>
        <v>-0.27468562802899771</v>
      </c>
      <c r="AH248" s="11">
        <f>-'OddsRatio_working_3-way'!U248/(3*'OddsRatio_working_3-way'!X248^(1/3))*COS(('OddsRatio_working_3-way'!Y248+4*PI())/3)</f>
        <v>-0.25450862808764324</v>
      </c>
      <c r="AI248" s="11">
        <f>'OddsRatio_working_3-way'!U248/(3*'OddsRatio_working_3-way'!X248^(1/3))*SIN(('OddsRatio_working_3-way'!Y248)/3)</f>
        <v>-1.1649196347580023E-2</v>
      </c>
      <c r="AJ248" s="11">
        <f>'OddsRatio_working_3-way'!U248/(3*'OddsRatio_working_3-way'!X248^(1/3))*SIN(('OddsRatio_working_3-way'!Y248+2*PI())/3)</f>
        <v>-0.45247107116002971</v>
      </c>
      <c r="AK248" s="11">
        <f>'OddsRatio_working_3-way'!U248/(3*'OddsRatio_working_3-way'!X248^(1/3))*SIN(('OddsRatio_working_3-way'!Y248+4*PI())/3)</f>
        <v>0.46412026750760982</v>
      </c>
      <c r="AL248" s="11">
        <f>'OddsRatio_working_3-way'!Z248+'OddsRatio_working_3-way'!AF248</f>
        <v>1.0583885122332823</v>
      </c>
      <c r="AM248" s="11">
        <f>'OddsRatio_working_3-way'!AA248+'OddsRatio_working_3-way'!AG248</f>
        <v>-0.54937125605799553</v>
      </c>
      <c r="AN248" s="11">
        <f>'OddsRatio_working_3-way'!AB248+'OddsRatio_working_3-way'!AH248</f>
        <v>-0.50901725617528659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1.0583885122332823</v>
      </c>
      <c r="AS248" s="11">
        <f>IF(('OddsRatio_working_3-way'!X248=0),IF(Q248&gt;0,-Q248^(1/3),(-Q248)^(1/3)),'OddsRatio_working_3-way'!AM248-'OddsRatio_working_3-way'!R248/3)</f>
        <v>-0.54937125605799553</v>
      </c>
      <c r="AT248" s="11">
        <f>IF(('OddsRatio_working_3-way'!X248=0),IF(Q248&gt;0,-Q248^(1/3),(-Q248)^(1/3)),'OddsRatio_working_3-way'!AN248-'OddsRatio_working_3-way'!R248/3)</f>
        <v>-0.50901725617528659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9">
        <f t="shared" si="52"/>
        <v>0.35691030728133816</v>
      </c>
      <c r="E249" s="9">
        <f t="shared" si="53"/>
        <v>0.34390094532517207</v>
      </c>
      <c r="F249" s="9">
        <f t="shared" si="54"/>
        <v>0.29918874739348988</v>
      </c>
      <c r="G249" s="9">
        <f t="shared" si="55"/>
        <v>1.059896693435082</v>
      </c>
      <c r="H249" s="9">
        <f t="shared" si="56"/>
        <v>2.8018243788396391</v>
      </c>
      <c r="I249" s="9">
        <f t="shared" si="57"/>
        <v>2.9078140481831478</v>
      </c>
      <c r="J249" s="9">
        <f t="shared" si="58"/>
        <v>3.3423716924915312</v>
      </c>
      <c r="K249" s="11">
        <f t="shared" si="59"/>
        <v>0.37037037037037035</v>
      </c>
      <c r="L249" s="11">
        <f t="shared" si="60"/>
        <v>0.35714285714285715</v>
      </c>
      <c r="M249" s="11">
        <f t="shared" si="61"/>
        <v>0.3115264797507788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-0.27866785343420863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0.2352931480657337</v>
      </c>
      <c r="Q249" s="11">
        <f>2*'OddsRatio_working_3-way'!K249*'OddsRatio_working_3-way'!L249*'OddsRatio_working_3-way'!M249</f>
        <v>8.2414412632481157E-2</v>
      </c>
      <c r="R249" s="11">
        <f t="shared" si="62"/>
        <v>0</v>
      </c>
      <c r="S249" s="11">
        <f t="shared" si="63"/>
        <v>-0.84434980628752221</v>
      </c>
      <c r="T249" s="11">
        <f t="shared" si="64"/>
        <v>-0.29574424038091846</v>
      </c>
      <c r="U249" s="11">
        <f>'OddsRatio_working_3-way'!S249-'OddsRatio_working_3-way'!R249^2/3</f>
        <v>-0.84434980628752221</v>
      </c>
      <c r="V249" s="11">
        <f>'OddsRatio_working_3-way'!S249*'OddsRatio_working_3-way'!R249/3-2*'OddsRatio_working_3-way'!R249^3/27-'OddsRatio_working_3-way'!T249</f>
        <v>0.29574424038091846</v>
      </c>
      <c r="W249" s="11">
        <f>'OddsRatio_working_3-way'!V249^2+4*'OddsRatio_working_3-way'!U249^3/27</f>
        <v>-1.7145194969873101E-3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0.14931441257918959</v>
      </c>
      <c r="Y249" s="11">
        <f>IF('OddsRatio_working_3-way'!W249&gt;=0,IF('OddsRatio_working_3-way'!V249+SQRT('OddsRatio_working_3-way'!W249)&gt;0,0,PI()),ACOS('OddsRatio_working_3-way'!V249/(2*'OddsRatio_working_3-way'!X249)))</f>
        <v>0.13910444116775822</v>
      </c>
      <c r="Z249" s="11">
        <f>'OddsRatio_working_3-way'!X249^(1/3)*COS('OddsRatio_working_3-way'!Y249/3)</f>
        <v>0.52994834671754099</v>
      </c>
      <c r="AA249" s="11">
        <f>'OddsRatio_working_3-way'!X249^(1/3)*COS(('OddsRatio_working_3-way'!Y249+2*PI())/3)</f>
        <v>-0.28627003986824312</v>
      </c>
      <c r="AB249" s="11">
        <f>'OddsRatio_working_3-way'!X249^(1/3)*COS(('OddsRatio_working_3-way'!Y249+4*PI())/3)</f>
        <v>-0.24367830684929806</v>
      </c>
      <c r="AC249" s="11">
        <f>'OddsRatio_working_3-way'!X249^(1/3)*SIN('OddsRatio_working_3-way'!Y249/3)</f>
        <v>2.4590348523740656E-2</v>
      </c>
      <c r="AD249" s="11">
        <f>'OddsRatio_working_3-way'!X249^(1/3)*SIN(('OddsRatio_working_3-way'!Y249+2*PI())/3)</f>
        <v>0.44665355668908385</v>
      </c>
      <c r="AE249" s="11">
        <f>'OddsRatio_working_3-way'!X249^(1/3)*SIN(('OddsRatio_working_3-way'!Y249+4*PI())/3)</f>
        <v>-0.47124390521282444</v>
      </c>
      <c r="AF249" s="11">
        <f>-'OddsRatio_working_3-way'!U249/(3*'OddsRatio_working_3-way'!X249^(1/3))*COS(('OddsRatio_working_3-way'!Y249)/3)</f>
        <v>0.52994834671754087</v>
      </c>
      <c r="AG249" s="11">
        <f>-'OddsRatio_working_3-way'!U249/(3*'OddsRatio_working_3-way'!X249^(1/3))*COS(('OddsRatio_working_3-way'!Y249+2*PI())/3)</f>
        <v>-0.28627003986824306</v>
      </c>
      <c r="AH249" s="11">
        <f>-'OddsRatio_working_3-way'!U249/(3*'OddsRatio_working_3-way'!X249^(1/3))*COS(('OddsRatio_working_3-way'!Y249+4*PI())/3)</f>
        <v>-0.243678306849298</v>
      </c>
      <c r="AI249" s="11">
        <f>'OddsRatio_working_3-way'!U249/(3*'OddsRatio_working_3-way'!X249^(1/3))*SIN(('OddsRatio_working_3-way'!Y249)/3)</f>
        <v>-2.459034852374065E-2</v>
      </c>
      <c r="AJ249" s="11">
        <f>'OddsRatio_working_3-way'!U249/(3*'OddsRatio_working_3-way'!X249^(1/3))*SIN(('OddsRatio_working_3-way'!Y249+2*PI())/3)</f>
        <v>-0.4466535566890838</v>
      </c>
      <c r="AK249" s="11">
        <f>'OddsRatio_working_3-way'!U249/(3*'OddsRatio_working_3-way'!X249^(1/3))*SIN(('OddsRatio_working_3-way'!Y249+4*PI())/3)</f>
        <v>0.47124390521282433</v>
      </c>
      <c r="AL249" s="11">
        <f>'OddsRatio_working_3-way'!Z249+'OddsRatio_working_3-way'!AF249</f>
        <v>1.059896693435082</v>
      </c>
      <c r="AM249" s="11">
        <f>'OddsRatio_working_3-way'!AA249+'OddsRatio_working_3-way'!AG249</f>
        <v>-0.57254007973648613</v>
      </c>
      <c r="AN249" s="11">
        <f>'OddsRatio_working_3-way'!AB249+'OddsRatio_working_3-way'!AH249</f>
        <v>-0.48735661369859606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1.059896693435082</v>
      </c>
      <c r="AS249" s="11">
        <f>IF(('OddsRatio_working_3-way'!X249=0),IF(Q249&gt;0,-Q249^(1/3),(-Q249)^(1/3)),'OddsRatio_working_3-way'!AM249-'OddsRatio_working_3-way'!R249/3)</f>
        <v>-0.57254007973648613</v>
      </c>
      <c r="AT249" s="11">
        <f>IF(('OddsRatio_working_3-way'!X249=0),IF(Q249&gt;0,-Q249^(1/3),(-Q249)^(1/3)),'OddsRatio_working_3-way'!AN249-'OddsRatio_working_3-way'!R249/3)</f>
        <v>-0.48735661369859606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9">
        <f t="shared" si="52"/>
        <v>0.40588257847722625</v>
      </c>
      <c r="E250" s="9">
        <f t="shared" si="53"/>
        <v>0.31292537115684538</v>
      </c>
      <c r="F250" s="9">
        <f t="shared" si="54"/>
        <v>0.28119205036592859</v>
      </c>
      <c r="G250" s="9">
        <f t="shared" si="55"/>
        <v>1.0607005412350625</v>
      </c>
      <c r="H250" s="9">
        <f t="shared" si="56"/>
        <v>2.4637667469043865</v>
      </c>
      <c r="I250" s="9">
        <f t="shared" si="57"/>
        <v>3.1956501203565786</v>
      </c>
      <c r="J250" s="9">
        <f t="shared" si="58"/>
        <v>3.5562883043765017</v>
      </c>
      <c r="K250" s="11">
        <f t="shared" si="59"/>
        <v>0.42016806722689076</v>
      </c>
      <c r="L250" s="11">
        <f t="shared" si="60"/>
        <v>0.32573289902280134</v>
      </c>
      <c r="M250" s="11">
        <f t="shared" si="61"/>
        <v>0.29325513196480935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-0.27631010182976024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0.23519490232307538</v>
      </c>
      <c r="Q250" s="11">
        <f>2*'OddsRatio_working_3-way'!K250*'OddsRatio_working_3-way'!L250*'OddsRatio_working_3-way'!M250</f>
        <v>8.0271297721186144E-2</v>
      </c>
      <c r="R250" s="11">
        <f t="shared" si="62"/>
        <v>0</v>
      </c>
      <c r="S250" s="11">
        <f t="shared" si="63"/>
        <v>-0.85119907222206204</v>
      </c>
      <c r="T250" s="11">
        <f t="shared" si="64"/>
        <v>-0.29051162874473108</v>
      </c>
      <c r="U250" s="11">
        <f>'OddsRatio_working_3-way'!S250-'OddsRatio_working_3-way'!R250^2/3</f>
        <v>-0.85119907222206204</v>
      </c>
      <c r="V250" s="11">
        <f>'OddsRatio_working_3-way'!S250*'OddsRatio_working_3-way'!R250/3-2*'OddsRatio_working_3-way'!R250^3/27-'OddsRatio_working_3-way'!T250</f>
        <v>0.29051162874473108</v>
      </c>
      <c r="W250" s="11">
        <f>'OddsRatio_working_3-way'!V250^2+4*'OddsRatio_working_3-way'!U250^3/27</f>
        <v>-6.9700538736403445E-3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0.15113492342072762</v>
      </c>
      <c r="Y250" s="11">
        <f>IF('OddsRatio_working_3-way'!W250&gt;=0,IF('OddsRatio_working_3-way'!V250+SQRT('OddsRatio_working_3-way'!W250)&gt;0,0,PI()),ACOS('OddsRatio_working_3-way'!V250/(2*'OddsRatio_working_3-way'!X250)))</f>
        <v>0.27983776154730688</v>
      </c>
      <c r="Z250" s="11">
        <f>'OddsRatio_working_3-way'!X250^(1/3)*COS('OddsRatio_working_3-way'!Y250/3)</f>
        <v>0.53035027061753126</v>
      </c>
      <c r="AA250" s="11">
        <f>'OddsRatio_working_3-way'!X250^(1/3)*COS(('OddsRatio_working_3-way'!Y250+2*PI())/3)</f>
        <v>-0.30814269164431923</v>
      </c>
      <c r="AB250" s="11">
        <f>'OddsRatio_working_3-way'!X250^(1/3)*COS(('OddsRatio_working_3-way'!Y250+4*PI())/3)</f>
        <v>-0.22220757897321217</v>
      </c>
      <c r="AC250" s="11">
        <f>'OddsRatio_working_3-way'!X250^(1/3)*SIN('OddsRatio_working_3-way'!Y250/3)</f>
        <v>4.9614660433504536E-2</v>
      </c>
      <c r="AD250" s="11">
        <f>'OddsRatio_working_3-way'!X250^(1/3)*SIN(('OddsRatio_working_3-way'!Y250+2*PI())/3)</f>
        <v>0.4344894770419816</v>
      </c>
      <c r="AE250" s="11">
        <f>'OddsRatio_working_3-way'!X250^(1/3)*SIN(('OddsRatio_working_3-way'!Y250+4*PI())/3)</f>
        <v>-0.48410413747548608</v>
      </c>
      <c r="AF250" s="11">
        <f>-'OddsRatio_working_3-way'!U250/(3*'OddsRatio_working_3-way'!X250^(1/3))*COS(('OddsRatio_working_3-way'!Y250)/3)</f>
        <v>0.53035027061753126</v>
      </c>
      <c r="AG250" s="11">
        <f>-'OddsRatio_working_3-way'!U250/(3*'OddsRatio_working_3-way'!X250^(1/3))*COS(('OddsRatio_working_3-way'!Y250+2*PI())/3)</f>
        <v>-0.30814269164431923</v>
      </c>
      <c r="AH250" s="11">
        <f>-'OddsRatio_working_3-way'!U250/(3*'OddsRatio_working_3-way'!X250^(1/3))*COS(('OddsRatio_working_3-way'!Y250+4*PI())/3)</f>
        <v>-0.22220757897321217</v>
      </c>
      <c r="AI250" s="11">
        <f>'OddsRatio_working_3-way'!U250/(3*'OddsRatio_working_3-way'!X250^(1/3))*SIN(('OddsRatio_working_3-way'!Y250)/3)</f>
        <v>-4.9614660433504536E-2</v>
      </c>
      <c r="AJ250" s="11">
        <f>'OddsRatio_working_3-way'!U250/(3*'OddsRatio_working_3-way'!X250^(1/3))*SIN(('OddsRatio_working_3-way'!Y250+2*PI())/3)</f>
        <v>-0.4344894770419816</v>
      </c>
      <c r="AK250" s="11">
        <f>'OddsRatio_working_3-way'!U250/(3*'OddsRatio_working_3-way'!X250^(1/3))*SIN(('OddsRatio_working_3-way'!Y250+4*PI())/3)</f>
        <v>0.48410413747548608</v>
      </c>
      <c r="AL250" s="11">
        <f>'OddsRatio_working_3-way'!Z250+'OddsRatio_working_3-way'!AF250</f>
        <v>1.0607005412350625</v>
      </c>
      <c r="AM250" s="11">
        <f>'OddsRatio_working_3-way'!AA250+'OddsRatio_working_3-way'!AG250</f>
        <v>-0.61628538328863847</v>
      </c>
      <c r="AN250" s="11">
        <f>'OddsRatio_working_3-way'!AB250+'OddsRatio_working_3-way'!AH250</f>
        <v>-0.44441515794642433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1.0607005412350625</v>
      </c>
      <c r="AS250" s="11">
        <f>IF(('OddsRatio_working_3-way'!X250=0),IF(Q250&gt;0,-Q250^(1/3),(-Q250)^(1/3)),'OddsRatio_working_3-way'!AM250-'OddsRatio_working_3-way'!R250/3)</f>
        <v>-0.61628538328863847</v>
      </c>
      <c r="AT250" s="11">
        <f>IF(('OddsRatio_working_3-way'!X250=0),IF(Q250&gt;0,-Q250^(1/3),(-Q250)^(1/3)),'OddsRatio_working_3-way'!AN250-'OddsRatio_working_3-way'!R250/3)</f>
        <v>-0.44441515794642433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9">
        <f t="shared" si="52"/>
        <v>0.41445648644809518</v>
      </c>
      <c r="E251" s="9">
        <f t="shared" si="53"/>
        <v>0.29777812316729724</v>
      </c>
      <c r="F251" s="9">
        <f t="shared" si="54"/>
        <v>0.28776539038460752</v>
      </c>
      <c r="G251" s="9">
        <f t="shared" si="55"/>
        <v>1.0622545315652332</v>
      </c>
      <c r="H251" s="9">
        <f t="shared" si="56"/>
        <v>2.4127985269817604</v>
      </c>
      <c r="I251" s="9">
        <f t="shared" si="57"/>
        <v>3.3582050600748179</v>
      </c>
      <c r="J251" s="9">
        <f t="shared" si="58"/>
        <v>3.4750530585469934</v>
      </c>
      <c r="K251" s="11">
        <f t="shared" si="59"/>
        <v>0.42918454935622319</v>
      </c>
      <c r="L251" s="11">
        <f t="shared" si="60"/>
        <v>0.3105590062111801</v>
      </c>
      <c r="M251" s="11">
        <f t="shared" si="61"/>
        <v>0.3003003003003003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-0.27536231884057971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0.23535384610212004</v>
      </c>
      <c r="Q251" s="11">
        <f>2*'OddsRatio_working_3-way'!K251*'OddsRatio_working_3-way'!L251*'OddsRatio_working_3-way'!M251</f>
        <v>8.0052328606163278E-2</v>
      </c>
      <c r="R251" s="11">
        <f t="shared" si="62"/>
        <v>0</v>
      </c>
      <c r="S251" s="11">
        <f t="shared" si="63"/>
        <v>-0.85470607268664645</v>
      </c>
      <c r="T251" s="11">
        <f t="shared" si="64"/>
        <v>-0.29071635125396139</v>
      </c>
      <c r="U251" s="11">
        <f>'OddsRatio_working_3-way'!S251-'OddsRatio_working_3-way'!R251^2/3</f>
        <v>-0.85470607268664645</v>
      </c>
      <c r="V251" s="11">
        <f>'OddsRatio_working_3-way'!S251*'OddsRatio_working_3-way'!R251/3-2*'OddsRatio_working_3-way'!R251^3/27-'OddsRatio_working_3-way'!T251</f>
        <v>0.29071635125396139</v>
      </c>
      <c r="W251" s="11">
        <f>'OddsRatio_working_3-way'!V251^2+4*'OddsRatio_working_3-way'!U251^3/27</f>
        <v>-7.9850389551536921E-3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0.15206991471159767</v>
      </c>
      <c r="Y251" s="11">
        <f>IF('OddsRatio_working_3-way'!W251&gt;=0,IF('OddsRatio_working_3-way'!V251+SQRT('OddsRatio_working_3-way'!W251)&gt;0,0,PI()),ACOS('OddsRatio_working_3-way'!V251/(2*'OddsRatio_working_3-way'!X251)))</f>
        <v>0.29820937625191757</v>
      </c>
      <c r="Z251" s="11">
        <f>'OddsRatio_working_3-way'!X251^(1/3)*COS('OddsRatio_working_3-way'!Y251/3)</f>
        <v>0.53112726578261671</v>
      </c>
      <c r="AA251" s="11">
        <f>'OddsRatio_working_3-way'!X251^(1/3)*COS(('OddsRatio_working_3-way'!Y251+2*PI())/3)</f>
        <v>-0.31143725089090468</v>
      </c>
      <c r="AB251" s="11">
        <f>'OddsRatio_working_3-way'!X251^(1/3)*COS(('OddsRatio_working_3-way'!Y251+4*PI())/3)</f>
        <v>-0.21969001489171194</v>
      </c>
      <c r="AC251" s="11">
        <f>'OddsRatio_working_3-way'!X251^(1/3)*SIN('OddsRatio_working_3-way'!Y251/3)</f>
        <v>5.2970291401538028E-2</v>
      </c>
      <c r="AD251" s="11">
        <f>'OddsRatio_working_3-way'!X251^(1/3)*SIN(('OddsRatio_working_3-way'!Y251+2*PI())/3)</f>
        <v>0.43348455910954659</v>
      </c>
      <c r="AE251" s="11">
        <f>'OddsRatio_working_3-way'!X251^(1/3)*SIN(('OddsRatio_working_3-way'!Y251+4*PI())/3)</f>
        <v>-0.48645485051108456</v>
      </c>
      <c r="AF251" s="11">
        <f>-'OddsRatio_working_3-way'!U251/(3*'OddsRatio_working_3-way'!X251^(1/3))*COS(('OddsRatio_working_3-way'!Y251)/3)</f>
        <v>0.53112726578261649</v>
      </c>
      <c r="AG251" s="11">
        <f>-'OddsRatio_working_3-way'!U251/(3*'OddsRatio_working_3-way'!X251^(1/3))*COS(('OddsRatio_working_3-way'!Y251+2*PI())/3)</f>
        <v>-0.31143725089090452</v>
      </c>
      <c r="AH251" s="11">
        <f>-'OddsRatio_working_3-way'!U251/(3*'OddsRatio_working_3-way'!X251^(1/3))*COS(('OddsRatio_working_3-way'!Y251+4*PI())/3)</f>
        <v>-0.21969001489171186</v>
      </c>
      <c r="AI251" s="11">
        <f>'OddsRatio_working_3-way'!U251/(3*'OddsRatio_working_3-way'!X251^(1/3))*SIN(('OddsRatio_working_3-way'!Y251)/3)</f>
        <v>-5.2970291401538E-2</v>
      </c>
      <c r="AJ251" s="11">
        <f>'OddsRatio_working_3-way'!U251/(3*'OddsRatio_working_3-way'!X251^(1/3))*SIN(('OddsRatio_working_3-way'!Y251+2*PI())/3)</f>
        <v>-0.43348455910954636</v>
      </c>
      <c r="AK251" s="11">
        <f>'OddsRatio_working_3-way'!U251/(3*'OddsRatio_working_3-way'!X251^(1/3))*SIN(('OddsRatio_working_3-way'!Y251+4*PI())/3)</f>
        <v>0.48645485051108434</v>
      </c>
      <c r="AL251" s="11">
        <f>'OddsRatio_working_3-way'!Z251+'OddsRatio_working_3-way'!AF251</f>
        <v>1.0622545315652332</v>
      </c>
      <c r="AM251" s="11">
        <f>'OddsRatio_working_3-way'!AA251+'OddsRatio_working_3-way'!AG251</f>
        <v>-0.62287450178180914</v>
      </c>
      <c r="AN251" s="11">
        <f>'OddsRatio_working_3-way'!AB251+'OddsRatio_working_3-way'!AH251</f>
        <v>-0.43938002978342383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1.0622545315652332</v>
      </c>
      <c r="AS251" s="11">
        <f>IF(('OddsRatio_working_3-way'!X251=0),IF(Q251&gt;0,-Q251^(1/3),(-Q251)^(1/3)),'OddsRatio_working_3-way'!AM251-'OddsRatio_working_3-way'!R251/3)</f>
        <v>-0.62287450178180914</v>
      </c>
      <c r="AT251" s="11">
        <f>IF(('OddsRatio_working_3-way'!X251=0),IF(Q251&gt;0,-Q251^(1/3),(-Q251)^(1/3)),'OddsRatio_working_3-way'!AN251-'OddsRatio_working_3-way'!R251/3)</f>
        <v>-0.43938002978342383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9">
        <f t="shared" si="52"/>
        <v>0.30416796007826763</v>
      </c>
      <c r="E252" s="9">
        <f t="shared" si="53"/>
        <v>0.35176153268940186</v>
      </c>
      <c r="F252" s="9">
        <f t="shared" si="54"/>
        <v>0.34407050723233057</v>
      </c>
      <c r="G252" s="9">
        <f t="shared" si="55"/>
        <v>1.0591005799684972</v>
      </c>
      <c r="H252" s="9">
        <f t="shared" si="56"/>
        <v>3.2876572527319539</v>
      </c>
      <c r="I252" s="9">
        <f t="shared" si="57"/>
        <v>2.8428350091451851</v>
      </c>
      <c r="J252" s="9">
        <f t="shared" si="58"/>
        <v>2.9063810439432953</v>
      </c>
      <c r="K252" s="11">
        <f t="shared" si="59"/>
        <v>0.31645569620253161</v>
      </c>
      <c r="L252" s="11">
        <f t="shared" si="60"/>
        <v>0.36496350364963503</v>
      </c>
      <c r="M252" s="11">
        <f t="shared" si="61"/>
        <v>0.35714285714285715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-0.27904858700386748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0.23511437283034806</v>
      </c>
      <c r="Q252" s="11">
        <f>2*'OddsRatio_working_3-way'!K252*'OddsRatio_working_3-way'!L252*'OddsRatio_working_3-way'!M252</f>
        <v>8.2496271168543175E-2</v>
      </c>
      <c r="R252" s="11">
        <f t="shared" si="62"/>
        <v>0</v>
      </c>
      <c r="S252" s="11">
        <f t="shared" si="63"/>
        <v>-0.84255711650347642</v>
      </c>
      <c r="T252" s="11">
        <f t="shared" si="64"/>
        <v>-0.29563407596613206</v>
      </c>
      <c r="U252" s="11">
        <f>'OddsRatio_working_3-way'!S252-'OddsRatio_working_3-way'!R252^2/3</f>
        <v>-0.84255711650347642</v>
      </c>
      <c r="V252" s="11">
        <f>'OddsRatio_working_3-way'!S252*'OddsRatio_working_3-way'!R252/3-2*'OddsRatio_working_3-way'!R252^3/27-'OddsRatio_working_3-way'!T252</f>
        <v>0.29563407596613206</v>
      </c>
      <c r="W252" s="11">
        <f>'OddsRatio_working_3-way'!V252^2+4*'OddsRatio_working_3-way'!U252^3/27</f>
        <v>-1.2128485089955426E-3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0.14883913747847397</v>
      </c>
      <c r="Y252" s="11">
        <f>IF('OddsRatio_working_3-way'!W252&gt;=0,IF('OddsRatio_working_3-way'!V252+SQRT('OddsRatio_working_3-way'!W252)&gt;0,0,PI()),ACOS('OddsRatio_working_3-way'!V252/(2*'OddsRatio_working_3-way'!X252)))</f>
        <v>0.11726053089296817</v>
      </c>
      <c r="Z252" s="11">
        <f>'OddsRatio_working_3-way'!X252^(1/3)*COS('OddsRatio_working_3-way'!Y252/3)</f>
        <v>0.52955028998424858</v>
      </c>
      <c r="AA252" s="11">
        <f>'OddsRatio_working_3-way'!X252^(1/3)*COS(('OddsRatio_working_3-way'!Y252+2*PI())/3)</f>
        <v>-0.28270966224427768</v>
      </c>
      <c r="AB252" s="11">
        <f>'OddsRatio_working_3-way'!X252^(1/3)*COS(('OddsRatio_working_3-way'!Y252+4*PI())/3)</f>
        <v>-0.24684062773997081</v>
      </c>
      <c r="AC252" s="11">
        <f>'OddsRatio_working_3-way'!X252^(1/3)*SIN('OddsRatio_working_3-way'!Y252/3)</f>
        <v>2.0708996726633434E-2</v>
      </c>
      <c r="AD252" s="11">
        <f>'OddsRatio_working_3-way'!X252^(1/3)*SIN(('OddsRatio_working_3-way'!Y252+2*PI())/3)</f>
        <v>0.44824950534445873</v>
      </c>
      <c r="AE252" s="11">
        <f>'OddsRatio_working_3-way'!X252^(1/3)*SIN(('OddsRatio_working_3-way'!Y252+4*PI())/3)</f>
        <v>-0.46895850207109224</v>
      </c>
      <c r="AF252" s="11">
        <f>-'OddsRatio_working_3-way'!U252/(3*'OddsRatio_working_3-way'!X252^(1/3))*COS(('OddsRatio_working_3-way'!Y252)/3)</f>
        <v>0.52955028998424858</v>
      </c>
      <c r="AG252" s="11">
        <f>-'OddsRatio_working_3-way'!U252/(3*'OddsRatio_working_3-way'!X252^(1/3))*COS(('OddsRatio_working_3-way'!Y252+2*PI())/3)</f>
        <v>-0.28270966224427768</v>
      </c>
      <c r="AH252" s="11">
        <f>-'OddsRatio_working_3-way'!U252/(3*'OddsRatio_working_3-way'!X252^(1/3))*COS(('OddsRatio_working_3-way'!Y252+4*PI())/3)</f>
        <v>-0.24684062773997081</v>
      </c>
      <c r="AI252" s="11">
        <f>'OddsRatio_working_3-way'!U252/(3*'OddsRatio_working_3-way'!X252^(1/3))*SIN(('OddsRatio_working_3-way'!Y252)/3)</f>
        <v>-2.0708996726633434E-2</v>
      </c>
      <c r="AJ252" s="11">
        <f>'OddsRatio_working_3-way'!U252/(3*'OddsRatio_working_3-way'!X252^(1/3))*SIN(('OddsRatio_working_3-way'!Y252+2*PI())/3)</f>
        <v>-0.44824950534445873</v>
      </c>
      <c r="AK252" s="11">
        <f>'OddsRatio_working_3-way'!U252/(3*'OddsRatio_working_3-way'!X252^(1/3))*SIN(('OddsRatio_working_3-way'!Y252+4*PI())/3)</f>
        <v>0.46895850207109224</v>
      </c>
      <c r="AL252" s="11">
        <f>'OddsRatio_working_3-way'!Z252+'OddsRatio_working_3-way'!AF252</f>
        <v>1.0591005799684972</v>
      </c>
      <c r="AM252" s="11">
        <f>'OddsRatio_working_3-way'!AA252+'OddsRatio_working_3-way'!AG252</f>
        <v>-0.56541932448855536</v>
      </c>
      <c r="AN252" s="11">
        <f>'OddsRatio_working_3-way'!AB252+'OddsRatio_working_3-way'!AH252</f>
        <v>-0.49368125547994163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1.0591005799684972</v>
      </c>
      <c r="AS252" s="11">
        <f>IF(('OddsRatio_working_3-way'!X252=0),IF(Q252&gt;0,-Q252^(1/3),(-Q252)^(1/3)),'OddsRatio_working_3-way'!AM252-'OddsRatio_working_3-way'!R252/3)</f>
        <v>-0.56541932448855536</v>
      </c>
      <c r="AT252" s="11">
        <f>IF(('OddsRatio_working_3-way'!X252=0),IF(Q252&gt;0,-Q252^(1/3),(-Q252)^(1/3)),'OddsRatio_working_3-way'!AN252-'OddsRatio_working_3-way'!R252/3)</f>
        <v>-0.49368125547994163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9">
        <f t="shared" si="52"/>
        <v>0.44802300128730382</v>
      </c>
      <c r="E253" s="9">
        <f t="shared" si="53"/>
        <v>0.27679748519455644</v>
      </c>
      <c r="F253" s="9">
        <f t="shared" si="54"/>
        <v>0.27517951351813968</v>
      </c>
      <c r="G253" s="9">
        <f t="shared" si="55"/>
        <v>1.062093327579898</v>
      </c>
      <c r="H253" s="9">
        <f t="shared" si="56"/>
        <v>2.2320282599926822</v>
      </c>
      <c r="I253" s="9">
        <f t="shared" si="57"/>
        <v>3.612749585846549</v>
      </c>
      <c r="J253" s="9">
        <f t="shared" si="58"/>
        <v>3.6339914523981474</v>
      </c>
      <c r="K253" s="11">
        <f t="shared" si="59"/>
        <v>0.46296296296296291</v>
      </c>
      <c r="L253" s="11">
        <f t="shared" si="60"/>
        <v>0.28901734104046245</v>
      </c>
      <c r="M253" s="11">
        <f t="shared" si="61"/>
        <v>0.28735632183908044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-0.27210447441661312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0.23454206315810192</v>
      </c>
      <c r="Q253" s="11">
        <f>2*'OddsRatio_working_3-way'!K253*'OddsRatio_working_3-way'!L253*'OddsRatio_working_3-way'!M253</f>
        <v>7.6899037101017018E-2</v>
      </c>
      <c r="R253" s="11">
        <f t="shared" si="62"/>
        <v>0</v>
      </c>
      <c r="S253" s="11">
        <f t="shared" si="63"/>
        <v>-0.86195592211761929</v>
      </c>
      <c r="T253" s="11">
        <f t="shared" si="64"/>
        <v>-0.28260849905495716</v>
      </c>
      <c r="U253" s="11">
        <f>'OddsRatio_working_3-way'!S253-'OddsRatio_working_3-way'!R253^2/3</f>
        <v>-0.86195592211761929</v>
      </c>
      <c r="V253" s="11">
        <f>'OddsRatio_working_3-way'!S253*'OddsRatio_working_3-way'!R253/3-2*'OddsRatio_working_3-way'!R253^3/27-'OddsRatio_working_3-way'!T253</f>
        <v>0.28260849905495716</v>
      </c>
      <c r="W253" s="11">
        <f>'OddsRatio_working_3-way'!V253^2+4*'OddsRatio_working_3-way'!U253^3/27</f>
        <v>-1.5007351462799454E-2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0.15400885948614706</v>
      </c>
      <c r="Y253" s="11">
        <f>IF('OddsRatio_working_3-way'!W253&gt;=0,IF('OddsRatio_working_3-way'!V253+SQRT('OddsRatio_working_3-way'!W253)&gt;0,0,PI()),ACOS('OddsRatio_working_3-way'!V253/(2*'OddsRatio_working_3-way'!X253)))</f>
        <v>0.40902940630024309</v>
      </c>
      <c r="Z253" s="11">
        <f>'OddsRatio_working_3-way'!X253^(1/3)*COS('OddsRatio_working_3-way'!Y253/3)</f>
        <v>0.53104666378994902</v>
      </c>
      <c r="AA253" s="11">
        <f>'OddsRatio_working_3-way'!X253^(1/3)*COS(('OddsRatio_working_3-way'!Y253+2*PI())/3)</f>
        <v>-0.32861898299375042</v>
      </c>
      <c r="AB253" s="11">
        <f>'OddsRatio_working_3-way'!X253^(1/3)*COS(('OddsRatio_working_3-way'!Y253+4*PI())/3)</f>
        <v>-0.20242768079619872</v>
      </c>
      <c r="AC253" s="11">
        <f>'OddsRatio_working_3-way'!X253^(1/3)*SIN('OddsRatio_working_3-way'!Y253/3)</f>
        <v>7.2856582293145872E-2</v>
      </c>
      <c r="AD253" s="11">
        <f>'OddsRatio_working_3-way'!X253^(1/3)*SIN(('OddsRatio_working_3-way'!Y253+2*PI())/3)</f>
        <v>0.42347161029049663</v>
      </c>
      <c r="AE253" s="11">
        <f>'OddsRatio_working_3-way'!X253^(1/3)*SIN(('OddsRatio_working_3-way'!Y253+4*PI())/3)</f>
        <v>-0.49632819258364258</v>
      </c>
      <c r="AF253" s="11">
        <f>-'OddsRatio_working_3-way'!U253/(3*'OddsRatio_working_3-way'!X253^(1/3))*COS(('OddsRatio_working_3-way'!Y253)/3)</f>
        <v>0.53104666378994902</v>
      </c>
      <c r="AG253" s="11">
        <f>-'OddsRatio_working_3-way'!U253/(3*'OddsRatio_working_3-way'!X253^(1/3))*COS(('OddsRatio_working_3-way'!Y253+2*PI())/3)</f>
        <v>-0.32861898299375042</v>
      </c>
      <c r="AH253" s="11">
        <f>-'OddsRatio_working_3-way'!U253/(3*'OddsRatio_working_3-way'!X253^(1/3))*COS(('OddsRatio_working_3-way'!Y253+4*PI())/3)</f>
        <v>-0.20242768079619872</v>
      </c>
      <c r="AI253" s="11">
        <f>'OddsRatio_working_3-way'!U253/(3*'OddsRatio_working_3-way'!X253^(1/3))*SIN(('OddsRatio_working_3-way'!Y253)/3)</f>
        <v>-7.2856582293145872E-2</v>
      </c>
      <c r="AJ253" s="11">
        <f>'OddsRatio_working_3-way'!U253/(3*'OddsRatio_working_3-way'!X253^(1/3))*SIN(('OddsRatio_working_3-way'!Y253+2*PI())/3)</f>
        <v>-0.42347161029049663</v>
      </c>
      <c r="AK253" s="11">
        <f>'OddsRatio_working_3-way'!U253/(3*'OddsRatio_working_3-way'!X253^(1/3))*SIN(('OddsRatio_working_3-way'!Y253+4*PI())/3)</f>
        <v>0.49632819258364258</v>
      </c>
      <c r="AL253" s="11">
        <f>'OddsRatio_working_3-way'!Z253+'OddsRatio_working_3-way'!AF253</f>
        <v>1.062093327579898</v>
      </c>
      <c r="AM253" s="11">
        <f>'OddsRatio_working_3-way'!AA253+'OddsRatio_working_3-way'!AG253</f>
        <v>-0.65723796598750084</v>
      </c>
      <c r="AN253" s="11">
        <f>'OddsRatio_working_3-way'!AB253+'OddsRatio_working_3-way'!AH253</f>
        <v>-0.40485536159239743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1.062093327579898</v>
      </c>
      <c r="AS253" s="11">
        <f>IF(('OddsRatio_working_3-way'!X253=0),IF(Q253&gt;0,-Q253^(1/3),(-Q253)^(1/3)),'OddsRatio_working_3-way'!AM253-'OddsRatio_working_3-way'!R253/3)</f>
        <v>-0.65723796598750084</v>
      </c>
      <c r="AT253" s="11">
        <f>IF(('OddsRatio_working_3-way'!X253=0),IF(Q253&gt;0,-Q253^(1/3),(-Q253)^(1/3)),'OddsRatio_working_3-way'!AN253-'OddsRatio_working_3-way'!R253/3)</f>
        <v>-0.40485536159239743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9">
        <f t="shared" si="52"/>
        <v>0.28943211144020359</v>
      </c>
      <c r="E254" s="9">
        <f t="shared" si="53"/>
        <v>0.27292715226444331</v>
      </c>
      <c r="F254" s="9">
        <f t="shared" si="54"/>
        <v>0.43764073629535294</v>
      </c>
      <c r="G254" s="9">
        <f t="shared" si="55"/>
        <v>1.0446985746542972</v>
      </c>
      <c r="H254" s="9">
        <f t="shared" si="56"/>
        <v>3.4550416504375989</v>
      </c>
      <c r="I254" s="9">
        <f t="shared" si="57"/>
        <v>3.6639813653684579</v>
      </c>
      <c r="J254" s="9">
        <f t="shared" si="58"/>
        <v>2.2849792468247854</v>
      </c>
      <c r="K254" s="11">
        <f t="shared" si="59"/>
        <v>0.29850746268656714</v>
      </c>
      <c r="L254" s="11">
        <f t="shared" si="60"/>
        <v>0.28169014084507044</v>
      </c>
      <c r="M254" s="11">
        <f t="shared" si="61"/>
        <v>0.44843049327354262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-0.27792981030551145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0.23114390782146865</v>
      </c>
      <c r="Q254" s="11">
        <f>2*'OddsRatio_working_3-way'!K254*'OddsRatio_working_3-way'!L254*'OddsRatio_working_3-way'!M254</f>
        <v>7.5413999289223058E-2</v>
      </c>
      <c r="R254" s="11">
        <f t="shared" si="62"/>
        <v>0</v>
      </c>
      <c r="S254" s="11">
        <f t="shared" si="63"/>
        <v>-0.83166288483911144</v>
      </c>
      <c r="T254" s="11">
        <f t="shared" si="64"/>
        <v>-0.2713418873863333</v>
      </c>
      <c r="U254" s="11">
        <f>'OddsRatio_working_3-way'!S254-'OddsRatio_working_3-way'!R254^2/3</f>
        <v>-0.83166288483911144</v>
      </c>
      <c r="V254" s="11">
        <f>'OddsRatio_working_3-way'!S254*'OddsRatio_working_3-way'!R254/3-2*'OddsRatio_working_3-way'!R254^3/27-'OddsRatio_working_3-way'!T254</f>
        <v>0.2713418873863333</v>
      </c>
      <c r="W254" s="11">
        <f>'OddsRatio_working_3-way'!V254^2+4*'OddsRatio_working_3-way'!U254^3/27</f>
        <v>-1.1592924447146546E-2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0.14596176237076966</v>
      </c>
      <c r="Y254" s="11">
        <f>IF('OddsRatio_working_3-way'!W254&gt;=0,IF('OddsRatio_working_3-way'!V254+SQRT('OddsRatio_working_3-way'!W254)&gt;0,0,PI()),ACOS('OddsRatio_working_3-way'!V254/(2*'OddsRatio_working_3-way'!X254)))</f>
        <v>0.37775102937939109</v>
      </c>
      <c r="Z254" s="11">
        <f>'OddsRatio_working_3-way'!X254^(1/3)*COS('OddsRatio_working_3-way'!Y254/3)</f>
        <v>0.52234928732714858</v>
      </c>
      <c r="AA254" s="11">
        <f>'OddsRatio_working_3-way'!X254^(1/3)*COS(('OddsRatio_working_3-way'!Y254+2*PI())/3)</f>
        <v>-0.3184383994903876</v>
      </c>
      <c r="AB254" s="11">
        <f>'OddsRatio_working_3-way'!X254^(1/3)*COS(('OddsRatio_working_3-way'!Y254+4*PI())/3)</f>
        <v>-0.2039108878367609</v>
      </c>
      <c r="AC254" s="11">
        <f>'OddsRatio_working_3-way'!X254^(1/3)*SIN('OddsRatio_working_3-way'!Y254/3)</f>
        <v>6.6122489682839306E-2</v>
      </c>
      <c r="AD254" s="11">
        <f>'OddsRatio_working_3-way'!X254^(1/3)*SIN(('OddsRatio_working_3-way'!Y254+2*PI())/3)</f>
        <v>0.41930650763258792</v>
      </c>
      <c r="AE254" s="11">
        <f>'OddsRatio_working_3-way'!X254^(1/3)*SIN(('OddsRatio_working_3-way'!Y254+4*PI())/3)</f>
        <v>-0.48542899731542732</v>
      </c>
      <c r="AF254" s="11">
        <f>-'OddsRatio_working_3-way'!U254/(3*'OddsRatio_working_3-way'!X254^(1/3))*COS(('OddsRatio_working_3-way'!Y254)/3)</f>
        <v>0.52234928732714858</v>
      </c>
      <c r="AG254" s="11">
        <f>-'OddsRatio_working_3-way'!U254/(3*'OddsRatio_working_3-way'!X254^(1/3))*COS(('OddsRatio_working_3-way'!Y254+2*PI())/3)</f>
        <v>-0.3184383994903876</v>
      </c>
      <c r="AH254" s="11">
        <f>-'OddsRatio_working_3-way'!U254/(3*'OddsRatio_working_3-way'!X254^(1/3))*COS(('OddsRatio_working_3-way'!Y254+4*PI())/3)</f>
        <v>-0.2039108878367609</v>
      </c>
      <c r="AI254" s="11">
        <f>'OddsRatio_working_3-way'!U254/(3*'OddsRatio_working_3-way'!X254^(1/3))*SIN(('OddsRatio_working_3-way'!Y254)/3)</f>
        <v>-6.6122489682839306E-2</v>
      </c>
      <c r="AJ254" s="11">
        <f>'OddsRatio_working_3-way'!U254/(3*'OddsRatio_working_3-way'!X254^(1/3))*SIN(('OddsRatio_working_3-way'!Y254+2*PI())/3)</f>
        <v>-0.41930650763258792</v>
      </c>
      <c r="AK254" s="11">
        <f>'OddsRatio_working_3-way'!U254/(3*'OddsRatio_working_3-way'!X254^(1/3))*SIN(('OddsRatio_working_3-way'!Y254+4*PI())/3)</f>
        <v>0.48542899731542732</v>
      </c>
      <c r="AL254" s="11">
        <f>'OddsRatio_working_3-way'!Z254+'OddsRatio_working_3-way'!AF254</f>
        <v>1.0446985746542972</v>
      </c>
      <c r="AM254" s="11">
        <f>'OddsRatio_working_3-way'!AA254+'OddsRatio_working_3-way'!AG254</f>
        <v>-0.63687679898077521</v>
      </c>
      <c r="AN254" s="11">
        <f>'OddsRatio_working_3-way'!AB254+'OddsRatio_working_3-way'!AH254</f>
        <v>-0.40782177567352179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1.0446985746542972</v>
      </c>
      <c r="AS254" s="11">
        <f>IF(('OddsRatio_working_3-way'!X254=0),IF(Q254&gt;0,-Q254^(1/3),(-Q254)^(1/3)),'OddsRatio_working_3-way'!AM254-'OddsRatio_working_3-way'!R254/3)</f>
        <v>-0.63687679898077521</v>
      </c>
      <c r="AT254" s="11">
        <f>IF(('OddsRatio_working_3-way'!X254=0),IF(Q254&gt;0,-Q254^(1/3),(-Q254)^(1/3)),'OddsRatio_working_3-way'!AN254-'OddsRatio_working_3-way'!R254/3)</f>
        <v>-0.40782177567352179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9">
        <f t="shared" si="52"/>
        <v>0.45642987170590249</v>
      </c>
      <c r="E255" s="9">
        <f t="shared" si="53"/>
        <v>0.26985600309119884</v>
      </c>
      <c r="F255" s="9">
        <f t="shared" si="54"/>
        <v>0.27371412520289851</v>
      </c>
      <c r="G255" s="9">
        <f t="shared" si="55"/>
        <v>1.0446641019139939</v>
      </c>
      <c r="H255" s="9">
        <f t="shared" si="56"/>
        <v>2.1909170761819534</v>
      </c>
      <c r="I255" s="9">
        <f t="shared" si="57"/>
        <v>3.7056800239572447</v>
      </c>
      <c r="J255" s="9">
        <f t="shared" si="58"/>
        <v>3.6534468188615441</v>
      </c>
      <c r="K255" s="11">
        <f t="shared" si="59"/>
        <v>0.46728971962616822</v>
      </c>
      <c r="L255" s="11">
        <f t="shared" si="60"/>
        <v>0.2785515320334262</v>
      </c>
      <c r="M255" s="11">
        <f t="shared" si="61"/>
        <v>0.2824858757062147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-0.27575719201700333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0.23054518531199938</v>
      </c>
      <c r="Q255" s="11">
        <f>2*'OddsRatio_working_3-way'!K255*'OddsRatio_working_3-way'!L255*'OddsRatio_working_3-way'!M255</f>
        <v>7.3539134070813181E-2</v>
      </c>
      <c r="R255" s="11">
        <f t="shared" si="62"/>
        <v>0</v>
      </c>
      <c r="S255" s="11">
        <f t="shared" si="63"/>
        <v>-0.83604414313075781</v>
      </c>
      <c r="T255" s="11">
        <f t="shared" si="64"/>
        <v>-0.26668074741012998</v>
      </c>
      <c r="U255" s="11">
        <f>'OddsRatio_working_3-way'!S255-'OddsRatio_working_3-way'!R255^2/3</f>
        <v>-0.83604414313075781</v>
      </c>
      <c r="V255" s="11">
        <f>'OddsRatio_working_3-way'!S255*'OddsRatio_working_3-way'!R255/3-2*'OddsRatio_working_3-way'!R255^3/27-'OddsRatio_working_3-way'!T255</f>
        <v>0.26668074741012998</v>
      </c>
      <c r="W255" s="11">
        <f>'OddsRatio_working_3-way'!V255^2+4*'OddsRatio_working_3-way'!U255^3/27</f>
        <v>-1.5454655295553316E-2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0.14711668526613395</v>
      </c>
      <c r="Y255" s="11">
        <f>IF('OddsRatio_working_3-way'!W255&gt;=0,IF('OddsRatio_working_3-way'!V255+SQRT('OddsRatio_working_3-way'!W255)&gt;0,0,PI()),ACOS('OddsRatio_working_3-way'!V255/(2*'OddsRatio_working_3-way'!X255)))</f>
        <v>0.43621365953460423</v>
      </c>
      <c r="Z255" s="11">
        <f>'OddsRatio_working_3-way'!X255^(1/3)*COS('OddsRatio_working_3-way'!Y255/3)</f>
        <v>0.52233205095699697</v>
      </c>
      <c r="AA255" s="11">
        <f>'OddsRatio_working_3-way'!X255^(1/3)*COS(('OddsRatio_working_3-way'!Y255+2*PI())/3)</f>
        <v>-0.32740768299083922</v>
      </c>
      <c r="AB255" s="11">
        <f>'OddsRatio_working_3-way'!X255^(1/3)*COS(('OddsRatio_working_3-way'!Y255+4*PI())/3)</f>
        <v>-0.19492436796615767</v>
      </c>
      <c r="AC255" s="11">
        <f>'OddsRatio_working_3-way'!X255^(1/3)*SIN('OddsRatio_working_3-way'!Y255/3)</f>
        <v>7.6489277592633881E-2</v>
      </c>
      <c r="AD255" s="11">
        <f>'OddsRatio_working_3-way'!X255^(1/3)*SIN(('OddsRatio_working_3-way'!Y255+2*PI())/3)</f>
        <v>0.41410818654327042</v>
      </c>
      <c r="AE255" s="11">
        <f>'OddsRatio_working_3-way'!X255^(1/3)*SIN(('OddsRatio_working_3-way'!Y255+4*PI())/3)</f>
        <v>-0.49059746413590427</v>
      </c>
      <c r="AF255" s="11">
        <f>-'OddsRatio_working_3-way'!U255/(3*'OddsRatio_working_3-way'!X255^(1/3))*COS(('OddsRatio_working_3-way'!Y255)/3)</f>
        <v>0.52233205095699697</v>
      </c>
      <c r="AG255" s="11">
        <f>-'OddsRatio_working_3-way'!U255/(3*'OddsRatio_working_3-way'!X255^(1/3))*COS(('OddsRatio_working_3-way'!Y255+2*PI())/3)</f>
        <v>-0.32740768299083922</v>
      </c>
      <c r="AH255" s="11">
        <f>-'OddsRatio_working_3-way'!U255/(3*'OddsRatio_working_3-way'!X255^(1/3))*COS(('OddsRatio_working_3-way'!Y255+4*PI())/3)</f>
        <v>-0.19492436796615767</v>
      </c>
      <c r="AI255" s="11">
        <f>'OddsRatio_working_3-way'!U255/(3*'OddsRatio_working_3-way'!X255^(1/3))*SIN(('OddsRatio_working_3-way'!Y255)/3)</f>
        <v>-7.6489277592633881E-2</v>
      </c>
      <c r="AJ255" s="11">
        <f>'OddsRatio_working_3-way'!U255/(3*'OddsRatio_working_3-way'!X255^(1/3))*SIN(('OddsRatio_working_3-way'!Y255+2*PI())/3)</f>
        <v>-0.41410818654327042</v>
      </c>
      <c r="AK255" s="11">
        <f>'OddsRatio_working_3-way'!U255/(3*'OddsRatio_working_3-way'!X255^(1/3))*SIN(('OddsRatio_working_3-way'!Y255+4*PI())/3)</f>
        <v>0.49059746413590427</v>
      </c>
      <c r="AL255" s="11">
        <f>'OddsRatio_working_3-way'!Z255+'OddsRatio_working_3-way'!AF255</f>
        <v>1.0446641019139939</v>
      </c>
      <c r="AM255" s="11">
        <f>'OddsRatio_working_3-way'!AA255+'OddsRatio_working_3-way'!AG255</f>
        <v>-0.65481536598167844</v>
      </c>
      <c r="AN255" s="11">
        <f>'OddsRatio_working_3-way'!AB255+'OddsRatio_working_3-way'!AH255</f>
        <v>-0.38984873593231534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1.0446641019139939</v>
      </c>
      <c r="AS255" s="11">
        <f>IF(('OddsRatio_working_3-way'!X255=0),IF(Q255&gt;0,-Q255^(1/3),(-Q255)^(1/3)),'OddsRatio_working_3-way'!AM255-'OddsRatio_working_3-way'!R255/3)</f>
        <v>-0.65481536598167844</v>
      </c>
      <c r="AT255" s="11">
        <f>IF(('OddsRatio_working_3-way'!X255=0),IF(Q255&gt;0,-Q255^(1/3),(-Q255)^(1/3)),'OddsRatio_working_3-way'!AN255-'OddsRatio_working_3-way'!R255/3)</f>
        <v>-0.38984873593231534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9">
        <f t="shared" si="52"/>
        <v>0.40514748065323364</v>
      </c>
      <c r="E256" s="9">
        <f t="shared" si="53"/>
        <v>0.29098115864518309</v>
      </c>
      <c r="F256" s="9">
        <f t="shared" si="54"/>
        <v>0.30387136070158338</v>
      </c>
      <c r="G256" s="9">
        <f t="shared" si="55"/>
        <v>1.0413028330193632</v>
      </c>
      <c r="H256" s="9">
        <f t="shared" si="56"/>
        <v>2.4682369945573019</v>
      </c>
      <c r="I256" s="9">
        <f t="shared" si="57"/>
        <v>3.4366486292653096</v>
      </c>
      <c r="J256" s="9">
        <f t="shared" si="58"/>
        <v>3.2908662326425988</v>
      </c>
      <c r="K256" s="11">
        <f t="shared" si="59"/>
        <v>0.41493775933609955</v>
      </c>
      <c r="L256" s="11">
        <f t="shared" si="60"/>
        <v>0.29940119760479045</v>
      </c>
      <c r="M256" s="11">
        <f t="shared" si="61"/>
        <v>0.3125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-0.28180205978085315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0.23099547792382036</v>
      </c>
      <c r="Q256" s="11">
        <f>2*'OddsRatio_working_3-way'!K256*'OddsRatio_working_3-way'!L256*'OddsRatio_working_3-way'!M256</f>
        <v>7.7645538797922825E-2</v>
      </c>
      <c r="R256" s="11">
        <f t="shared" si="62"/>
        <v>0</v>
      </c>
      <c r="S256" s="11">
        <f t="shared" si="63"/>
        <v>-0.8197082665167772</v>
      </c>
      <c r="T256" s="11">
        <f t="shared" si="64"/>
        <v>-0.27553219042580751</v>
      </c>
      <c r="U256" s="11">
        <f>'OddsRatio_working_3-way'!S256-'OddsRatio_working_3-way'!R256^2/3</f>
        <v>-0.8197082665167772</v>
      </c>
      <c r="V256" s="11">
        <f>'OddsRatio_working_3-way'!S256*'OddsRatio_working_3-way'!R256/3-2*'OddsRatio_working_3-way'!R256^3/27-'OddsRatio_working_3-way'!T256</f>
        <v>0.27553219042580751</v>
      </c>
      <c r="W256" s="11">
        <f>'OddsRatio_working_3-way'!V256^2+4*'OddsRatio_working_3-way'!U256^3/27</f>
        <v>-5.6790082701995148E-3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0.1428259397230095</v>
      </c>
      <c r="Y256" s="11">
        <f>IF('OddsRatio_working_3-way'!W256&gt;=0,IF('OddsRatio_working_3-way'!V256+SQRT('OddsRatio_working_3-way'!W256)&gt;0,0,PI()),ACOS('OddsRatio_working_3-way'!V256/(2*'OddsRatio_working_3-way'!X256)))</f>
        <v>0.2669749913192081</v>
      </c>
      <c r="Z256" s="11">
        <f>'OddsRatio_working_3-way'!X256^(1/3)*COS('OddsRatio_working_3-way'!Y256/3)</f>
        <v>0.52065141650968172</v>
      </c>
      <c r="AA256" s="11">
        <f>'OddsRatio_working_3-way'!X256^(1/3)*COS(('OddsRatio_working_3-way'!Y256+2*PI())/3)</f>
        <v>-0.30055807698998738</v>
      </c>
      <c r="AB256" s="11">
        <f>'OddsRatio_working_3-way'!X256^(1/3)*COS(('OddsRatio_working_3-way'!Y256+4*PI())/3)</f>
        <v>-0.2200933395196944</v>
      </c>
      <c r="AC256" s="11">
        <f>'OddsRatio_working_3-way'!X256^(1/3)*SIN('OddsRatio_working_3-way'!Y256/3)</f>
        <v>4.6456337838746385E-2</v>
      </c>
      <c r="AD256" s="11">
        <f>'OddsRatio_working_3-way'!X256^(1/3)*SIN(('OddsRatio_working_3-way'!Y256+2*PI())/3)</f>
        <v>0.4276691842943639</v>
      </c>
      <c r="AE256" s="11">
        <f>'OddsRatio_working_3-way'!X256^(1/3)*SIN(('OddsRatio_working_3-way'!Y256+4*PI())/3)</f>
        <v>-0.4741255221331101</v>
      </c>
      <c r="AF256" s="11">
        <f>-'OddsRatio_working_3-way'!U256/(3*'OddsRatio_working_3-way'!X256^(1/3))*COS(('OddsRatio_working_3-way'!Y256)/3)</f>
        <v>0.52065141650968161</v>
      </c>
      <c r="AG256" s="11">
        <f>-'OddsRatio_working_3-way'!U256/(3*'OddsRatio_working_3-way'!X256^(1/3))*COS(('OddsRatio_working_3-way'!Y256+2*PI())/3)</f>
        <v>-0.30055807698998732</v>
      </c>
      <c r="AH256" s="11">
        <f>-'OddsRatio_working_3-way'!U256/(3*'OddsRatio_working_3-way'!X256^(1/3))*COS(('OddsRatio_working_3-way'!Y256+4*PI())/3)</f>
        <v>-0.22009333951969434</v>
      </c>
      <c r="AI256" s="11">
        <f>'OddsRatio_working_3-way'!U256/(3*'OddsRatio_working_3-way'!X256^(1/3))*SIN(('OddsRatio_working_3-way'!Y256)/3)</f>
        <v>-4.6456337838746371E-2</v>
      </c>
      <c r="AJ256" s="11">
        <f>'OddsRatio_working_3-way'!U256/(3*'OddsRatio_working_3-way'!X256^(1/3))*SIN(('OddsRatio_working_3-way'!Y256+2*PI())/3)</f>
        <v>-0.42766918429436379</v>
      </c>
      <c r="AK256" s="11">
        <f>'OddsRatio_working_3-way'!U256/(3*'OddsRatio_working_3-way'!X256^(1/3))*SIN(('OddsRatio_working_3-way'!Y256+4*PI())/3)</f>
        <v>0.47412552213311004</v>
      </c>
      <c r="AL256" s="11">
        <f>'OddsRatio_working_3-way'!Z256+'OddsRatio_working_3-way'!AF256</f>
        <v>1.0413028330193632</v>
      </c>
      <c r="AM256" s="11">
        <f>'OddsRatio_working_3-way'!AA256+'OddsRatio_working_3-way'!AG256</f>
        <v>-0.60111615397997475</v>
      </c>
      <c r="AN256" s="11">
        <f>'OddsRatio_working_3-way'!AB256+'OddsRatio_working_3-way'!AH256</f>
        <v>-0.44018667903938874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1.0413028330193632</v>
      </c>
      <c r="AS256" s="11">
        <f>IF(('OddsRatio_working_3-way'!X256=0),IF(Q256&gt;0,-Q256^(1/3),(-Q256)^(1/3)),'OddsRatio_working_3-way'!AM256-'OddsRatio_working_3-way'!R256/3)</f>
        <v>-0.60111615397997475</v>
      </c>
      <c r="AT256" s="11">
        <f>IF(('OddsRatio_working_3-way'!X256=0),IF(Q256&gt;0,-Q256^(1/3),(-Q256)^(1/3)),'OddsRatio_working_3-way'!AN256-'OddsRatio_working_3-way'!R256/3)</f>
        <v>-0.44018667903938874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9">
        <f t="shared" si="52"/>
        <v>0.51903823171763086</v>
      </c>
      <c r="E257" s="9">
        <f t="shared" si="53"/>
        <v>0.24352520241414463</v>
      </c>
      <c r="F257" s="9">
        <f t="shared" si="54"/>
        <v>0.23743656586822451</v>
      </c>
      <c r="G257" s="9">
        <f t="shared" si="55"/>
        <v>1.0530003968080959</v>
      </c>
      <c r="H257" s="9">
        <f t="shared" si="56"/>
        <v>1.9266403491911244</v>
      </c>
      <c r="I257" s="9">
        <f t="shared" si="57"/>
        <v>4.106351170583884</v>
      </c>
      <c r="J257" s="9">
        <f t="shared" si="58"/>
        <v>4.2116512102646917</v>
      </c>
      <c r="K257" s="11">
        <f t="shared" si="59"/>
        <v>0.53191489361702127</v>
      </c>
      <c r="L257" s="11">
        <f t="shared" si="60"/>
        <v>0.25316455696202528</v>
      </c>
      <c r="M257" s="11">
        <f t="shared" si="61"/>
        <v>0.24691358024691359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-0.26326586933463669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0.22875914787217416</v>
      </c>
      <c r="Q257" s="11">
        <f>2*'OddsRatio_working_3-way'!K257*'OddsRatio_working_3-way'!L257*'OddsRatio_working_3-way'!M257</f>
        <v>6.6499752288422712E-2</v>
      </c>
      <c r="R257" s="11">
        <f t="shared" si="62"/>
        <v>0</v>
      </c>
      <c r="S257" s="11">
        <f t="shared" si="63"/>
        <v>-0.8689282376417693</v>
      </c>
      <c r="T257" s="11">
        <f t="shared" si="64"/>
        <v>-0.25259541791911894</v>
      </c>
      <c r="U257" s="11">
        <f>'OddsRatio_working_3-way'!S257-'OddsRatio_working_3-way'!R257^2/3</f>
        <v>-0.8689282376417693</v>
      </c>
      <c r="V257" s="11">
        <f>'OddsRatio_working_3-way'!S257*'OddsRatio_working_3-way'!R257/3-2*'OddsRatio_working_3-way'!R257^3/27-'OddsRatio_working_3-way'!T257</f>
        <v>0.25259541791911894</v>
      </c>
      <c r="W257" s="11">
        <f>'OddsRatio_working_3-way'!V257^2+4*'OddsRatio_working_3-way'!U257^3/27</f>
        <v>-3.339145796073105E-2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0.15588128745496155</v>
      </c>
      <c r="Y257" s="11">
        <f>IF('OddsRatio_working_3-way'!W257&gt;=0,IF('OddsRatio_working_3-way'!V257+SQRT('OddsRatio_working_3-way'!W257)&gt;0,0,PI()),ACOS('OddsRatio_working_3-way'!V257/(2*'OddsRatio_working_3-way'!X257)))</f>
        <v>0.62627364480131431</v>
      </c>
      <c r="Z257" s="11">
        <f>'OddsRatio_working_3-way'!X257^(1/3)*COS('OddsRatio_working_3-way'!Y257/3)</f>
        <v>0.52650019840404794</v>
      </c>
      <c r="AA257" s="11">
        <f>'OddsRatio_working_3-way'!X257^(1/3)*COS(('OddsRatio_working_3-way'!Y257+2*PI())/3)</f>
        <v>-0.35984313839645005</v>
      </c>
      <c r="AB257" s="11">
        <f>'OddsRatio_working_3-way'!X257^(1/3)*COS(('OddsRatio_working_3-way'!Y257+4*PI())/3)</f>
        <v>-0.16665706000759808</v>
      </c>
      <c r="AC257" s="11">
        <f>'OddsRatio_working_3-way'!X257^(1/3)*SIN('OddsRatio_working_3-way'!Y257/3)</f>
        <v>0.1115360343614919</v>
      </c>
      <c r="AD257" s="11">
        <f>'OddsRatio_working_3-way'!X257^(1/3)*SIN(('OddsRatio_working_3-way'!Y257+2*PI())/3)</f>
        <v>0.40019452973470676</v>
      </c>
      <c r="AE257" s="11">
        <f>'OddsRatio_working_3-way'!X257^(1/3)*SIN(('OddsRatio_working_3-way'!Y257+4*PI())/3)</f>
        <v>-0.51173056409619866</v>
      </c>
      <c r="AF257" s="11">
        <f>-'OddsRatio_working_3-way'!U257/(3*'OddsRatio_working_3-way'!X257^(1/3))*COS(('OddsRatio_working_3-way'!Y257)/3)</f>
        <v>0.52650019840404794</v>
      </c>
      <c r="AG257" s="11">
        <f>-'OddsRatio_working_3-way'!U257/(3*'OddsRatio_working_3-way'!X257^(1/3))*COS(('OddsRatio_working_3-way'!Y257+2*PI())/3)</f>
        <v>-0.35984313839645005</v>
      </c>
      <c r="AH257" s="11">
        <f>-'OddsRatio_working_3-way'!U257/(3*'OddsRatio_working_3-way'!X257^(1/3))*COS(('OddsRatio_working_3-way'!Y257+4*PI())/3)</f>
        <v>-0.16665706000759808</v>
      </c>
      <c r="AI257" s="11">
        <f>'OddsRatio_working_3-way'!U257/(3*'OddsRatio_working_3-way'!X257^(1/3))*SIN(('OddsRatio_working_3-way'!Y257)/3)</f>
        <v>-0.1115360343614919</v>
      </c>
      <c r="AJ257" s="11">
        <f>'OddsRatio_working_3-way'!U257/(3*'OddsRatio_working_3-way'!X257^(1/3))*SIN(('OddsRatio_working_3-way'!Y257+2*PI())/3)</f>
        <v>-0.40019452973470676</v>
      </c>
      <c r="AK257" s="11">
        <f>'OddsRatio_working_3-way'!U257/(3*'OddsRatio_working_3-way'!X257^(1/3))*SIN(('OddsRatio_working_3-way'!Y257+4*PI())/3)</f>
        <v>0.51173056409619866</v>
      </c>
      <c r="AL257" s="11">
        <f>'OddsRatio_working_3-way'!Z257+'OddsRatio_working_3-way'!AF257</f>
        <v>1.0530003968080959</v>
      </c>
      <c r="AM257" s="11">
        <f>'OddsRatio_working_3-way'!AA257+'OddsRatio_working_3-way'!AG257</f>
        <v>-0.71968627679290009</v>
      </c>
      <c r="AN257" s="11">
        <f>'OddsRatio_working_3-way'!AB257+'OddsRatio_working_3-way'!AH257</f>
        <v>-0.33331412001519617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1.0530003968080959</v>
      </c>
      <c r="AS257" s="11">
        <f>IF(('OddsRatio_working_3-way'!X257=0),IF(Q257&gt;0,-Q257^(1/3),(-Q257)^(1/3)),'OddsRatio_working_3-way'!AM257-'OddsRatio_working_3-way'!R257/3)</f>
        <v>-0.71968627679290009</v>
      </c>
      <c r="AT257" s="11">
        <f>IF(('OddsRatio_working_3-way'!X257=0),IF(Q257&gt;0,-Q257^(1/3),(-Q257)^(1/3)),'OddsRatio_working_3-way'!AN257-'OddsRatio_working_3-way'!R257/3)</f>
        <v>-0.33331412001519617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9">
        <f t="shared" si="52"/>
        <v>0.15832220714045811</v>
      </c>
      <c r="E258" s="9">
        <f t="shared" si="53"/>
        <v>0.21938922888649148</v>
      </c>
      <c r="F258" s="9">
        <f t="shared" si="54"/>
        <v>0.62228856397305055</v>
      </c>
      <c r="G258" s="9">
        <f t="shared" si="55"/>
        <v>1.0465026220018574</v>
      </c>
      <c r="H258" s="9">
        <f t="shared" si="56"/>
        <v>6.3162333197694354</v>
      </c>
      <c r="I258" s="9">
        <f t="shared" si="57"/>
        <v>4.558108914806315</v>
      </c>
      <c r="J258" s="9">
        <f t="shared" si="58"/>
        <v>1.6069715207610773</v>
      </c>
      <c r="K258" s="11">
        <f t="shared" si="59"/>
        <v>0.16447368421052633</v>
      </c>
      <c r="L258" s="11">
        <f t="shared" si="60"/>
        <v>0.22727272727272727</v>
      </c>
      <c r="M258" s="11">
        <f t="shared" si="61"/>
        <v>0.63291139240506322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-0.23700487553752048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0.21434573920416689</v>
      </c>
      <c r="Q258" s="11">
        <f>2*'OddsRatio_working_3-way'!K258*'OddsRatio_working_3-way'!L258*'OddsRatio_working_3-way'!M258</f>
        <v>4.7316940221670399E-2</v>
      </c>
      <c r="R258" s="11">
        <f t="shared" si="62"/>
        <v>0</v>
      </c>
      <c r="S258" s="11">
        <f t="shared" si="63"/>
        <v>-0.90439379661720753</v>
      </c>
      <c r="T258" s="11">
        <f t="shared" si="64"/>
        <v>-0.19964542971682289</v>
      </c>
      <c r="U258" s="11">
        <f>'OddsRatio_working_3-way'!S258-'OddsRatio_working_3-way'!R258^2/3</f>
        <v>-0.90439379661720753</v>
      </c>
      <c r="V258" s="11">
        <f>'OddsRatio_working_3-way'!S258*'OddsRatio_working_3-way'!R258/3-2*'OddsRatio_working_3-way'!R258^3/27-'OddsRatio_working_3-way'!T258</f>
        <v>0.19964542971682289</v>
      </c>
      <c r="W258" s="11">
        <f>'OddsRatio_working_3-way'!V258^2+4*'OddsRatio_working_3-way'!U258^3/27</f>
        <v>-6.9731203921415602E-2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0.16552152543417917</v>
      </c>
      <c r="Y258" s="11">
        <f>IF('OddsRatio_working_3-way'!W258&gt;=0,IF('OddsRatio_working_3-way'!V258+SQRT('OddsRatio_working_3-way'!W258)&gt;0,0,PI()),ACOS('OddsRatio_working_3-way'!V258/(2*'OddsRatio_working_3-way'!X258)))</f>
        <v>0.92343968463068304</v>
      </c>
      <c r="Z258" s="11">
        <f>'OddsRatio_working_3-way'!X258^(1/3)*COS('OddsRatio_working_3-way'!Y258/3)</f>
        <v>0.52325131100092881</v>
      </c>
      <c r="AA258" s="11">
        <f>'OddsRatio_working_3-way'!X258^(1/3)*COS(('OddsRatio_working_3-way'!Y258+2*PI())/3)</f>
        <v>-0.40568987141183804</v>
      </c>
      <c r="AB258" s="11">
        <f>'OddsRatio_working_3-way'!X258^(1/3)*COS(('OddsRatio_working_3-way'!Y258+4*PI())/3)</f>
        <v>-0.11756143958909096</v>
      </c>
      <c r="AC258" s="11">
        <f>'OddsRatio_working_3-way'!X258^(1/3)*SIN('OddsRatio_working_3-way'!Y258/3)</f>
        <v>0.16635102767404777</v>
      </c>
      <c r="AD258" s="11">
        <f>'OddsRatio_working_3-way'!X258^(1/3)*SIN(('OddsRatio_working_3-way'!Y258+2*PI())/3)</f>
        <v>0.36997341405329237</v>
      </c>
      <c r="AE258" s="11">
        <f>'OddsRatio_working_3-way'!X258^(1/3)*SIN(('OddsRatio_working_3-way'!Y258+4*PI())/3)</f>
        <v>-0.53632444172734017</v>
      </c>
      <c r="AF258" s="11">
        <f>-'OddsRatio_working_3-way'!U258/(3*'OddsRatio_working_3-way'!X258^(1/3))*COS(('OddsRatio_working_3-way'!Y258)/3)</f>
        <v>0.5232513110009287</v>
      </c>
      <c r="AG258" s="11">
        <f>-'OddsRatio_working_3-way'!U258/(3*'OddsRatio_working_3-way'!X258^(1/3))*COS(('OddsRatio_working_3-way'!Y258+2*PI())/3)</f>
        <v>-0.40568987141183793</v>
      </c>
      <c r="AH258" s="11">
        <f>-'OddsRatio_working_3-way'!U258/(3*'OddsRatio_working_3-way'!X258^(1/3))*COS(('OddsRatio_working_3-way'!Y258+4*PI())/3)</f>
        <v>-0.11756143958909095</v>
      </c>
      <c r="AI258" s="11">
        <f>'OddsRatio_working_3-way'!U258/(3*'OddsRatio_working_3-way'!X258^(1/3))*SIN(('OddsRatio_working_3-way'!Y258)/3)</f>
        <v>-0.16635102767404772</v>
      </c>
      <c r="AJ258" s="11">
        <f>'OddsRatio_working_3-way'!U258/(3*'OddsRatio_working_3-way'!X258^(1/3))*SIN(('OddsRatio_working_3-way'!Y258+2*PI())/3)</f>
        <v>-0.36997341405329232</v>
      </c>
      <c r="AK258" s="11">
        <f>'OddsRatio_working_3-way'!U258/(3*'OddsRatio_working_3-way'!X258^(1/3))*SIN(('OddsRatio_working_3-way'!Y258+4*PI())/3)</f>
        <v>0.53632444172734006</v>
      </c>
      <c r="AL258" s="11">
        <f>'OddsRatio_working_3-way'!Z258+'OddsRatio_working_3-way'!AF258</f>
        <v>1.0465026220018574</v>
      </c>
      <c r="AM258" s="11">
        <f>'OddsRatio_working_3-way'!AA258+'OddsRatio_working_3-way'!AG258</f>
        <v>-0.81137974282367598</v>
      </c>
      <c r="AN258" s="11">
        <f>'OddsRatio_working_3-way'!AB258+'OddsRatio_working_3-way'!AH258</f>
        <v>-0.23512287917818192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1.0465026220018574</v>
      </c>
      <c r="AS258" s="11">
        <f>IF(('OddsRatio_working_3-way'!X258=0),IF(Q258&gt;0,-Q258^(1/3),(-Q258)^(1/3)),'OddsRatio_working_3-way'!AM258-'OddsRatio_working_3-way'!R258/3)</f>
        <v>-0.81137974282367598</v>
      </c>
      <c r="AT258" s="11">
        <f>IF(('OddsRatio_working_3-way'!X258=0),IF(Q258&gt;0,-Q258^(1/3),(-Q258)^(1/3)),'OddsRatio_working_3-way'!AN258-'OddsRatio_working_3-way'!R258/3)</f>
        <v>-0.23512287917818192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9">
        <f t="shared" si="52"/>
        <v>0.65040228774170039</v>
      </c>
      <c r="E259" s="9">
        <f t="shared" si="53"/>
        <v>0.19896320087512609</v>
      </c>
      <c r="F259" s="9">
        <f t="shared" si="54"/>
        <v>0.15063451138317357</v>
      </c>
      <c r="G259" s="9">
        <f t="shared" si="55"/>
        <v>1.0539411118778599</v>
      </c>
      <c r="H259" s="9">
        <f t="shared" si="56"/>
        <v>1.5375099670577084</v>
      </c>
      <c r="I259" s="9">
        <f t="shared" si="57"/>
        <v>5.0260550473734247</v>
      </c>
      <c r="J259" s="9">
        <f t="shared" si="58"/>
        <v>6.6385849485465496</v>
      </c>
      <c r="K259" s="11">
        <f t="shared" si="59"/>
        <v>0.66225165562913912</v>
      </c>
      <c r="L259" s="11">
        <f t="shared" si="60"/>
        <v>0.20746887966804978</v>
      </c>
      <c r="M259" s="11">
        <f t="shared" si="61"/>
        <v>0.15748031496062992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-0.22552236135221637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0.20944868907407022</v>
      </c>
      <c r="Q259" s="11">
        <f>2*'OddsRatio_working_3-way'!K259*'OddsRatio_working_3-way'!L259*'OddsRatio_working_3-way'!M259</f>
        <v>4.3274522535964914E-2</v>
      </c>
      <c r="R259" s="11">
        <f t="shared" si="62"/>
        <v>0</v>
      </c>
      <c r="S259" s="11">
        <f t="shared" si="63"/>
        <v>-0.92872692454189676</v>
      </c>
      <c r="T259" s="11">
        <f t="shared" si="64"/>
        <v>-0.19188572821113564</v>
      </c>
      <c r="U259" s="11">
        <f>'OddsRatio_working_3-way'!S259-'OddsRatio_working_3-way'!R259^2/3</f>
        <v>-0.92872692454189676</v>
      </c>
      <c r="V259" s="11">
        <f>'OddsRatio_working_3-way'!S259*'OddsRatio_working_3-way'!R259/3-2*'OddsRatio_working_3-way'!R259^3/27-'OddsRatio_working_3-way'!T259</f>
        <v>0.19188572821113564</v>
      </c>
      <c r="W259" s="11">
        <f>'OddsRatio_working_3-way'!V259^2+4*'OddsRatio_working_3-way'!U259^3/27</f>
        <v>-8.1855166695176951E-2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0.17224640735462002</v>
      </c>
      <c r="Y259" s="11">
        <f>IF('OddsRatio_working_3-way'!W259&gt;=0,IF('OddsRatio_working_3-way'!V259+SQRT('OddsRatio_working_3-way'!W259)&gt;0,0,PI()),ACOS('OddsRatio_working_3-way'!V259/(2*'OddsRatio_working_3-way'!X259)))</f>
        <v>0.98001585722044038</v>
      </c>
      <c r="Z259" s="11">
        <f>'OddsRatio_working_3-way'!X259^(1/3)*COS('OddsRatio_working_3-way'!Y259/3)</f>
        <v>0.52697055593892994</v>
      </c>
      <c r="AA259" s="11">
        <f>'OddsRatio_working_3-way'!X259^(1/3)*COS(('OddsRatio_working_3-way'!Y259+2*PI())/3)</f>
        <v>-0.41810822586380419</v>
      </c>
      <c r="AB259" s="11">
        <f>'OddsRatio_working_3-way'!X259^(1/3)*COS(('OddsRatio_working_3-way'!Y259+4*PI())/3)</f>
        <v>-0.10886233007512568</v>
      </c>
      <c r="AC259" s="11">
        <f>'OddsRatio_working_3-way'!X259^(1/3)*SIN('OddsRatio_working_3-way'!Y259/3)</f>
        <v>0.1785432011793805</v>
      </c>
      <c r="AD259" s="11">
        <f>'OddsRatio_working_3-way'!X259^(1/3)*SIN(('OddsRatio_working_3-way'!Y259+2*PI())/3)</f>
        <v>0.36709828789983173</v>
      </c>
      <c r="AE259" s="11">
        <f>'OddsRatio_working_3-way'!X259^(1/3)*SIN(('OddsRatio_working_3-way'!Y259+4*PI())/3)</f>
        <v>-0.54564148907921217</v>
      </c>
      <c r="AF259" s="11">
        <f>-'OddsRatio_working_3-way'!U259/(3*'OddsRatio_working_3-way'!X259^(1/3))*COS(('OddsRatio_working_3-way'!Y259)/3)</f>
        <v>0.52697055593892994</v>
      </c>
      <c r="AG259" s="11">
        <f>-'OddsRatio_working_3-way'!U259/(3*'OddsRatio_working_3-way'!X259^(1/3))*COS(('OddsRatio_working_3-way'!Y259+2*PI())/3)</f>
        <v>-0.41810822586380419</v>
      </c>
      <c r="AH259" s="11">
        <f>-'OddsRatio_working_3-way'!U259/(3*'OddsRatio_working_3-way'!X259^(1/3))*COS(('OddsRatio_working_3-way'!Y259+4*PI())/3)</f>
        <v>-0.10886233007512568</v>
      </c>
      <c r="AI259" s="11">
        <f>'OddsRatio_working_3-way'!U259/(3*'OddsRatio_working_3-way'!X259^(1/3))*SIN(('OddsRatio_working_3-way'!Y259)/3)</f>
        <v>-0.1785432011793805</v>
      </c>
      <c r="AJ259" s="11">
        <f>'OddsRatio_working_3-way'!U259/(3*'OddsRatio_working_3-way'!X259^(1/3))*SIN(('OddsRatio_working_3-way'!Y259+2*PI())/3)</f>
        <v>-0.36709828789983173</v>
      </c>
      <c r="AK259" s="11">
        <f>'OddsRatio_working_3-way'!U259/(3*'OddsRatio_working_3-way'!X259^(1/3))*SIN(('OddsRatio_working_3-way'!Y259+4*PI())/3)</f>
        <v>0.54564148907921217</v>
      </c>
      <c r="AL259" s="11">
        <f>'OddsRatio_working_3-way'!Z259+'OddsRatio_working_3-way'!AF259</f>
        <v>1.0539411118778599</v>
      </c>
      <c r="AM259" s="11">
        <f>'OddsRatio_working_3-way'!AA259+'OddsRatio_working_3-way'!AG259</f>
        <v>-0.83621645172760839</v>
      </c>
      <c r="AN259" s="11">
        <f>'OddsRatio_working_3-way'!AB259+'OddsRatio_working_3-way'!AH259</f>
        <v>-0.21772466015025135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1.0539411118778599</v>
      </c>
      <c r="AS259" s="11">
        <f>IF(('OddsRatio_working_3-way'!X259=0),IF(Q259&gt;0,-Q259^(1/3),(-Q259)^(1/3)),'OddsRatio_working_3-way'!AM259-'OddsRatio_working_3-way'!R259/3)</f>
        <v>-0.83621645172760839</v>
      </c>
      <c r="AT259" s="11">
        <f>IF(('OddsRatio_working_3-way'!X259=0),IF(Q259&gt;0,-Q259^(1/3),(-Q259)^(1/3)),'OddsRatio_working_3-way'!AN259-'OddsRatio_working_3-way'!R259/3)</f>
        <v>-0.21772466015025135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9">
        <f t="shared" ref="D260:D323" si="65">(K260/(AR260+K260-(AR260*K260)))</f>
        <v>0.87768558149168407</v>
      </c>
      <c r="E260" s="9">
        <f t="shared" ref="E260:E323" si="66">(L260/(AR260+L260-(AR260*L260)))</f>
        <v>8.0878737601090503E-2</v>
      </c>
      <c r="F260" s="9">
        <f t="shared" ref="F260:F323" si="67">(M260/(AR260+M260-(AR260*M260)))</f>
        <v>4.143568090722536E-2</v>
      </c>
      <c r="G260" s="9">
        <f t="shared" ref="G260:G323" si="68">AR260</f>
        <v>1.2669107053993929</v>
      </c>
      <c r="H260" s="9">
        <f t="shared" ref="H260:H323" si="69">IF(A260="","",1/D260)</f>
        <v>1.1393601775939335</v>
      </c>
      <c r="I260" s="9">
        <f t="shared" ref="I260:I323" si="70">IF(B260="","",1/E260)</f>
        <v>12.364189027432555</v>
      </c>
      <c r="J260" s="9">
        <f t="shared" ref="J260:J323" si="71">IF(C260="","",1/F260)</f>
        <v>24.133789480592913</v>
      </c>
      <c r="K260" s="11">
        <f t="shared" ref="K260:K323" si="72">1/A260</f>
        <v>0.9009009009009008</v>
      </c>
      <c r="L260" s="11">
        <f t="shared" ref="L260:L323" si="73">1/B260</f>
        <v>0.10030090270812436</v>
      </c>
      <c r="M260" s="11">
        <f t="shared" ref="M260:M323" si="74">1/C260</f>
        <v>5.192107995846313E-2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-8.4530119222983036E-2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0.12826970335008467</v>
      </c>
      <c r="Q260" s="11">
        <f>2*'OddsRatio_working_3-way'!K260*'OddsRatio_working_3-way'!L260*'OddsRatio_working_3-way'!M260</f>
        <v>9.3832994403865878E-3</v>
      </c>
      <c r="R260" s="11">
        <f t="shared" ref="R260:R323" si="75">O260/N260</f>
        <v>0</v>
      </c>
      <c r="S260" s="11">
        <f t="shared" ref="S260:S323" si="76">P260/N260</f>
        <v>-1.5174437765989712</v>
      </c>
      <c r="T260" s="11">
        <f t="shared" ref="T260:T323" si="77">Q260/N260</f>
        <v>-0.1110053969713951</v>
      </c>
      <c r="U260" s="11">
        <f>'OddsRatio_working_3-way'!S260-'OddsRatio_working_3-way'!R260^2/3</f>
        <v>-1.5174437765989712</v>
      </c>
      <c r="V260" s="11">
        <f>'OddsRatio_working_3-way'!S260*'OddsRatio_working_3-way'!R260/3-2*'OddsRatio_working_3-way'!R260^3/27-'OddsRatio_working_3-way'!T260</f>
        <v>0.1110053969713951</v>
      </c>
      <c r="W260" s="11">
        <f>'OddsRatio_working_3-way'!V260^2+4*'OddsRatio_working_3-way'!U260^3/27</f>
        <v>-0.5053252216902957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0.35973859253876028</v>
      </c>
      <c r="Y260" s="11">
        <f>IF('OddsRatio_working_3-way'!W260&gt;=0,IF('OddsRatio_working_3-way'!V260+SQRT('OddsRatio_working_3-way'!W260)&gt;0,0,PI()),ACOS('OddsRatio_working_3-way'!V260/(2*'OddsRatio_working_3-way'!X260)))</f>
        <v>1.4158913702361451</v>
      </c>
      <c r="Z260" s="11">
        <f>'OddsRatio_working_3-way'!X260^(1/3)*COS('OddsRatio_working_3-way'!Y260/3)</f>
        <v>0.63345535269969644</v>
      </c>
      <c r="AA260" s="11">
        <f>'OddsRatio_working_3-way'!X260^(1/3)*COS(('OddsRatio_working_3-way'!Y260+2*PI())/3)</f>
        <v>-0.59674853495116775</v>
      </c>
      <c r="AB260" s="11">
        <f>'OddsRatio_working_3-way'!X260^(1/3)*COS(('OddsRatio_working_3-way'!Y260+4*PI())/3)</f>
        <v>-3.6706817748528152E-2</v>
      </c>
      <c r="AC260" s="11">
        <f>'OddsRatio_working_3-way'!X260^(1/3)*SIN('OddsRatio_working_3-way'!Y260/3)</f>
        <v>0.32334023618436414</v>
      </c>
      <c r="AD260" s="11">
        <f>'OddsRatio_working_3-way'!X260^(1/3)*SIN(('OddsRatio_working_3-way'!Y260+2*PI())/3)</f>
        <v>0.38691830950898659</v>
      </c>
      <c r="AE260" s="11">
        <f>'OddsRatio_working_3-way'!X260^(1/3)*SIN(('OddsRatio_working_3-way'!Y260+4*PI())/3)</f>
        <v>-0.71025854569335056</v>
      </c>
      <c r="AF260" s="11">
        <f>-'OddsRatio_working_3-way'!U260/(3*'OddsRatio_working_3-way'!X260^(1/3))*COS(('OddsRatio_working_3-way'!Y260)/3)</f>
        <v>0.63345535269969633</v>
      </c>
      <c r="AG260" s="11">
        <f>-'OddsRatio_working_3-way'!U260/(3*'OddsRatio_working_3-way'!X260^(1/3))*COS(('OddsRatio_working_3-way'!Y260+2*PI())/3)</f>
        <v>-0.59674853495116775</v>
      </c>
      <c r="AH260" s="11">
        <f>-'OddsRatio_working_3-way'!U260/(3*'OddsRatio_working_3-way'!X260^(1/3))*COS(('OddsRatio_working_3-way'!Y260+4*PI())/3)</f>
        <v>-3.6706817748528152E-2</v>
      </c>
      <c r="AI260" s="11">
        <f>'OddsRatio_working_3-way'!U260/(3*'OddsRatio_working_3-way'!X260^(1/3))*SIN(('OddsRatio_working_3-way'!Y260)/3)</f>
        <v>-0.32334023618436408</v>
      </c>
      <c r="AJ260" s="11">
        <f>'OddsRatio_working_3-way'!U260/(3*'OddsRatio_working_3-way'!X260^(1/3))*SIN(('OddsRatio_working_3-way'!Y260+2*PI())/3)</f>
        <v>-0.38691830950898654</v>
      </c>
      <c r="AK260" s="11">
        <f>'OddsRatio_working_3-way'!U260/(3*'OddsRatio_working_3-way'!X260^(1/3))*SIN(('OddsRatio_working_3-way'!Y260+4*PI())/3)</f>
        <v>0.71025854569335045</v>
      </c>
      <c r="AL260" s="11">
        <f>'OddsRatio_working_3-way'!Z260+'OddsRatio_working_3-way'!AF260</f>
        <v>1.2669107053993929</v>
      </c>
      <c r="AM260" s="11">
        <f>'OddsRatio_working_3-way'!AA260+'OddsRatio_working_3-way'!AG260</f>
        <v>-1.1934970699023355</v>
      </c>
      <c r="AN260" s="11">
        <f>'OddsRatio_working_3-way'!AB260+'OddsRatio_working_3-way'!AH260</f>
        <v>-7.3413635497056304E-2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1.2669107053993929</v>
      </c>
      <c r="AS260" s="11">
        <f>IF(('OddsRatio_working_3-way'!X260=0),IF(Q260&gt;0,-Q260^(1/3),(-Q260)^(1/3)),'OddsRatio_working_3-way'!AM260-'OddsRatio_working_3-way'!R260/3)</f>
        <v>-1.1934970699023355</v>
      </c>
      <c r="AT260" s="11">
        <f>IF(('OddsRatio_working_3-way'!X260=0),IF(Q260&gt;0,-Q260^(1/3),(-Q260)^(1/3)),'OddsRatio_working_3-way'!AN260-'OddsRatio_working_3-way'!R260/3)</f>
        <v>-7.3413635497056304E-2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9">
        <f t="shared" si="65"/>
        <v>0.24917037447310197</v>
      </c>
      <c r="E261" s="9">
        <f t="shared" si="66"/>
        <v>0.24227057054435011</v>
      </c>
      <c r="F261" s="9">
        <f t="shared" si="67"/>
        <v>0.50855905498254805</v>
      </c>
      <c r="G261" s="9">
        <f t="shared" si="68"/>
        <v>1.0390752430763692</v>
      </c>
      <c r="H261" s="9">
        <f t="shared" si="69"/>
        <v>4.01331820492147</v>
      </c>
      <c r="I261" s="9">
        <f t="shared" si="70"/>
        <v>4.1276164816598708</v>
      </c>
      <c r="J261" s="9">
        <f t="shared" si="71"/>
        <v>1.966339976061023</v>
      </c>
      <c r="K261" s="11">
        <f t="shared" si="72"/>
        <v>0.25641025641025644</v>
      </c>
      <c r="L261" s="11">
        <f t="shared" si="73"/>
        <v>0.24937655860349128</v>
      </c>
      <c r="M261" s="11">
        <f t="shared" si="74"/>
        <v>0.5181347150259068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-0.26895594811297785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0.22661560526742136</v>
      </c>
      <c r="Q261" s="11">
        <f>2*'OddsRatio_working_3-way'!K261*'OddsRatio_working_3-way'!L261*'OddsRatio_working_3-way'!M261</f>
        <v>6.6261872885210946E-2</v>
      </c>
      <c r="R261" s="11">
        <f t="shared" si="75"/>
        <v>0</v>
      </c>
      <c r="S261" s="11">
        <f t="shared" si="76"/>
        <v>-0.84257517581365793</v>
      </c>
      <c r="T261" s="11">
        <f t="shared" si="77"/>
        <v>-0.24636701047182988</v>
      </c>
      <c r="U261" s="11">
        <f>'OddsRatio_working_3-way'!S261-'OddsRatio_working_3-way'!R261^2/3</f>
        <v>-0.84257517581365793</v>
      </c>
      <c r="V261" s="11">
        <f>'OddsRatio_working_3-way'!S261*'OddsRatio_working_3-way'!R261/3-2*'OddsRatio_working_3-way'!R261^3/27-'OddsRatio_working_3-way'!T261</f>
        <v>0.24636701047182988</v>
      </c>
      <c r="W261" s="11">
        <f>'OddsRatio_working_3-way'!V261^2+4*'OddsRatio_working_3-way'!U261^3/27</f>
        <v>-2.7921349587691116E-2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0.14884392281557707</v>
      </c>
      <c r="Y261" s="11">
        <f>IF('OddsRatio_working_3-way'!W261&gt;=0,IF('OddsRatio_working_3-way'!V261+SQRT('OddsRatio_working_3-way'!W261)&gt;0,0,PI()),ACOS('OddsRatio_working_3-way'!V261/(2*'OddsRatio_working_3-way'!X261)))</f>
        <v>0.59597457886720273</v>
      </c>
      <c r="Z261" s="11">
        <f>'OddsRatio_working_3-way'!X261^(1/3)*COS('OddsRatio_working_3-way'!Y261/3)</f>
        <v>0.51953762153818461</v>
      </c>
      <c r="AA261" s="11">
        <f>'OddsRatio_working_3-way'!X261^(1/3)*COS(('OddsRatio_working_3-way'!Y261+2*PI())/3)</f>
        <v>-0.35034634003683629</v>
      </c>
      <c r="AB261" s="11">
        <f>'OddsRatio_working_3-way'!X261^(1/3)*COS(('OddsRatio_working_3-way'!Y261+4*PI())/3)</f>
        <v>-0.16919128150134813</v>
      </c>
      <c r="AC261" s="11">
        <f>'OddsRatio_working_3-way'!X261^(1/3)*SIN('OddsRatio_working_3-way'!Y261/3)</f>
        <v>0.10458992181052644</v>
      </c>
      <c r="AD261" s="11">
        <f>'OddsRatio_working_3-way'!X261^(1/3)*SIN(('OddsRatio_working_3-way'!Y261+2*PI())/3)</f>
        <v>0.39763781756854993</v>
      </c>
      <c r="AE261" s="11">
        <f>'OddsRatio_working_3-way'!X261^(1/3)*SIN(('OddsRatio_working_3-way'!Y261+4*PI())/3)</f>
        <v>-0.50222773937907639</v>
      </c>
      <c r="AF261" s="11">
        <f>-'OddsRatio_working_3-way'!U261/(3*'OddsRatio_working_3-way'!X261^(1/3))*COS(('OddsRatio_working_3-way'!Y261)/3)</f>
        <v>0.51953762153818472</v>
      </c>
      <c r="AG261" s="11">
        <f>-'OddsRatio_working_3-way'!U261/(3*'OddsRatio_working_3-way'!X261^(1/3))*COS(('OddsRatio_working_3-way'!Y261+2*PI())/3)</f>
        <v>-0.3503463400368364</v>
      </c>
      <c r="AH261" s="11">
        <f>-'OddsRatio_working_3-way'!U261/(3*'OddsRatio_working_3-way'!X261^(1/3))*COS(('OddsRatio_working_3-way'!Y261+4*PI())/3)</f>
        <v>-0.16919128150134816</v>
      </c>
      <c r="AI261" s="11">
        <f>'OddsRatio_working_3-way'!U261/(3*'OddsRatio_working_3-way'!X261^(1/3))*SIN(('OddsRatio_working_3-way'!Y261)/3)</f>
        <v>-0.10458992181052645</v>
      </c>
      <c r="AJ261" s="11">
        <f>'OddsRatio_working_3-way'!U261/(3*'OddsRatio_working_3-way'!X261^(1/3))*SIN(('OddsRatio_working_3-way'!Y261+2*PI())/3)</f>
        <v>-0.39763781756854999</v>
      </c>
      <c r="AK261" s="11">
        <f>'OddsRatio_working_3-way'!U261/(3*'OddsRatio_working_3-way'!X261^(1/3))*SIN(('OddsRatio_working_3-way'!Y261+4*PI())/3)</f>
        <v>0.5022277393790765</v>
      </c>
      <c r="AL261" s="11">
        <f>'OddsRatio_working_3-way'!Z261+'OddsRatio_working_3-way'!AF261</f>
        <v>1.0390752430763692</v>
      </c>
      <c r="AM261" s="11">
        <f>'OddsRatio_working_3-way'!AA261+'OddsRatio_working_3-way'!AG261</f>
        <v>-0.70069268007367269</v>
      </c>
      <c r="AN261" s="11">
        <f>'OddsRatio_working_3-way'!AB261+'OddsRatio_working_3-way'!AH261</f>
        <v>-0.33838256300269631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1.0390752430763692</v>
      </c>
      <c r="AS261" s="11">
        <f>IF(('OddsRatio_working_3-way'!X261=0),IF(Q261&gt;0,-Q261^(1/3),(-Q261)^(1/3)),'OddsRatio_working_3-way'!AM261-'OddsRatio_working_3-way'!R261/3)</f>
        <v>-0.70069268007367269</v>
      </c>
      <c r="AT261" s="11">
        <f>IF(('OddsRatio_working_3-way'!X261=0),IF(Q261&gt;0,-Q261^(1/3),(-Q261)^(1/3)),'OddsRatio_working_3-way'!AN261-'OddsRatio_working_3-way'!R261/3)</f>
        <v>-0.33838256300269631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9">
        <f t="shared" si="65"/>
        <v>0.18939318039169445</v>
      </c>
      <c r="E262" s="9">
        <f t="shared" si="66"/>
        <v>0.21543920987000975</v>
      </c>
      <c r="F262" s="9">
        <f t="shared" si="67"/>
        <v>0.59516760973829608</v>
      </c>
      <c r="G262" s="9">
        <f t="shared" si="68"/>
        <v>1.0464599412843483</v>
      </c>
      <c r="H262" s="9">
        <f t="shared" si="69"/>
        <v>5.2800211598529847</v>
      </c>
      <c r="I262" s="9">
        <f t="shared" si="70"/>
        <v>4.6416805956695315</v>
      </c>
      <c r="J262" s="9">
        <f t="shared" si="71"/>
        <v>1.6801989618348261</v>
      </c>
      <c r="K262" s="11">
        <f t="shared" si="72"/>
        <v>0.19646365422396858</v>
      </c>
      <c r="L262" s="11">
        <f t="shared" si="73"/>
        <v>0.2232142857142857</v>
      </c>
      <c r="M262" s="11">
        <f t="shared" si="74"/>
        <v>0.60606060606060608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-0.24588733957594477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0.21847013497308193</v>
      </c>
      <c r="Q262" s="11">
        <f>2*'OddsRatio_working_3-way'!K262*'OddsRatio_working_3-way'!L262*'OddsRatio_working_3-way'!M262</f>
        <v>5.3155750601723104E-2</v>
      </c>
      <c r="R262" s="11">
        <f t="shared" si="75"/>
        <v>0</v>
      </c>
      <c r="S262" s="11">
        <f t="shared" si="76"/>
        <v>-0.88849688377552771</v>
      </c>
      <c r="T262" s="11">
        <f t="shared" si="77"/>
        <v>-0.2161792904563328</v>
      </c>
      <c r="U262" s="11">
        <f>'OddsRatio_working_3-way'!S262-'OddsRatio_working_3-way'!R262^2/3</f>
        <v>-0.88849688377552771</v>
      </c>
      <c r="V262" s="11">
        <f>'OddsRatio_working_3-way'!S262*'OddsRatio_working_3-way'!R262/3-2*'OddsRatio_working_3-way'!R262^3/27-'OddsRatio_working_3-way'!T262</f>
        <v>0.2161792904563328</v>
      </c>
      <c r="W262" s="11">
        <f>'OddsRatio_working_3-way'!V262^2+4*'OddsRatio_working_3-way'!U262^3/27</f>
        <v>-5.7178095712106761E-2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0.16117659673034906</v>
      </c>
      <c r="Y262" s="11">
        <f>IF('OddsRatio_working_3-way'!W262&gt;=0,IF('OddsRatio_working_3-way'!V262+SQRT('OddsRatio_working_3-way'!W262)&gt;0,0,PI()),ACOS('OddsRatio_working_3-way'!V262/(2*'OddsRatio_working_3-way'!X262)))</f>
        <v>0.83574037565336856</v>
      </c>
      <c r="Z262" s="11">
        <f>'OddsRatio_working_3-way'!X262^(1/3)*COS('OddsRatio_working_3-way'!Y262/3)</f>
        <v>0.52322997064217425</v>
      </c>
      <c r="AA262" s="11">
        <f>'OddsRatio_working_3-way'!X262^(1/3)*COS(('OddsRatio_working_3-way'!Y262+2*PI())/3)</f>
        <v>-0.39121830051874751</v>
      </c>
      <c r="AB262" s="11">
        <f>'OddsRatio_working_3-way'!X262^(1/3)*COS(('OddsRatio_working_3-way'!Y262+4*PI())/3)</f>
        <v>-0.13201167012342685</v>
      </c>
      <c r="AC262" s="11">
        <f>'OddsRatio_working_3-way'!X262^(1/3)*SIN('OddsRatio_working_3-way'!Y262/3)</f>
        <v>0.14965301783447429</v>
      </c>
      <c r="AD262" s="11">
        <f>'OddsRatio_working_3-way'!X262^(1/3)*SIN(('OddsRatio_working_3-way'!Y262+2*PI())/3)</f>
        <v>0.37830393768027176</v>
      </c>
      <c r="AE262" s="11">
        <f>'OddsRatio_working_3-way'!X262^(1/3)*SIN(('OddsRatio_working_3-way'!Y262+4*PI())/3)</f>
        <v>-0.52795695551474597</v>
      </c>
      <c r="AF262" s="11">
        <f>-'OddsRatio_working_3-way'!U262/(3*'OddsRatio_working_3-way'!X262^(1/3))*COS(('OddsRatio_working_3-way'!Y262)/3)</f>
        <v>0.52322997064217414</v>
      </c>
      <c r="AG262" s="11">
        <f>-'OddsRatio_working_3-way'!U262/(3*'OddsRatio_working_3-way'!X262^(1/3))*COS(('OddsRatio_working_3-way'!Y262+2*PI())/3)</f>
        <v>-0.3912183005187474</v>
      </c>
      <c r="AH262" s="11">
        <f>-'OddsRatio_working_3-way'!U262/(3*'OddsRatio_working_3-way'!X262^(1/3))*COS(('OddsRatio_working_3-way'!Y262+4*PI())/3)</f>
        <v>-0.13201167012342682</v>
      </c>
      <c r="AI262" s="11">
        <f>'OddsRatio_working_3-way'!U262/(3*'OddsRatio_working_3-way'!X262^(1/3))*SIN(('OddsRatio_working_3-way'!Y262)/3)</f>
        <v>-0.14965301783447427</v>
      </c>
      <c r="AJ262" s="11">
        <f>'OddsRatio_working_3-way'!U262/(3*'OddsRatio_working_3-way'!X262^(1/3))*SIN(('OddsRatio_working_3-way'!Y262+2*PI())/3)</f>
        <v>-0.37830393768027171</v>
      </c>
      <c r="AK262" s="11">
        <f>'OddsRatio_working_3-way'!U262/(3*'OddsRatio_working_3-way'!X262^(1/3))*SIN(('OddsRatio_working_3-way'!Y262+4*PI())/3)</f>
        <v>0.52795695551474586</v>
      </c>
      <c r="AL262" s="11">
        <f>'OddsRatio_working_3-way'!Z262+'OddsRatio_working_3-way'!AF262</f>
        <v>1.0464599412843483</v>
      </c>
      <c r="AM262" s="11">
        <f>'OddsRatio_working_3-way'!AA262+'OddsRatio_working_3-way'!AG262</f>
        <v>-0.78243660103749491</v>
      </c>
      <c r="AN262" s="11">
        <f>'OddsRatio_working_3-way'!AB262+'OddsRatio_working_3-way'!AH262</f>
        <v>-0.2640233402468537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1.0464599412843483</v>
      </c>
      <c r="AS262" s="11">
        <f>IF(('OddsRatio_working_3-way'!X262=0),IF(Q262&gt;0,-Q262^(1/3),(-Q262)^(1/3)),'OddsRatio_working_3-way'!AM262-'OddsRatio_working_3-way'!R262/3)</f>
        <v>-0.78243660103749491</v>
      </c>
      <c r="AT262" s="11">
        <f>IF(('OddsRatio_working_3-way'!X262=0),IF(Q262&gt;0,-Q262^(1/3),(-Q262)^(1/3)),'OddsRatio_working_3-way'!AN262-'OddsRatio_working_3-way'!R262/3)</f>
        <v>-0.2640233402468537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9">
        <f t="shared" si="65"/>
        <v>0.40550817429644814</v>
      </c>
      <c r="E263" s="9">
        <f t="shared" si="66"/>
        <v>0.25023213624874685</v>
      </c>
      <c r="F263" s="9">
        <f t="shared" si="67"/>
        <v>0.34425968945480506</v>
      </c>
      <c r="G263" s="9">
        <f t="shared" si="68"/>
        <v>1.0701033091442509</v>
      </c>
      <c r="H263" s="9">
        <f t="shared" si="69"/>
        <v>2.466041533527624</v>
      </c>
      <c r="I263" s="9">
        <f t="shared" si="70"/>
        <v>3.9962892656039015</v>
      </c>
      <c r="J263" s="9">
        <f t="shared" si="71"/>
        <v>2.9047838902767662</v>
      </c>
      <c r="K263" s="11">
        <f t="shared" si="72"/>
        <v>0.42194092827004215</v>
      </c>
      <c r="L263" s="11">
        <f t="shared" si="73"/>
        <v>0.26315789473684209</v>
      </c>
      <c r="M263" s="11">
        <f t="shared" si="74"/>
        <v>0.35971223021582738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-0.27272306072530383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0.23765131798625061</v>
      </c>
      <c r="Q263" s="11">
        <f>2*'OddsRatio_working_3-way'!K263*'OddsRatio_working_3-way'!L263*'OddsRatio_working_3-way'!M263</f>
        <v>7.9882795961764896E-2</v>
      </c>
      <c r="R263" s="11">
        <f t="shared" si="75"/>
        <v>0</v>
      </c>
      <c r="S263" s="11">
        <f t="shared" si="76"/>
        <v>-0.87140162388255571</v>
      </c>
      <c r="T263" s="11">
        <f t="shared" si="77"/>
        <v>-0.29290810886808588</v>
      </c>
      <c r="U263" s="11">
        <f>'OddsRatio_working_3-way'!S263-'OddsRatio_working_3-way'!R263^2/3</f>
        <v>-0.87140162388255571</v>
      </c>
      <c r="V263" s="11">
        <f>'OddsRatio_working_3-way'!S263*'OddsRatio_working_3-way'!R263/3-2*'OddsRatio_working_3-way'!R263^3/27-'OddsRatio_working_3-way'!T263</f>
        <v>0.29290810886808588</v>
      </c>
      <c r="W263" s="11">
        <f>'OddsRatio_working_3-way'!V263^2+4*'OddsRatio_working_3-way'!U263^3/27</f>
        <v>-1.2233106067157856E-2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0.15654733014957195</v>
      </c>
      <c r="Y263" s="11">
        <f>IF('OddsRatio_working_3-way'!W263&gt;=0,IF('OddsRatio_working_3-way'!V263+SQRT('OddsRatio_working_3-way'!W263)&gt;0,0,PI()),ACOS('OddsRatio_working_3-way'!V263/(2*'OddsRatio_working_3-way'!X263)))</f>
        <v>0.36105196891060753</v>
      </c>
      <c r="Z263" s="11">
        <f>'OddsRatio_working_3-way'!X263^(1/3)*COS('OddsRatio_working_3-way'!Y263/3)</f>
        <v>0.53505165457212545</v>
      </c>
      <c r="AA263" s="11">
        <f>'OddsRatio_working_3-way'!X263^(1/3)*COS(('OddsRatio_working_3-way'!Y263+2*PI())/3)</f>
        <v>-0.32356332522594355</v>
      </c>
      <c r="AB263" s="11">
        <f>'OddsRatio_working_3-way'!X263^(1/3)*COS(('OddsRatio_working_3-way'!Y263+4*PI())/3)</f>
        <v>-0.211488329346182</v>
      </c>
      <c r="AC263" s="11">
        <f>'OddsRatio_working_3-way'!X263^(1/3)*SIN('OddsRatio_working_3-way'!Y263/3)</f>
        <v>6.4706529040606559E-2</v>
      </c>
      <c r="AD263" s="11">
        <f>'OddsRatio_working_3-way'!X263^(1/3)*SIN(('OddsRatio_working_3-way'!Y263+2*PI())/3)</f>
        <v>0.43101506067605361</v>
      </c>
      <c r="AE263" s="11">
        <f>'OddsRatio_working_3-way'!X263^(1/3)*SIN(('OddsRatio_working_3-way'!Y263+4*PI())/3)</f>
        <v>-0.49572158971666014</v>
      </c>
      <c r="AF263" s="11">
        <f>-'OddsRatio_working_3-way'!U263/(3*'OddsRatio_working_3-way'!X263^(1/3))*COS(('OddsRatio_working_3-way'!Y263)/3)</f>
        <v>0.53505165457212545</v>
      </c>
      <c r="AG263" s="11">
        <f>-'OddsRatio_working_3-way'!U263/(3*'OddsRatio_working_3-way'!X263^(1/3))*COS(('OddsRatio_working_3-way'!Y263+2*PI())/3)</f>
        <v>-0.32356332522594355</v>
      </c>
      <c r="AH263" s="11">
        <f>-'OddsRatio_working_3-way'!U263/(3*'OddsRatio_working_3-way'!X263^(1/3))*COS(('OddsRatio_working_3-way'!Y263+4*PI())/3)</f>
        <v>-0.211488329346182</v>
      </c>
      <c r="AI263" s="11">
        <f>'OddsRatio_working_3-way'!U263/(3*'OddsRatio_working_3-way'!X263^(1/3))*SIN(('OddsRatio_working_3-way'!Y263)/3)</f>
        <v>-6.4706529040606559E-2</v>
      </c>
      <c r="AJ263" s="11">
        <f>'OddsRatio_working_3-way'!U263/(3*'OddsRatio_working_3-way'!X263^(1/3))*SIN(('OddsRatio_working_3-way'!Y263+2*PI())/3)</f>
        <v>-0.43101506067605361</v>
      </c>
      <c r="AK263" s="11">
        <f>'OddsRatio_working_3-way'!U263/(3*'OddsRatio_working_3-way'!X263^(1/3))*SIN(('OddsRatio_working_3-way'!Y263+4*PI())/3)</f>
        <v>0.49572158971666014</v>
      </c>
      <c r="AL263" s="11">
        <f>'OddsRatio_working_3-way'!Z263+'OddsRatio_working_3-way'!AF263</f>
        <v>1.0701033091442509</v>
      </c>
      <c r="AM263" s="11">
        <f>'OddsRatio_working_3-way'!AA263+'OddsRatio_working_3-way'!AG263</f>
        <v>-0.64712665045188711</v>
      </c>
      <c r="AN263" s="11">
        <f>'OddsRatio_working_3-way'!AB263+'OddsRatio_working_3-way'!AH263</f>
        <v>-0.422976658692364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1.0701033091442509</v>
      </c>
      <c r="AS263" s="11">
        <f>IF(('OddsRatio_working_3-way'!X263=0),IF(Q263&gt;0,-Q263^(1/3),(-Q263)^(1/3)),'OddsRatio_working_3-way'!AM263-'OddsRatio_working_3-way'!R263/3)</f>
        <v>-0.64712665045188711</v>
      </c>
      <c r="AT263" s="11">
        <f>IF(('OddsRatio_working_3-way'!X263=0),IF(Q263&gt;0,-Q263^(1/3),(-Q263)^(1/3)),'OddsRatio_working_3-way'!AN263-'OddsRatio_working_3-way'!R263/3)</f>
        <v>-0.422976658692364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9">
        <f t="shared" si="65"/>
        <v>0.24361539838951402</v>
      </c>
      <c r="E264" s="9">
        <f t="shared" si="66"/>
        <v>0.26580494824279066</v>
      </c>
      <c r="F264" s="9">
        <f t="shared" si="67"/>
        <v>0.49057965336769505</v>
      </c>
      <c r="G264" s="9">
        <f t="shared" si="68"/>
        <v>1.0384049626503538</v>
      </c>
      <c r="H264" s="9">
        <f t="shared" si="69"/>
        <v>4.104830838324558</v>
      </c>
      <c r="I264" s="9">
        <f t="shared" si="70"/>
        <v>3.7621572006499417</v>
      </c>
      <c r="J264" s="9">
        <f t="shared" si="71"/>
        <v>2.038404962650354</v>
      </c>
      <c r="K264" s="11">
        <f t="shared" si="72"/>
        <v>0.25062656641604009</v>
      </c>
      <c r="L264" s="11">
        <f t="shared" si="73"/>
        <v>0.27322404371584696</v>
      </c>
      <c r="M264" s="11">
        <f t="shared" si="74"/>
        <v>0.5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-0.27231329690346062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0.22768670309653913</v>
      </c>
      <c r="Q264" s="11">
        <f>2*'OddsRatio_working_3-way'!K264*'OddsRatio_working_3-way'!L264*'OddsRatio_working_3-way'!M264</f>
        <v>6.8477203938808753E-2</v>
      </c>
      <c r="R264" s="11">
        <f t="shared" si="75"/>
        <v>0</v>
      </c>
      <c r="S264" s="11">
        <f t="shared" si="76"/>
        <v>-0.8361204013377932</v>
      </c>
      <c r="T264" s="11">
        <f t="shared" si="77"/>
        <v>-0.25146478235723102</v>
      </c>
      <c r="U264" s="11">
        <f>'OddsRatio_working_3-way'!S264-'OddsRatio_working_3-way'!R264^2/3</f>
        <v>-0.8361204013377932</v>
      </c>
      <c r="V264" s="11">
        <f>'OddsRatio_working_3-way'!S264*'OddsRatio_working_3-way'!R264/3-2*'OddsRatio_working_3-way'!R264^3/27-'OddsRatio_working_3-way'!T264</f>
        <v>0.25146478235723102</v>
      </c>
      <c r="W264" s="11">
        <f>'OddsRatio_working_3-way'!V264^2+4*'OddsRatio_working_3-way'!U264^3/27</f>
        <v>-2.3362431589446384E-2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0.14713681418616478</v>
      </c>
      <c r="Y264" s="11">
        <f>IF('OddsRatio_working_3-way'!W264&gt;=0,IF('OddsRatio_working_3-way'!V264+SQRT('OddsRatio_working_3-way'!W264)&gt;0,0,PI()),ACOS('OddsRatio_working_3-way'!V264/(2*'OddsRatio_working_3-way'!X264)))</f>
        <v>0.54615668363821523</v>
      </c>
      <c r="Z264" s="11">
        <f>'OddsRatio_working_3-way'!X264^(1/3)*COS('OddsRatio_working_3-way'!Y264/3)</f>
        <v>0.51920248132517688</v>
      </c>
      <c r="AA264" s="11">
        <f>'OddsRatio_working_3-way'!X264^(1/3)*COS(('OddsRatio_working_3-way'!Y264+2*PI())/3)</f>
        <v>-0.34237616363919282</v>
      </c>
      <c r="AB264" s="11">
        <f>'OddsRatio_working_3-way'!X264^(1/3)*COS(('OddsRatio_working_3-way'!Y264+4*PI())/3)</f>
        <v>-0.17682631768598397</v>
      </c>
      <c r="AC264" s="11">
        <f>'OddsRatio_working_3-way'!X264^(1/3)*SIN('OddsRatio_working_3-way'!Y264/3)</f>
        <v>9.5580248125386222E-2</v>
      </c>
      <c r="AD264" s="11">
        <f>'OddsRatio_working_3-way'!X264^(1/3)*SIN(('OddsRatio_working_3-way'!Y264+2*PI())/3)</f>
        <v>0.40185241447282571</v>
      </c>
      <c r="AE264" s="11">
        <f>'OddsRatio_working_3-way'!X264^(1/3)*SIN(('OddsRatio_working_3-way'!Y264+4*PI())/3)</f>
        <v>-0.49743266259821189</v>
      </c>
      <c r="AF264" s="11">
        <f>-'OddsRatio_working_3-way'!U264/(3*'OddsRatio_working_3-way'!X264^(1/3))*COS(('OddsRatio_working_3-way'!Y264)/3)</f>
        <v>0.51920248132517688</v>
      </c>
      <c r="AG264" s="11">
        <f>-'OddsRatio_working_3-way'!U264/(3*'OddsRatio_working_3-way'!X264^(1/3))*COS(('OddsRatio_working_3-way'!Y264+2*PI())/3)</f>
        <v>-0.34237616363919282</v>
      </c>
      <c r="AH264" s="11">
        <f>-'OddsRatio_working_3-way'!U264/(3*'OddsRatio_working_3-way'!X264^(1/3))*COS(('OddsRatio_working_3-way'!Y264+4*PI())/3)</f>
        <v>-0.17682631768598397</v>
      </c>
      <c r="AI264" s="11">
        <f>'OddsRatio_working_3-way'!U264/(3*'OddsRatio_working_3-way'!X264^(1/3))*SIN(('OddsRatio_working_3-way'!Y264)/3)</f>
        <v>-9.5580248125386222E-2</v>
      </c>
      <c r="AJ264" s="11">
        <f>'OddsRatio_working_3-way'!U264/(3*'OddsRatio_working_3-way'!X264^(1/3))*SIN(('OddsRatio_working_3-way'!Y264+2*PI())/3)</f>
        <v>-0.40185241447282571</v>
      </c>
      <c r="AK264" s="11">
        <f>'OddsRatio_working_3-way'!U264/(3*'OddsRatio_working_3-way'!X264^(1/3))*SIN(('OddsRatio_working_3-way'!Y264+4*PI())/3)</f>
        <v>0.49743266259821189</v>
      </c>
      <c r="AL264" s="11">
        <f>'OddsRatio_working_3-way'!Z264+'OddsRatio_working_3-way'!AF264</f>
        <v>1.0384049626503538</v>
      </c>
      <c r="AM264" s="11">
        <f>'OddsRatio_working_3-way'!AA264+'OddsRatio_working_3-way'!AG264</f>
        <v>-0.68475232727838564</v>
      </c>
      <c r="AN264" s="11">
        <f>'OddsRatio_working_3-way'!AB264+'OddsRatio_working_3-way'!AH264</f>
        <v>-0.35365263537196795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1.0384049626503538</v>
      </c>
      <c r="AS264" s="11">
        <f>IF(('OddsRatio_working_3-way'!X264=0),IF(Q264&gt;0,-Q264^(1/3),(-Q264)^(1/3)),'OddsRatio_working_3-way'!AM264-'OddsRatio_working_3-way'!R264/3)</f>
        <v>-0.68475232727838564</v>
      </c>
      <c r="AT264" s="11">
        <f>IF(('OddsRatio_working_3-way'!X264=0),IF(Q264&gt;0,-Q264^(1/3),(-Q264)^(1/3)),'OddsRatio_working_3-way'!AN264-'OddsRatio_working_3-way'!R264/3)</f>
        <v>-0.35365263537196795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9">
        <f t="shared" si="65"/>
        <v>0.51793919673283972</v>
      </c>
      <c r="E265" s="9">
        <f t="shared" si="66"/>
        <v>0.31241220210564818</v>
      </c>
      <c r="F265" s="9">
        <f t="shared" si="67"/>
        <v>0.1696486011615122</v>
      </c>
      <c r="G265" s="9">
        <f t="shared" si="68"/>
        <v>1.0949747776618419</v>
      </c>
      <c r="H265" s="9">
        <f t="shared" si="69"/>
        <v>1.930728561012566</v>
      </c>
      <c r="I265" s="9">
        <f t="shared" si="70"/>
        <v>3.2008993031003019</v>
      </c>
      <c r="J265" s="9">
        <f t="shared" si="71"/>
        <v>5.8945372561484328</v>
      </c>
      <c r="K265" s="11">
        <f t="shared" si="72"/>
        <v>0.54054054054054046</v>
      </c>
      <c r="L265" s="11">
        <f t="shared" si="73"/>
        <v>0.33222591362126247</v>
      </c>
      <c r="M265" s="11">
        <f t="shared" si="74"/>
        <v>0.18281535648994515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-0.25072460508879035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0.2406458764606802</v>
      </c>
      <c r="Q265" s="11">
        <f>2*'OddsRatio_working_3-way'!K265*'OddsRatio_working_3-way'!L265*'OddsRatio_working_3-way'!M265</f>
        <v>6.5660539279858182E-2</v>
      </c>
      <c r="R265" s="11">
        <f t="shared" si="75"/>
        <v>0</v>
      </c>
      <c r="S265" s="11">
        <f t="shared" si="76"/>
        <v>-0.95980159735602766</v>
      </c>
      <c r="T265" s="11">
        <f t="shared" si="77"/>
        <v>-0.26188310978336365</v>
      </c>
      <c r="U265" s="11">
        <f>'OddsRatio_working_3-way'!S265-'OddsRatio_working_3-way'!R265^2/3</f>
        <v>-0.95980159735602766</v>
      </c>
      <c r="V265" s="11">
        <f>'OddsRatio_working_3-way'!S265*'OddsRatio_working_3-way'!R265/3-2*'OddsRatio_working_3-way'!R265^3/27-'OddsRatio_working_3-way'!T265</f>
        <v>0.26188310978336365</v>
      </c>
      <c r="W265" s="11">
        <f>'OddsRatio_working_3-way'!V265^2+4*'OddsRatio_working_3-way'!U265^3/27</f>
        <v>-6.2407987881206523E-2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0.18096322214127641</v>
      </c>
      <c r="Y265" s="11">
        <f>IF('OddsRatio_working_3-way'!W265&gt;=0,IF('OddsRatio_working_3-way'!V265+SQRT('OddsRatio_working_3-way'!W265)&gt;0,0,PI()),ACOS('OddsRatio_working_3-way'!V265/(2*'OddsRatio_working_3-way'!X265)))</f>
        <v>0.76181991698529261</v>
      </c>
      <c r="Z265" s="11">
        <f>'OddsRatio_working_3-way'!X265^(1/3)*COS('OddsRatio_working_3-way'!Y265/3)</f>
        <v>0.54748738883092096</v>
      </c>
      <c r="AA265" s="11">
        <f>'OddsRatio_working_3-way'!X265^(1/3)*COS(('OddsRatio_working_3-way'!Y265+2*PI())/3)</f>
        <v>-0.39680290228846704</v>
      </c>
      <c r="AB265" s="11">
        <f>'OddsRatio_working_3-way'!X265^(1/3)*COS(('OddsRatio_working_3-way'!Y265+4*PI())/3)</f>
        <v>-0.15068448654245414</v>
      </c>
      <c r="AC265" s="11">
        <f>'OddsRatio_working_3-way'!X265^(1/3)*SIN('OddsRatio_working_3-way'!Y265/3)</f>
        <v>0.14209653358348487</v>
      </c>
      <c r="AD265" s="11">
        <f>'OddsRatio_working_3-way'!X265^(1/3)*SIN(('OddsRatio_working_3-way'!Y265+2*PI())/3)</f>
        <v>0.40308972018744393</v>
      </c>
      <c r="AE265" s="11">
        <f>'OddsRatio_working_3-way'!X265^(1/3)*SIN(('OddsRatio_working_3-way'!Y265+4*PI())/3)</f>
        <v>-0.54518625377092866</v>
      </c>
      <c r="AF265" s="11">
        <f>-'OddsRatio_working_3-way'!U265/(3*'OddsRatio_working_3-way'!X265^(1/3))*COS(('OddsRatio_working_3-way'!Y265)/3)</f>
        <v>0.54748738883092096</v>
      </c>
      <c r="AG265" s="11">
        <f>-'OddsRatio_working_3-way'!U265/(3*'OddsRatio_working_3-way'!X265^(1/3))*COS(('OddsRatio_working_3-way'!Y265+2*PI())/3)</f>
        <v>-0.39680290228846704</v>
      </c>
      <c r="AH265" s="11">
        <f>-'OddsRatio_working_3-way'!U265/(3*'OddsRatio_working_3-way'!X265^(1/3))*COS(('OddsRatio_working_3-way'!Y265+4*PI())/3)</f>
        <v>-0.15068448654245414</v>
      </c>
      <c r="AI265" s="11">
        <f>'OddsRatio_working_3-way'!U265/(3*'OddsRatio_working_3-way'!X265^(1/3))*SIN(('OddsRatio_working_3-way'!Y265)/3)</f>
        <v>-0.14209653358348487</v>
      </c>
      <c r="AJ265" s="11">
        <f>'OddsRatio_working_3-way'!U265/(3*'OddsRatio_working_3-way'!X265^(1/3))*SIN(('OddsRatio_working_3-way'!Y265+2*PI())/3)</f>
        <v>-0.40308972018744393</v>
      </c>
      <c r="AK265" s="11">
        <f>'OddsRatio_working_3-way'!U265/(3*'OddsRatio_working_3-way'!X265^(1/3))*SIN(('OddsRatio_working_3-way'!Y265+4*PI())/3)</f>
        <v>0.54518625377092866</v>
      </c>
      <c r="AL265" s="11">
        <f>'OddsRatio_working_3-way'!Z265+'OddsRatio_working_3-way'!AF265</f>
        <v>1.0949747776618419</v>
      </c>
      <c r="AM265" s="11">
        <f>'OddsRatio_working_3-way'!AA265+'OddsRatio_working_3-way'!AG265</f>
        <v>-0.79360580457693408</v>
      </c>
      <c r="AN265" s="11">
        <f>'OddsRatio_working_3-way'!AB265+'OddsRatio_working_3-way'!AH265</f>
        <v>-0.30136897308490829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1.0949747776618419</v>
      </c>
      <c r="AS265" s="11">
        <f>IF(('OddsRatio_working_3-way'!X265=0),IF(Q265&gt;0,-Q265^(1/3),(-Q265)^(1/3)),'OddsRatio_working_3-way'!AM265-'OddsRatio_working_3-way'!R265/3)</f>
        <v>-0.79360580457693408</v>
      </c>
      <c r="AT265" s="11">
        <f>IF(('OddsRatio_working_3-way'!X265=0),IF(Q265&gt;0,-Q265^(1/3),(-Q265)^(1/3)),'OddsRatio_working_3-way'!AN265-'OddsRatio_working_3-way'!R265/3)</f>
        <v>-0.30136897308490829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9">
        <f t="shared" si="65"/>
        <v>0.28859616060450166</v>
      </c>
      <c r="E266" s="9">
        <f t="shared" si="66"/>
        <v>0.31080338596554646</v>
      </c>
      <c r="F266" s="9">
        <f t="shared" si="67"/>
        <v>0.40060045342995171</v>
      </c>
      <c r="G266" s="9">
        <f t="shared" si="68"/>
        <v>1.0764408569236386</v>
      </c>
      <c r="H266" s="9">
        <f t="shared" si="69"/>
        <v>3.4650495623551323</v>
      </c>
      <c r="I266" s="9">
        <f t="shared" si="70"/>
        <v>3.2174681652626949</v>
      </c>
      <c r="J266" s="9">
        <f t="shared" si="71"/>
        <v>2.4962527911238577</v>
      </c>
      <c r="K266" s="11">
        <f t="shared" si="72"/>
        <v>0.303951367781155</v>
      </c>
      <c r="L266" s="11">
        <f t="shared" si="73"/>
        <v>0.32679738562091504</v>
      </c>
      <c r="M266" s="11">
        <f t="shared" si="74"/>
        <v>0.41841004184100417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-0.27252244557872396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0.23855947316758686</v>
      </c>
      <c r="Q266" s="11">
        <f>2*'OddsRatio_working_3-way'!K266*'OddsRatio_working_3-way'!L266*'OddsRatio_working_3-way'!M266</f>
        <v>8.3121767654211448E-2</v>
      </c>
      <c r="R266" s="11">
        <f t="shared" si="75"/>
        <v>0</v>
      </c>
      <c r="S266" s="11">
        <f t="shared" si="76"/>
        <v>-0.87537550406531128</v>
      </c>
      <c r="T266" s="11">
        <f t="shared" si="77"/>
        <v>-0.30500888643390639</v>
      </c>
      <c r="U266" s="11">
        <f>'OddsRatio_working_3-way'!S266-'OddsRatio_working_3-way'!R266^2/3</f>
        <v>-0.87537550406531128</v>
      </c>
      <c r="V266" s="11">
        <f>'OddsRatio_working_3-way'!S266*'OddsRatio_working_3-way'!R266/3-2*'OddsRatio_working_3-way'!R266^3/27-'OddsRatio_working_3-way'!T266</f>
        <v>0.30500888643390639</v>
      </c>
      <c r="W266" s="11">
        <f>'OddsRatio_working_3-way'!V266^2+4*'OddsRatio_working_3-way'!U266^3/27</f>
        <v>-6.3450949128861373E-3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0.15761941165076856</v>
      </c>
      <c r="Y266" s="11">
        <f>IF('OddsRatio_working_3-way'!W266&gt;=0,IF('OddsRatio_working_3-way'!V266+SQRT('OddsRatio_working_3-way'!W266)&gt;0,0,PI()),ACOS('OddsRatio_working_3-way'!V266/(2*'OddsRatio_working_3-way'!X266)))</f>
        <v>0.25545424918583026</v>
      </c>
      <c r="Z266" s="11">
        <f>'OddsRatio_working_3-way'!X266^(1/3)*COS('OddsRatio_working_3-way'!Y266/3)</f>
        <v>0.53822042846181928</v>
      </c>
      <c r="AA266" s="11">
        <f>'OddsRatio_working_3-way'!X266^(1/3)*COS(('OddsRatio_working_3-way'!Y266+2*PI())/3)</f>
        <v>-0.30889656623897405</v>
      </c>
      <c r="AB266" s="11">
        <f>'OddsRatio_working_3-way'!X266^(1/3)*COS(('OddsRatio_working_3-way'!Y266+4*PI())/3)</f>
        <v>-0.22932386222284534</v>
      </c>
      <c r="AC266" s="11">
        <f>'OddsRatio_working_3-way'!X266^(1/3)*SIN('OddsRatio_working_3-way'!Y266/3)</f>
        <v>4.5941322083858309E-2</v>
      </c>
      <c r="AD266" s="11">
        <f>'OddsRatio_working_3-way'!X266^(1/3)*SIN(('OddsRatio_working_3-way'!Y266+2*PI())/3)</f>
        <v>0.44314190284175142</v>
      </c>
      <c r="AE266" s="11">
        <f>'OddsRatio_working_3-way'!X266^(1/3)*SIN(('OddsRatio_working_3-way'!Y266+4*PI())/3)</f>
        <v>-0.48908322492560974</v>
      </c>
      <c r="AF266" s="11">
        <f>-'OddsRatio_working_3-way'!U266/(3*'OddsRatio_working_3-way'!X266^(1/3))*COS(('OddsRatio_working_3-way'!Y266)/3)</f>
        <v>0.53822042846181928</v>
      </c>
      <c r="AG266" s="11">
        <f>-'OddsRatio_working_3-way'!U266/(3*'OddsRatio_working_3-way'!X266^(1/3))*COS(('OddsRatio_working_3-way'!Y266+2*PI())/3)</f>
        <v>-0.30889656623897405</v>
      </c>
      <c r="AH266" s="11">
        <f>-'OddsRatio_working_3-way'!U266/(3*'OddsRatio_working_3-way'!X266^(1/3))*COS(('OddsRatio_working_3-way'!Y266+4*PI())/3)</f>
        <v>-0.22932386222284534</v>
      </c>
      <c r="AI266" s="11">
        <f>'OddsRatio_working_3-way'!U266/(3*'OddsRatio_working_3-way'!X266^(1/3))*SIN(('OddsRatio_working_3-way'!Y266)/3)</f>
        <v>-4.5941322083858309E-2</v>
      </c>
      <c r="AJ266" s="11">
        <f>'OddsRatio_working_3-way'!U266/(3*'OddsRatio_working_3-way'!X266^(1/3))*SIN(('OddsRatio_working_3-way'!Y266+2*PI())/3)</f>
        <v>-0.44314190284175142</v>
      </c>
      <c r="AK266" s="11">
        <f>'OddsRatio_working_3-way'!U266/(3*'OddsRatio_working_3-way'!X266^(1/3))*SIN(('OddsRatio_working_3-way'!Y266+4*PI())/3)</f>
        <v>0.48908322492560974</v>
      </c>
      <c r="AL266" s="11">
        <f>'OddsRatio_working_3-way'!Z266+'OddsRatio_working_3-way'!AF266</f>
        <v>1.0764408569236386</v>
      </c>
      <c r="AM266" s="11">
        <f>'OddsRatio_working_3-way'!AA266+'OddsRatio_working_3-way'!AG266</f>
        <v>-0.61779313247794809</v>
      </c>
      <c r="AN266" s="11">
        <f>'OddsRatio_working_3-way'!AB266+'OddsRatio_working_3-way'!AH266</f>
        <v>-0.45864772444569069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1.0764408569236386</v>
      </c>
      <c r="AS266" s="11">
        <f>IF(('OddsRatio_working_3-way'!X266=0),IF(Q266&gt;0,-Q266^(1/3),(-Q266)^(1/3)),'OddsRatio_working_3-way'!AM266-'OddsRatio_working_3-way'!R266/3)</f>
        <v>-0.61779313247794809</v>
      </c>
      <c r="AT266" s="11">
        <f>IF(('OddsRatio_working_3-way'!X266=0),IF(Q266&gt;0,-Q266^(1/3),(-Q266)^(1/3)),'OddsRatio_working_3-way'!AN266-'OddsRatio_working_3-way'!R266/3)</f>
        <v>-0.45864772444569069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9">
        <f t="shared" si="65"/>
        <v>0.65944355168732682</v>
      </c>
      <c r="E267" s="9">
        <f t="shared" si="66"/>
        <v>0.21511434809842633</v>
      </c>
      <c r="F267" s="9">
        <f t="shared" si="67"/>
        <v>0.12544210021424698</v>
      </c>
      <c r="G267" s="9">
        <f t="shared" si="68"/>
        <v>1.1226739622113715</v>
      </c>
      <c r="H267" s="9">
        <f t="shared" si="69"/>
        <v>1.5164300226172307</v>
      </c>
      <c r="I267" s="9">
        <f t="shared" si="70"/>
        <v>4.6486903771869574</v>
      </c>
      <c r="J267" s="9">
        <f t="shared" si="71"/>
        <v>7.9718053053326177</v>
      </c>
      <c r="K267" s="11">
        <f t="shared" si="72"/>
        <v>0.68493150684931503</v>
      </c>
      <c r="L267" s="11">
        <f t="shared" si="73"/>
        <v>0.23529411764705882</v>
      </c>
      <c r="M267" s="11">
        <f t="shared" si="74"/>
        <v>0.13869625520110956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-0.20751798524969245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0.22173518962046851</v>
      </c>
      <c r="Q267" s="11">
        <f>2*'OddsRatio_working_3-way'!K267*'OddsRatio_working_3-way'!L267*'OddsRatio_working_3-way'!M267</f>
        <v>4.4704675326707348E-2</v>
      </c>
      <c r="R267" s="11">
        <f t="shared" si="75"/>
        <v>0</v>
      </c>
      <c r="S267" s="11">
        <f t="shared" si="76"/>
        <v>-1.0685107093424671</v>
      </c>
      <c r="T267" s="11">
        <f t="shared" si="77"/>
        <v>-0.21542554623840057</v>
      </c>
      <c r="U267" s="11">
        <f>'OddsRatio_working_3-way'!S267-'OddsRatio_working_3-way'!R267^2/3</f>
        <v>-1.0685107093424671</v>
      </c>
      <c r="V267" s="11">
        <f>'OddsRatio_working_3-way'!S267*'OddsRatio_working_3-way'!R267/3-2*'OddsRatio_working_3-way'!R267^3/27-'OddsRatio_working_3-way'!T267</f>
        <v>0.21542554623840057</v>
      </c>
      <c r="W267" s="11">
        <f>'OddsRatio_working_3-way'!V267^2+4*'OddsRatio_working_3-way'!U267^3/27</f>
        <v>-0.13432292288900255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0.21256239605179217</v>
      </c>
      <c r="Y267" s="11">
        <f>IF('OddsRatio_working_3-way'!W267&gt;=0,IF('OddsRatio_working_3-way'!V267+SQRT('OddsRatio_working_3-way'!W267)&gt;0,0,PI()),ACOS('OddsRatio_working_3-way'!V267/(2*'OddsRatio_working_3-way'!X267)))</f>
        <v>1.0394032040238561</v>
      </c>
      <c r="Z267" s="11">
        <f>'OddsRatio_working_3-way'!X267^(1/3)*COS('OddsRatio_working_3-way'!Y267/3)</f>
        <v>0.56133698110568575</v>
      </c>
      <c r="AA267" s="11">
        <f>'OddsRatio_working_3-way'!X267^(1/3)*COS(('OddsRatio_working_3-way'!Y267+2*PI())/3)</f>
        <v>-0.45617710164638137</v>
      </c>
      <c r="AB267" s="11">
        <f>'OddsRatio_working_3-way'!X267^(1/3)*COS(('OddsRatio_working_3-way'!Y267+4*PI())/3)</f>
        <v>-0.10515987945930465</v>
      </c>
      <c r="AC267" s="11">
        <f>'OddsRatio_working_3-way'!X267^(1/3)*SIN('OddsRatio_working_3-way'!Y267/3)</f>
        <v>0.20265988771990373</v>
      </c>
      <c r="AD267" s="11">
        <f>'OddsRatio_working_3-way'!X267^(1/3)*SIN(('OddsRatio_working_3-way'!Y267+2*PI())/3)</f>
        <v>0.38480214186123762</v>
      </c>
      <c r="AE267" s="11">
        <f>'OddsRatio_working_3-way'!X267^(1/3)*SIN(('OddsRatio_working_3-way'!Y267+4*PI())/3)</f>
        <v>-0.58746202958114113</v>
      </c>
      <c r="AF267" s="11">
        <f>-'OddsRatio_working_3-way'!U267/(3*'OddsRatio_working_3-way'!X267^(1/3))*COS(('OddsRatio_working_3-way'!Y267)/3)</f>
        <v>0.56133698110568575</v>
      </c>
      <c r="AG267" s="11">
        <f>-'OddsRatio_working_3-way'!U267/(3*'OddsRatio_working_3-way'!X267^(1/3))*COS(('OddsRatio_working_3-way'!Y267+2*PI())/3)</f>
        <v>-0.45617710164638137</v>
      </c>
      <c r="AH267" s="11">
        <f>-'OddsRatio_working_3-way'!U267/(3*'OddsRatio_working_3-way'!X267^(1/3))*COS(('OddsRatio_working_3-way'!Y267+4*PI())/3)</f>
        <v>-0.10515987945930465</v>
      </c>
      <c r="AI267" s="11">
        <f>'OddsRatio_working_3-way'!U267/(3*'OddsRatio_working_3-way'!X267^(1/3))*SIN(('OddsRatio_working_3-way'!Y267)/3)</f>
        <v>-0.20265988771990373</v>
      </c>
      <c r="AJ267" s="11">
        <f>'OddsRatio_working_3-way'!U267/(3*'OddsRatio_working_3-way'!X267^(1/3))*SIN(('OddsRatio_working_3-way'!Y267+2*PI())/3)</f>
        <v>-0.38480214186123762</v>
      </c>
      <c r="AK267" s="11">
        <f>'OddsRatio_working_3-way'!U267/(3*'OddsRatio_working_3-way'!X267^(1/3))*SIN(('OddsRatio_working_3-way'!Y267+4*PI())/3)</f>
        <v>0.58746202958114113</v>
      </c>
      <c r="AL267" s="11">
        <f>'OddsRatio_working_3-way'!Z267+'OddsRatio_working_3-way'!AF267</f>
        <v>1.1226739622113715</v>
      </c>
      <c r="AM267" s="11">
        <f>'OddsRatio_working_3-way'!AA267+'OddsRatio_working_3-way'!AG267</f>
        <v>-0.91235420329276273</v>
      </c>
      <c r="AN267" s="11">
        <f>'OddsRatio_working_3-way'!AB267+'OddsRatio_working_3-way'!AH267</f>
        <v>-0.2103197589186093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1.1226739622113715</v>
      </c>
      <c r="AS267" s="11">
        <f>IF(('OddsRatio_working_3-way'!X267=0),IF(Q267&gt;0,-Q267^(1/3),(-Q267)^(1/3)),'OddsRatio_working_3-way'!AM267-'OddsRatio_working_3-way'!R267/3)</f>
        <v>-0.91235420329276273</v>
      </c>
      <c r="AT267" s="11">
        <f>IF(('OddsRatio_working_3-way'!X267=0),IF(Q267&gt;0,-Q267^(1/3),(-Q267)^(1/3)),'OddsRatio_working_3-way'!AN267-'OddsRatio_working_3-way'!R267/3)</f>
        <v>-0.2103197589186093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9">
        <f t="shared" si="65"/>
        <v>0.19600176792497312</v>
      </c>
      <c r="E268" s="9">
        <f t="shared" si="66"/>
        <v>0.22924672677498065</v>
      </c>
      <c r="F268" s="9">
        <f t="shared" si="67"/>
        <v>0.57475150530004626</v>
      </c>
      <c r="G268" s="9">
        <f t="shared" si="68"/>
        <v>1.0880622801602164</v>
      </c>
      <c r="H268" s="9">
        <f t="shared" si="69"/>
        <v>5.101994796204016</v>
      </c>
      <c r="I268" s="9">
        <f t="shared" si="70"/>
        <v>4.3621124456950682</v>
      </c>
      <c r="J268" s="9">
        <f t="shared" si="71"/>
        <v>1.7398823505089469</v>
      </c>
      <c r="K268" s="11">
        <f t="shared" si="72"/>
        <v>0.20964360587002098</v>
      </c>
      <c r="L268" s="11">
        <f t="shared" si="73"/>
        <v>0.24449877750611249</v>
      </c>
      <c r="M268" s="11">
        <f t="shared" si="74"/>
        <v>0.59523809523809523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-0.2416894946073338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0.23004901447490367</v>
      </c>
      <c r="Q268" s="11">
        <f>2*'OddsRatio_working_3-way'!K268*'OddsRatio_working_3-way'!L268*'OddsRatio_working_3-way'!M268</f>
        <v>6.1020958746658804E-2</v>
      </c>
      <c r="R268" s="11">
        <f t="shared" si="75"/>
        <v>0</v>
      </c>
      <c r="S268" s="11">
        <f t="shared" si="76"/>
        <v>-0.95183704549781079</v>
      </c>
      <c r="T268" s="11">
        <f t="shared" si="77"/>
        <v>-0.25247666989331852</v>
      </c>
      <c r="U268" s="11">
        <f>'OddsRatio_working_3-way'!S268-'OddsRatio_working_3-way'!R268^2/3</f>
        <v>-0.95183704549781079</v>
      </c>
      <c r="V268" s="11">
        <f>'OddsRatio_working_3-way'!S268*'OddsRatio_working_3-way'!R268/3-2*'OddsRatio_working_3-way'!R268^3/27-'OddsRatio_working_3-way'!T268</f>
        <v>0.25247666989331852</v>
      </c>
      <c r="W268" s="11">
        <f>'OddsRatio_working_3-way'!V268^2+4*'OddsRatio_working_3-way'!U268^3/27</f>
        <v>-6.40123348459396E-2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0.17871541881323455</v>
      </c>
      <c r="Y268" s="11">
        <f>IF('OddsRatio_working_3-way'!W268&gt;=0,IF('OddsRatio_working_3-way'!V268+SQRT('OddsRatio_working_3-way'!W268)&gt;0,0,PI()),ACOS('OddsRatio_working_3-way'!V268/(2*'OddsRatio_working_3-way'!X268)))</f>
        <v>0.78644650757189483</v>
      </c>
      <c r="Z268" s="11">
        <f>'OddsRatio_working_3-way'!X268^(1/3)*COS('OddsRatio_working_3-way'!Y268/3)</f>
        <v>0.54403114008010822</v>
      </c>
      <c r="AA268" s="11">
        <f>'OddsRatio_working_3-way'!X268^(1/3)*COS(('OddsRatio_working_3-way'!Y268+2*PI())/3)</f>
        <v>-0.3984349132665001</v>
      </c>
      <c r="AB268" s="11">
        <f>'OddsRatio_working_3-way'!X268^(1/3)*COS(('OddsRatio_working_3-way'!Y268+4*PI())/3)</f>
        <v>-0.14559622681360798</v>
      </c>
      <c r="AC268" s="11">
        <f>'OddsRatio_working_3-way'!X268^(1/3)*SIN('OddsRatio_working_3-way'!Y268/3)</f>
        <v>0.14597648368512869</v>
      </c>
      <c r="AD268" s="11">
        <f>'OddsRatio_working_3-way'!X268^(1/3)*SIN(('OddsRatio_working_3-way'!Y268+2*PI())/3)</f>
        <v>0.39815654591661992</v>
      </c>
      <c r="AE268" s="11">
        <f>'OddsRatio_working_3-way'!X268^(1/3)*SIN(('OddsRatio_working_3-way'!Y268+4*PI())/3)</f>
        <v>-0.54413302960174859</v>
      </c>
      <c r="AF268" s="11">
        <f>-'OddsRatio_working_3-way'!U268/(3*'OddsRatio_working_3-way'!X268^(1/3))*COS(('OddsRatio_working_3-way'!Y268)/3)</f>
        <v>0.54403114008010822</v>
      </c>
      <c r="AG268" s="11">
        <f>-'OddsRatio_working_3-way'!U268/(3*'OddsRatio_working_3-way'!X268^(1/3))*COS(('OddsRatio_working_3-way'!Y268+2*PI())/3)</f>
        <v>-0.3984349132665001</v>
      </c>
      <c r="AH268" s="11">
        <f>-'OddsRatio_working_3-way'!U268/(3*'OddsRatio_working_3-way'!X268^(1/3))*COS(('OddsRatio_working_3-way'!Y268+4*PI())/3)</f>
        <v>-0.14559622681360798</v>
      </c>
      <c r="AI268" s="11">
        <f>'OddsRatio_working_3-way'!U268/(3*'OddsRatio_working_3-way'!X268^(1/3))*SIN(('OddsRatio_working_3-way'!Y268)/3)</f>
        <v>-0.14597648368512869</v>
      </c>
      <c r="AJ268" s="11">
        <f>'OddsRatio_working_3-way'!U268/(3*'OddsRatio_working_3-way'!X268^(1/3))*SIN(('OddsRatio_working_3-way'!Y268+2*PI())/3)</f>
        <v>-0.39815654591661992</v>
      </c>
      <c r="AK268" s="11">
        <f>'OddsRatio_working_3-way'!U268/(3*'OddsRatio_working_3-way'!X268^(1/3))*SIN(('OddsRatio_working_3-way'!Y268+4*PI())/3)</f>
        <v>0.54413302960174859</v>
      </c>
      <c r="AL268" s="11">
        <f>'OddsRatio_working_3-way'!Z268+'OddsRatio_working_3-way'!AF268</f>
        <v>1.0880622801602164</v>
      </c>
      <c r="AM268" s="11">
        <f>'OddsRatio_working_3-way'!AA268+'OddsRatio_working_3-way'!AG268</f>
        <v>-0.7968698265330002</v>
      </c>
      <c r="AN268" s="11">
        <f>'OddsRatio_working_3-way'!AB268+'OddsRatio_working_3-way'!AH268</f>
        <v>-0.29119245362721596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1.0880622801602164</v>
      </c>
      <c r="AS268" s="11">
        <f>IF(('OddsRatio_working_3-way'!X268=0),IF(Q268&gt;0,-Q268^(1/3),(-Q268)^(1/3)),'OddsRatio_working_3-way'!AM268-'OddsRatio_working_3-way'!R268/3)</f>
        <v>-0.7968698265330002</v>
      </c>
      <c r="AT268" s="11">
        <f>IF(('OddsRatio_working_3-way'!X268=0),IF(Q268&gt;0,-Q268^(1/3),(-Q268)^(1/3)),'OddsRatio_working_3-way'!AN268-'OddsRatio_working_3-way'!R268/3)</f>
        <v>-0.29119245362721596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9">
        <f t="shared" si="65"/>
        <v>0.76565582905240737</v>
      </c>
      <c r="E269" s="9">
        <f t="shared" si="66"/>
        <v>0.15159080964778585</v>
      </c>
      <c r="F269" s="9">
        <f t="shared" si="67"/>
        <v>8.275336129980683E-2</v>
      </c>
      <c r="G269" s="9">
        <f t="shared" si="68"/>
        <v>1.0931066360531647</v>
      </c>
      <c r="H269" s="9">
        <f t="shared" si="69"/>
        <v>1.306069858094886</v>
      </c>
      <c r="I269" s="9">
        <f t="shared" si="70"/>
        <v>6.5967059765922036</v>
      </c>
      <c r="J269" s="9">
        <f t="shared" si="71"/>
        <v>12.08410128957909</v>
      </c>
      <c r="K269" s="11">
        <f t="shared" si="72"/>
        <v>0.78125</v>
      </c>
      <c r="L269" s="11">
        <f t="shared" si="73"/>
        <v>0.16339869281045752</v>
      </c>
      <c r="M269" s="11">
        <f t="shared" si="74"/>
        <v>8.9766606822262118E-2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-0.16657866018938994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0.17807560636462844</v>
      </c>
      <c r="Q269" s="11">
        <f>2*'OddsRatio_working_3-way'!K269*'OddsRatio_working_3-way'!L269*'OddsRatio_working_3-way'!M269</f>
        <v>2.2918353457481135E-2</v>
      </c>
      <c r="R269" s="11">
        <f t="shared" si="75"/>
        <v>0</v>
      </c>
      <c r="S269" s="11">
        <f t="shared" si="76"/>
        <v>-1.0690181213017751</v>
      </c>
      <c r="T269" s="11">
        <f t="shared" si="77"/>
        <v>-0.13758276979430825</v>
      </c>
      <c r="U269" s="11">
        <f>'OddsRatio_working_3-way'!S269-'OddsRatio_working_3-way'!R269^2/3</f>
        <v>-1.0690181213017751</v>
      </c>
      <c r="V269" s="11">
        <f>'OddsRatio_working_3-way'!S269*'OddsRatio_working_3-way'!R269/3-2*'OddsRatio_working_3-way'!R269^3/27-'OddsRatio_working_3-way'!T269</f>
        <v>0.13758276979430825</v>
      </c>
      <c r="W269" s="11">
        <f>'OddsRatio_working_3-way'!V269^2+4*'OddsRatio_working_3-way'!U269^3/27</f>
        <v>-0.16205966812297659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0.21271382575378722</v>
      </c>
      <c r="Y269" s="11">
        <f>IF('OddsRatio_working_3-way'!W269&gt;=0,IF('OddsRatio_working_3-way'!V269+SQRT('OddsRatio_working_3-way'!W269)&gt;0,0,PI()),ACOS('OddsRatio_working_3-way'!V269/(2*'OddsRatio_working_3-way'!X269)))</f>
        <v>1.2414772746200515</v>
      </c>
      <c r="Z269" s="11">
        <f>'OddsRatio_working_3-way'!X269^(1/3)*COS('OddsRatio_working_3-way'!Y269/3)</f>
        <v>0.54655331802658236</v>
      </c>
      <c r="AA269" s="11">
        <f>'OddsRatio_working_3-way'!X269^(1/3)*COS(('OddsRatio_working_3-way'!Y269+2*PI())/3)</f>
        <v>-0.48115675243506151</v>
      </c>
      <c r="AB269" s="11">
        <f>'OddsRatio_working_3-way'!X269^(1/3)*COS(('OddsRatio_working_3-way'!Y269+4*PI())/3)</f>
        <v>-6.5396565591520947E-2</v>
      </c>
      <c r="AC269" s="11">
        <f>'OddsRatio_working_3-way'!X269^(1/3)*SIN('OddsRatio_working_3-way'!Y269/3)</f>
        <v>0.24003925579244725</v>
      </c>
      <c r="AD269" s="11">
        <f>'OddsRatio_working_3-way'!X269^(1/3)*SIN(('OddsRatio_working_3-way'!Y269+2*PI())/3)</f>
        <v>0.35330943003747201</v>
      </c>
      <c r="AE269" s="11">
        <f>'OddsRatio_working_3-way'!X269^(1/3)*SIN(('OddsRatio_working_3-way'!Y269+4*PI())/3)</f>
        <v>-0.59334868582991929</v>
      </c>
      <c r="AF269" s="11">
        <f>-'OddsRatio_working_3-way'!U269/(3*'OddsRatio_working_3-way'!X269^(1/3))*COS(('OddsRatio_working_3-way'!Y269)/3)</f>
        <v>0.54655331802658236</v>
      </c>
      <c r="AG269" s="11">
        <f>-'OddsRatio_working_3-way'!U269/(3*'OddsRatio_working_3-way'!X269^(1/3))*COS(('OddsRatio_working_3-way'!Y269+2*PI())/3)</f>
        <v>-0.48115675243506151</v>
      </c>
      <c r="AH269" s="11">
        <f>-'OddsRatio_working_3-way'!U269/(3*'OddsRatio_working_3-way'!X269^(1/3))*COS(('OddsRatio_working_3-way'!Y269+4*PI())/3)</f>
        <v>-6.5396565591520947E-2</v>
      </c>
      <c r="AI269" s="11">
        <f>'OddsRatio_working_3-way'!U269/(3*'OddsRatio_working_3-way'!X269^(1/3))*SIN(('OddsRatio_working_3-way'!Y269)/3)</f>
        <v>-0.24003925579244725</v>
      </c>
      <c r="AJ269" s="11">
        <f>'OddsRatio_working_3-way'!U269/(3*'OddsRatio_working_3-way'!X269^(1/3))*SIN(('OddsRatio_working_3-way'!Y269+2*PI())/3)</f>
        <v>-0.35330943003747201</v>
      </c>
      <c r="AK269" s="11">
        <f>'OddsRatio_working_3-way'!U269/(3*'OddsRatio_working_3-way'!X269^(1/3))*SIN(('OddsRatio_working_3-way'!Y269+4*PI())/3)</f>
        <v>0.59334868582991929</v>
      </c>
      <c r="AL269" s="11">
        <f>'OddsRatio_working_3-way'!Z269+'OddsRatio_working_3-way'!AF269</f>
        <v>1.0931066360531647</v>
      </c>
      <c r="AM269" s="11">
        <f>'OddsRatio_working_3-way'!AA269+'OddsRatio_working_3-way'!AG269</f>
        <v>-0.96231350487012302</v>
      </c>
      <c r="AN269" s="11">
        <f>'OddsRatio_working_3-way'!AB269+'OddsRatio_working_3-way'!AH269</f>
        <v>-0.13079313118304189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1.0931066360531647</v>
      </c>
      <c r="AS269" s="11">
        <f>IF(('OddsRatio_working_3-way'!X269=0),IF(Q269&gt;0,-Q269^(1/3),(-Q269)^(1/3)),'OddsRatio_working_3-way'!AM269-'OddsRatio_working_3-way'!R269/3)</f>
        <v>-0.96231350487012302</v>
      </c>
      <c r="AT269" s="11">
        <f>IF(('OddsRatio_working_3-way'!X269=0),IF(Q269&gt;0,-Q269^(1/3),(-Q269)^(1/3)),'OddsRatio_working_3-way'!AN269-'OddsRatio_working_3-way'!R269/3)</f>
        <v>-0.13079313118304189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9">
        <f t="shared" si="65"/>
        <v>0.14424572038546518</v>
      </c>
      <c r="E270" s="9">
        <f t="shared" si="66"/>
        <v>0.18261999477275243</v>
      </c>
      <c r="F270" s="9">
        <f t="shared" si="67"/>
        <v>0.67313428484178239</v>
      </c>
      <c r="G270" s="9">
        <f t="shared" si="68"/>
        <v>1.0556253895392023</v>
      </c>
      <c r="H270" s="9">
        <f t="shared" si="69"/>
        <v>6.9326146892103173</v>
      </c>
      <c r="I270" s="9">
        <f t="shared" si="70"/>
        <v>5.4758516516462175</v>
      </c>
      <c r="J270" s="9">
        <f t="shared" si="71"/>
        <v>1.4855876791880331</v>
      </c>
      <c r="K270" s="11">
        <f t="shared" si="72"/>
        <v>0.15105740181268881</v>
      </c>
      <c r="L270" s="11">
        <f t="shared" si="73"/>
        <v>0.19083969465648853</v>
      </c>
      <c r="M270" s="11">
        <f t="shared" si="74"/>
        <v>0.68493150684931503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-0.21643020541468838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0.20376874238039164</v>
      </c>
      <c r="Q270" s="11">
        <f>2*'OddsRatio_working_3-way'!K270*'OddsRatio_working_3-way'!L270*'OddsRatio_working_3-way'!M270</f>
        <v>3.949006635278908E-2</v>
      </c>
      <c r="R270" s="11">
        <f t="shared" si="75"/>
        <v>0</v>
      </c>
      <c r="S270" s="11">
        <f t="shared" si="76"/>
        <v>-0.94149863227252917</v>
      </c>
      <c r="T270" s="11">
        <f t="shared" si="77"/>
        <v>-0.18246097524661417</v>
      </c>
      <c r="U270" s="11">
        <f>'OddsRatio_working_3-way'!S270-'OddsRatio_working_3-way'!R270^2/3</f>
        <v>-0.94149863227252917</v>
      </c>
      <c r="V270" s="11">
        <f>'OddsRatio_working_3-way'!S270*'OddsRatio_working_3-way'!R270/3-2*'OddsRatio_working_3-way'!R270^3/27-'OddsRatio_working_3-way'!T270</f>
        <v>0.18246097524661417</v>
      </c>
      <c r="W270" s="11">
        <f>'OddsRatio_working_3-way'!V270^2+4*'OddsRatio_working_3-way'!U270^3/27</f>
        <v>-9.0346942323624446E-2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0.17581165334781565</v>
      </c>
      <c r="Y270" s="11">
        <f>IF('OddsRatio_working_3-way'!W270&gt;=0,IF('OddsRatio_working_3-way'!V270+SQRT('OddsRatio_working_3-way'!W270)&gt;0,0,PI()),ACOS('OddsRatio_working_3-way'!V270/(2*'OddsRatio_working_3-way'!X270)))</f>
        <v>1.0252205628915969</v>
      </c>
      <c r="Z270" s="11">
        <f>'OddsRatio_working_3-way'!X270^(1/3)*COS('OddsRatio_working_3-way'!Y270/3)</f>
        <v>0.52781269476960113</v>
      </c>
      <c r="AA270" s="11">
        <f>'OddsRatio_working_3-way'!X270^(1/3)*COS(('OddsRatio_working_3-way'!Y270+2*PI())/3)</f>
        <v>-0.4264947156593214</v>
      </c>
      <c r="AB270" s="11">
        <f>'OddsRatio_working_3-way'!X270^(1/3)*COS(('OddsRatio_working_3-way'!Y270+4*PI())/3)</f>
        <v>-0.10131797911027964</v>
      </c>
      <c r="AC270" s="11">
        <f>'OddsRatio_working_3-way'!X270^(1/3)*SIN('OddsRatio_working_3-way'!Y270/3)</f>
        <v>0.1877408763807932</v>
      </c>
      <c r="AD270" s="11">
        <f>'OddsRatio_working_3-way'!X270^(1/3)*SIN(('OddsRatio_working_3-way'!Y270+2*PI())/3)</f>
        <v>0.36322876391999992</v>
      </c>
      <c r="AE270" s="11">
        <f>'OddsRatio_working_3-way'!X270^(1/3)*SIN(('OddsRatio_working_3-way'!Y270+4*PI())/3)</f>
        <v>-0.5509696403007931</v>
      </c>
      <c r="AF270" s="11">
        <f>-'OddsRatio_working_3-way'!U270/(3*'OddsRatio_working_3-way'!X270^(1/3))*COS(('OddsRatio_working_3-way'!Y270)/3)</f>
        <v>0.52781269476960102</v>
      </c>
      <c r="AG270" s="11">
        <f>-'OddsRatio_working_3-way'!U270/(3*'OddsRatio_working_3-way'!X270^(1/3))*COS(('OddsRatio_working_3-way'!Y270+2*PI())/3)</f>
        <v>-0.42649471565932134</v>
      </c>
      <c r="AH270" s="11">
        <f>-'OddsRatio_working_3-way'!U270/(3*'OddsRatio_working_3-way'!X270^(1/3))*COS(('OddsRatio_working_3-way'!Y270+4*PI())/3)</f>
        <v>-0.10131797911027961</v>
      </c>
      <c r="AI270" s="11">
        <f>'OddsRatio_working_3-way'!U270/(3*'OddsRatio_working_3-way'!X270^(1/3))*SIN(('OddsRatio_working_3-way'!Y270)/3)</f>
        <v>-0.18774087638079318</v>
      </c>
      <c r="AJ270" s="11">
        <f>'OddsRatio_working_3-way'!U270/(3*'OddsRatio_working_3-way'!X270^(1/3))*SIN(('OddsRatio_working_3-way'!Y270+2*PI())/3)</f>
        <v>-0.36322876391999986</v>
      </c>
      <c r="AK270" s="11">
        <f>'OddsRatio_working_3-way'!U270/(3*'OddsRatio_working_3-way'!X270^(1/3))*SIN(('OddsRatio_working_3-way'!Y270+4*PI())/3)</f>
        <v>0.55096964030079298</v>
      </c>
      <c r="AL270" s="11">
        <f>'OddsRatio_working_3-way'!Z270+'OddsRatio_working_3-way'!AF270</f>
        <v>1.0556253895392023</v>
      </c>
      <c r="AM270" s="11">
        <f>'OddsRatio_working_3-way'!AA270+'OddsRatio_working_3-way'!AG270</f>
        <v>-0.8529894313186428</v>
      </c>
      <c r="AN270" s="11">
        <f>'OddsRatio_working_3-way'!AB270+'OddsRatio_working_3-way'!AH270</f>
        <v>-0.20263595822055924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1.0556253895392023</v>
      </c>
      <c r="AS270" s="11">
        <f>IF(('OddsRatio_working_3-way'!X270=0),IF(Q270&gt;0,-Q270^(1/3),(-Q270)^(1/3)),'OddsRatio_working_3-way'!AM270-'OddsRatio_working_3-way'!R270/3)</f>
        <v>-0.8529894313186428</v>
      </c>
      <c r="AT270" s="11">
        <f>IF(('OddsRatio_working_3-way'!X270=0),IF(Q270&gt;0,-Q270^(1/3),(-Q270)^(1/3)),'OddsRatio_working_3-way'!AN270-'OddsRatio_working_3-way'!R270/3)</f>
        <v>-0.20263595822055924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9">
        <f t="shared" si="65"/>
        <v>0.43003317205755309</v>
      </c>
      <c r="E271" s="9">
        <f t="shared" si="66"/>
        <v>0.28964388271283592</v>
      </c>
      <c r="F271" s="9">
        <f t="shared" si="67"/>
        <v>0.28032294522961093</v>
      </c>
      <c r="G271" s="9">
        <f t="shared" si="68"/>
        <v>1.0436236250336863</v>
      </c>
      <c r="H271" s="9">
        <f t="shared" si="69"/>
        <v>2.3254020037927816</v>
      </c>
      <c r="I271" s="9">
        <f t="shared" si="70"/>
        <v>3.4525155188291632</v>
      </c>
      <c r="J271" s="9">
        <f t="shared" si="71"/>
        <v>3.5673141175828675</v>
      </c>
      <c r="K271" s="11">
        <f t="shared" si="72"/>
        <v>0.44052863436123346</v>
      </c>
      <c r="L271" s="11">
        <f t="shared" si="73"/>
        <v>0.29850746268656714</v>
      </c>
      <c r="M271" s="11">
        <f t="shared" si="74"/>
        <v>0.28901734104046245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-0.27903580060026822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0.23107705089434036</v>
      </c>
      <c r="Q271" s="11">
        <f>2*'OddsRatio_working_3-way'!K271*'OddsRatio_working_3-way'!L271*'OddsRatio_working_3-way'!M271</f>
        <v>7.6012187794190916E-2</v>
      </c>
      <c r="R271" s="11">
        <f t="shared" si="75"/>
        <v>0</v>
      </c>
      <c r="S271" s="11">
        <f t="shared" si="76"/>
        <v>-0.82812689410191132</v>
      </c>
      <c r="T271" s="11">
        <f t="shared" si="77"/>
        <v>-0.27241016253352346</v>
      </c>
      <c r="U271" s="11">
        <f>'OddsRatio_working_3-way'!S271-'OddsRatio_working_3-way'!R271^2/3</f>
        <v>-0.82812689410191132</v>
      </c>
      <c r="V271" s="11">
        <f>'OddsRatio_working_3-way'!S271*'OddsRatio_working_3-way'!R271/3-2*'OddsRatio_working_3-way'!R271^3/27-'OddsRatio_working_3-way'!T271</f>
        <v>0.27241016253352346</v>
      </c>
      <c r="W271" s="11">
        <f>'OddsRatio_working_3-way'!V271^2+4*'OddsRatio_working_3-way'!U271^3/27</f>
        <v>-9.9296784147684392E-3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0.14503187155441827</v>
      </c>
      <c r="Y271" s="11">
        <f>IF('OddsRatio_working_3-way'!W271&gt;=0,IF('OddsRatio_working_3-way'!V271+SQRT('OddsRatio_working_3-way'!W271)&gt;0,0,PI()),ACOS('OddsRatio_working_3-way'!V271/(2*'OddsRatio_working_3-way'!X271)))</f>
        <v>0.35068105799764515</v>
      </c>
      <c r="Z271" s="11">
        <f>'OddsRatio_working_3-way'!X271^(1/3)*COS('OddsRatio_working_3-way'!Y271/3)</f>
        <v>0.52181181251684317</v>
      </c>
      <c r="AA271" s="11">
        <f>'OddsRatio_working_3-way'!X271^(1/3)*COS(('OddsRatio_working_3-way'!Y271+2*PI())/3)</f>
        <v>-0.31397235294456305</v>
      </c>
      <c r="AB271" s="11">
        <f>'OddsRatio_working_3-way'!X271^(1/3)*COS(('OddsRatio_working_3-way'!Y271+4*PI())/3)</f>
        <v>-0.20783945957227995</v>
      </c>
      <c r="AC271" s="11">
        <f>'OddsRatio_working_3-way'!X271^(1/3)*SIN('OddsRatio_working_3-way'!Y271/3)</f>
        <v>6.127585455836139E-2</v>
      </c>
      <c r="AD271" s="11">
        <f>'OddsRatio_working_3-way'!X271^(1/3)*SIN(('OddsRatio_working_3-way'!Y271+2*PI())/3)</f>
        <v>0.42126435835520815</v>
      </c>
      <c r="AE271" s="11">
        <f>'OddsRatio_working_3-way'!X271^(1/3)*SIN(('OddsRatio_working_3-way'!Y271+4*PI())/3)</f>
        <v>-0.48254021291356958</v>
      </c>
      <c r="AF271" s="11">
        <f>-'OddsRatio_working_3-way'!U271/(3*'OddsRatio_working_3-way'!X271^(1/3))*COS(('OddsRatio_working_3-way'!Y271)/3)</f>
        <v>0.52181181251684305</v>
      </c>
      <c r="AG271" s="11">
        <f>-'OddsRatio_working_3-way'!U271/(3*'OddsRatio_working_3-way'!X271^(1/3))*COS(('OddsRatio_working_3-way'!Y271+2*PI())/3)</f>
        <v>-0.31397235294456299</v>
      </c>
      <c r="AH271" s="11">
        <f>-'OddsRatio_working_3-way'!U271/(3*'OddsRatio_working_3-way'!X271^(1/3))*COS(('OddsRatio_working_3-way'!Y271+4*PI())/3)</f>
        <v>-0.20783945957227992</v>
      </c>
      <c r="AI271" s="11">
        <f>'OddsRatio_working_3-way'!U271/(3*'OddsRatio_working_3-way'!X271^(1/3))*SIN(('OddsRatio_working_3-way'!Y271)/3)</f>
        <v>-6.1275854558361376E-2</v>
      </c>
      <c r="AJ271" s="11">
        <f>'OddsRatio_working_3-way'!U271/(3*'OddsRatio_working_3-way'!X271^(1/3))*SIN(('OddsRatio_working_3-way'!Y271+2*PI())/3)</f>
        <v>-0.42126435835520804</v>
      </c>
      <c r="AK271" s="11">
        <f>'OddsRatio_working_3-way'!U271/(3*'OddsRatio_working_3-way'!X271^(1/3))*SIN(('OddsRatio_working_3-way'!Y271+4*PI())/3)</f>
        <v>0.48254021291356947</v>
      </c>
      <c r="AL271" s="11">
        <f>'OddsRatio_working_3-way'!Z271+'OddsRatio_working_3-way'!AF271</f>
        <v>1.0436236250336863</v>
      </c>
      <c r="AM271" s="11">
        <f>'OddsRatio_working_3-way'!AA271+'OddsRatio_working_3-way'!AG271</f>
        <v>-0.6279447058891261</v>
      </c>
      <c r="AN271" s="11">
        <f>'OddsRatio_working_3-way'!AB271+'OddsRatio_working_3-way'!AH271</f>
        <v>-0.4156789191445599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1.0436236250336863</v>
      </c>
      <c r="AS271" s="11">
        <f>IF(('OddsRatio_working_3-way'!X271=0),IF(Q271&gt;0,-Q271^(1/3),(-Q271)^(1/3)),'OddsRatio_working_3-way'!AM271-'OddsRatio_working_3-way'!R271/3)</f>
        <v>-0.6279447058891261</v>
      </c>
      <c r="AT271" s="11">
        <f>IF(('OddsRatio_working_3-way'!X271=0),IF(Q271&gt;0,-Q271^(1/3),(-Q271)^(1/3)),'OddsRatio_working_3-way'!AN271-'OddsRatio_working_3-way'!R271/3)</f>
        <v>-0.4156789191445599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9">
        <f t="shared" si="65"/>
        <v>0.38690326631292671</v>
      </c>
      <c r="E272" s="9">
        <f t="shared" si="66"/>
        <v>0.30458910136565359</v>
      </c>
      <c r="F272" s="9">
        <f t="shared" si="67"/>
        <v>0.30850763232141959</v>
      </c>
      <c r="G272" s="9">
        <f t="shared" si="68"/>
        <v>1.0425166944483224</v>
      </c>
      <c r="H272" s="9">
        <f t="shared" si="69"/>
        <v>2.5846253755614503</v>
      </c>
      <c r="I272" s="9">
        <f t="shared" si="70"/>
        <v>3.2831115608418258</v>
      </c>
      <c r="J272" s="9">
        <f t="shared" si="71"/>
        <v>3.2414108930638936</v>
      </c>
      <c r="K272" s="11">
        <f t="shared" si="72"/>
        <v>0.3968253968253968</v>
      </c>
      <c r="L272" s="11">
        <f t="shared" si="73"/>
        <v>0.31347962382445144</v>
      </c>
      <c r="M272" s="11">
        <f t="shared" si="74"/>
        <v>0.31746031746031744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-0.28263398706748466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0.23141730859300647</v>
      </c>
      <c r="Q272" s="11">
        <f>2*'OddsRatio_working_3-way'!K272*'OddsRatio_working_3-way'!L272*'OddsRatio_working_3-way'!M272</f>
        <v>7.8982016584643835E-2</v>
      </c>
      <c r="R272" s="11">
        <f t="shared" si="75"/>
        <v>0</v>
      </c>
      <c r="S272" s="11">
        <f t="shared" si="76"/>
        <v>-0.81878797024418315</v>
      </c>
      <c r="T272" s="11">
        <f t="shared" si="77"/>
        <v>-0.2794498191959669</v>
      </c>
      <c r="U272" s="11">
        <f>'OddsRatio_working_3-way'!S272-'OddsRatio_working_3-way'!R272^2/3</f>
        <v>-0.81878797024418315</v>
      </c>
      <c r="V272" s="11">
        <f>'OddsRatio_working_3-way'!S272*'OddsRatio_working_3-way'!R272/3-2*'OddsRatio_working_3-way'!R272^3/27-'OddsRatio_working_3-way'!T272</f>
        <v>0.2794498191959669</v>
      </c>
      <c r="W272" s="11">
        <f>'OddsRatio_working_3-way'!V272^2+4*'OddsRatio_working_3-way'!U272^3/27</f>
        <v>-3.2302734514528669E-3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0.1425854786611451</v>
      </c>
      <c r="Y272" s="11">
        <f>IF('OddsRatio_working_3-way'!W272&gt;=0,IF('OddsRatio_working_3-way'!V272+SQRT('OddsRatio_working_3-way'!W272)&gt;0,0,PI()),ACOS('OddsRatio_working_3-way'!V272/(2*'OddsRatio_working_3-way'!X272)))</f>
        <v>0.20064684068814009</v>
      </c>
      <c r="Z272" s="11">
        <f>'OddsRatio_working_3-way'!X272^(1/3)*COS('OddsRatio_working_3-way'!Y272/3)</f>
        <v>0.5212583472241612</v>
      </c>
      <c r="AA272" s="11">
        <f>'OddsRatio_working_3-way'!X272^(1/3)*COS(('OddsRatio_working_3-way'!Y272+2*PI())/3)</f>
        <v>-0.29086647091024725</v>
      </c>
      <c r="AB272" s="11">
        <f>'OddsRatio_working_3-way'!X272^(1/3)*COS(('OddsRatio_working_3-way'!Y272+4*PI())/3)</f>
        <v>-0.23039187631391383</v>
      </c>
      <c r="AC272" s="11">
        <f>'OddsRatio_working_3-way'!X272^(1/3)*SIN('OddsRatio_working_3-way'!Y272/3)</f>
        <v>3.4915023469326525E-2</v>
      </c>
      <c r="AD272" s="11">
        <f>'OddsRatio_working_3-way'!X272^(1/3)*SIN(('OddsRatio_working_3-way'!Y272+2*PI())/3)</f>
        <v>0.43396545889615007</v>
      </c>
      <c r="AE272" s="11">
        <f>'OddsRatio_working_3-way'!X272^(1/3)*SIN(('OddsRatio_working_3-way'!Y272+4*PI())/3)</f>
        <v>-0.46888048236547664</v>
      </c>
      <c r="AF272" s="11">
        <f>-'OddsRatio_working_3-way'!U272/(3*'OddsRatio_working_3-way'!X272^(1/3))*COS(('OddsRatio_working_3-way'!Y272)/3)</f>
        <v>0.52125834722416109</v>
      </c>
      <c r="AG272" s="11">
        <f>-'OddsRatio_working_3-way'!U272/(3*'OddsRatio_working_3-way'!X272^(1/3))*COS(('OddsRatio_working_3-way'!Y272+2*PI())/3)</f>
        <v>-0.2908664709102472</v>
      </c>
      <c r="AH272" s="11">
        <f>-'OddsRatio_working_3-way'!U272/(3*'OddsRatio_working_3-way'!X272^(1/3))*COS(('OddsRatio_working_3-way'!Y272+4*PI())/3)</f>
        <v>-0.23039187631391378</v>
      </c>
      <c r="AI272" s="11">
        <f>'OddsRatio_working_3-way'!U272/(3*'OddsRatio_working_3-way'!X272^(1/3))*SIN(('OddsRatio_working_3-way'!Y272)/3)</f>
        <v>-3.4915023469326512E-2</v>
      </c>
      <c r="AJ272" s="11">
        <f>'OddsRatio_working_3-way'!U272/(3*'OddsRatio_working_3-way'!X272^(1/3))*SIN(('OddsRatio_working_3-way'!Y272+2*PI())/3)</f>
        <v>-0.43396545889614996</v>
      </c>
      <c r="AK272" s="11">
        <f>'OddsRatio_working_3-way'!U272/(3*'OddsRatio_working_3-way'!X272^(1/3))*SIN(('OddsRatio_working_3-way'!Y272+4*PI())/3)</f>
        <v>0.46888048236547653</v>
      </c>
      <c r="AL272" s="11">
        <f>'OddsRatio_working_3-way'!Z272+'OddsRatio_working_3-way'!AF272</f>
        <v>1.0425166944483224</v>
      </c>
      <c r="AM272" s="11">
        <f>'OddsRatio_working_3-way'!AA272+'OddsRatio_working_3-way'!AG272</f>
        <v>-0.5817329418204944</v>
      </c>
      <c r="AN272" s="11">
        <f>'OddsRatio_working_3-way'!AB272+'OddsRatio_working_3-way'!AH272</f>
        <v>-0.46078375262782761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1.0425166944483224</v>
      </c>
      <c r="AS272" s="11">
        <f>IF(('OddsRatio_working_3-way'!X272=0),IF(Q272&gt;0,-Q272^(1/3),(-Q272)^(1/3)),'OddsRatio_working_3-way'!AM272-'OddsRatio_working_3-way'!R272/3)</f>
        <v>-0.5817329418204944</v>
      </c>
      <c r="AT272" s="11">
        <f>IF(('OddsRatio_working_3-way'!X272=0),IF(Q272&gt;0,-Q272^(1/3),(-Q272)^(1/3)),'OddsRatio_working_3-way'!AN272-'OddsRatio_working_3-way'!R272/3)</f>
        <v>-0.46078375262782761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9">
        <f t="shared" si="65"/>
        <v>0.62313187679226467</v>
      </c>
      <c r="E273" s="9">
        <f t="shared" si="66"/>
        <v>0.24850995517352525</v>
      </c>
      <c r="F273" s="9">
        <f t="shared" si="67"/>
        <v>0.1283581680342101</v>
      </c>
      <c r="G273" s="9">
        <f t="shared" si="68"/>
        <v>1.0610468997061109</v>
      </c>
      <c r="H273" s="9">
        <f t="shared" si="69"/>
        <v>1.6047967328324835</v>
      </c>
      <c r="I273" s="9">
        <f t="shared" si="70"/>
        <v>4.023983664162416</v>
      </c>
      <c r="J273" s="9">
        <f t="shared" si="71"/>
        <v>7.7907001581191109</v>
      </c>
      <c r="K273" s="11">
        <f t="shared" si="72"/>
        <v>0.63694267515923564</v>
      </c>
      <c r="L273" s="11">
        <f t="shared" si="73"/>
        <v>0.25974025974025972</v>
      </c>
      <c r="M273" s="11">
        <f t="shared" si="74"/>
        <v>0.13513513513513511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-0.23243824517709877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0.21954289470213029</v>
      </c>
      <c r="Q273" s="11">
        <f>2*'OddsRatio_working_3-way'!K273*'OddsRatio_working_3-way'!L273*'OddsRatio_working_3-way'!M273</f>
        <v>4.4713420509598839E-2</v>
      </c>
      <c r="R273" s="11">
        <f t="shared" si="75"/>
        <v>0</v>
      </c>
      <c r="S273" s="11">
        <f t="shared" si="76"/>
        <v>-0.94452139119729073</v>
      </c>
      <c r="T273" s="11">
        <f t="shared" si="77"/>
        <v>-0.19236688211757449</v>
      </c>
      <c r="U273" s="11">
        <f>'OddsRatio_working_3-way'!S273-'OddsRatio_working_3-way'!R273^2/3</f>
        <v>-0.94452139119729073</v>
      </c>
      <c r="V273" s="11">
        <f>'OddsRatio_working_3-way'!S273*'OddsRatio_working_3-way'!R273/3-2*'OddsRatio_working_3-way'!R273^3/27-'OddsRatio_working_3-way'!T273</f>
        <v>0.19236688211757449</v>
      </c>
      <c r="W273" s="11">
        <f>'OddsRatio_working_3-way'!V273^2+4*'OddsRatio_working_3-way'!U273^3/27</f>
        <v>-8.7828619022208065E-2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0.17665901927006505</v>
      </c>
      <c r="Y273" s="11">
        <f>IF('OddsRatio_working_3-way'!W273&gt;=0,IF('OddsRatio_working_3-way'!V273+SQRT('OddsRatio_working_3-way'!W273)&gt;0,0,PI()),ACOS('OddsRatio_working_3-way'!V273/(2*'OddsRatio_working_3-way'!X273)))</f>
        <v>0.99505335102377246</v>
      </c>
      <c r="Z273" s="11">
        <f>'OddsRatio_working_3-way'!X273^(1/3)*COS('OddsRatio_working_3-way'!Y273/3)</f>
        <v>0.53052344985305555</v>
      </c>
      <c r="AA273" s="11">
        <f>'OddsRatio_working_3-way'!X273^(1/3)*COS(('OddsRatio_working_3-way'!Y273+2*PI())/3)</f>
        <v>-0.42349888764860172</v>
      </c>
      <c r="AB273" s="11">
        <f>'OddsRatio_working_3-way'!X273^(1/3)*COS(('OddsRatio_working_3-way'!Y273+4*PI())/3)</f>
        <v>-0.1070245622044539</v>
      </c>
      <c r="AC273" s="11">
        <f>'OddsRatio_working_3-way'!X273^(1/3)*SIN('OddsRatio_working_3-way'!Y273/3)</f>
        <v>0.18271653698678406</v>
      </c>
      <c r="AD273" s="11">
        <f>'OddsRatio_working_3-way'!X273^(1/3)*SIN(('OddsRatio_working_3-way'!Y273+2*PI())/3)</f>
        <v>0.36808851638271378</v>
      </c>
      <c r="AE273" s="11">
        <f>'OddsRatio_working_3-way'!X273^(1/3)*SIN(('OddsRatio_working_3-way'!Y273+4*PI())/3)</f>
        <v>-0.55080505336949781</v>
      </c>
      <c r="AF273" s="11">
        <f>-'OddsRatio_working_3-way'!U273/(3*'OddsRatio_working_3-way'!X273^(1/3))*COS(('OddsRatio_working_3-way'!Y273)/3)</f>
        <v>0.53052344985305533</v>
      </c>
      <c r="AG273" s="11">
        <f>-'OddsRatio_working_3-way'!U273/(3*'OddsRatio_working_3-way'!X273^(1/3))*COS(('OddsRatio_working_3-way'!Y273+2*PI())/3)</f>
        <v>-0.42349888764860155</v>
      </c>
      <c r="AH273" s="11">
        <f>-'OddsRatio_working_3-way'!U273/(3*'OddsRatio_working_3-way'!X273^(1/3))*COS(('OddsRatio_working_3-way'!Y273+4*PI())/3)</f>
        <v>-0.10702456220445386</v>
      </c>
      <c r="AI273" s="11">
        <f>'OddsRatio_working_3-way'!U273/(3*'OddsRatio_working_3-way'!X273^(1/3))*SIN(('OddsRatio_working_3-way'!Y273)/3)</f>
        <v>-0.182716536986784</v>
      </c>
      <c r="AJ273" s="11">
        <f>'OddsRatio_working_3-way'!U273/(3*'OddsRatio_working_3-way'!X273^(1/3))*SIN(('OddsRatio_working_3-way'!Y273+2*PI())/3)</f>
        <v>-0.36808851638271367</v>
      </c>
      <c r="AK273" s="11">
        <f>'OddsRatio_working_3-way'!U273/(3*'OddsRatio_working_3-way'!X273^(1/3))*SIN(('OddsRatio_working_3-way'!Y273+4*PI())/3)</f>
        <v>0.55080505336949759</v>
      </c>
      <c r="AL273" s="11">
        <f>'OddsRatio_working_3-way'!Z273+'OddsRatio_working_3-way'!AF273</f>
        <v>1.0610468997061109</v>
      </c>
      <c r="AM273" s="11">
        <f>'OddsRatio_working_3-way'!AA273+'OddsRatio_working_3-way'!AG273</f>
        <v>-0.84699777529720333</v>
      </c>
      <c r="AN273" s="11">
        <f>'OddsRatio_working_3-way'!AB273+'OddsRatio_working_3-way'!AH273</f>
        <v>-0.21404912440890778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1.0610468997061109</v>
      </c>
      <c r="AS273" s="11">
        <f>IF(('OddsRatio_working_3-way'!X273=0),IF(Q273&gt;0,-Q273^(1/3),(-Q273)^(1/3)),'OddsRatio_working_3-way'!AM273-'OddsRatio_working_3-way'!R273/3)</f>
        <v>-0.84699777529720333</v>
      </c>
      <c r="AT273" s="11">
        <f>IF(('OddsRatio_working_3-way'!X273=0),IF(Q273&gt;0,-Q273^(1/3),(-Q273)^(1/3)),'OddsRatio_working_3-way'!AN273-'OddsRatio_working_3-way'!R273/3)</f>
        <v>-0.21404912440890778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9">
        <f t="shared" si="65"/>
        <v>0.2960523329175439</v>
      </c>
      <c r="E274" s="9">
        <f t="shared" si="66"/>
        <v>0.3186827141585179</v>
      </c>
      <c r="F274" s="9">
        <f t="shared" si="67"/>
        <v>0.38526495292393831</v>
      </c>
      <c r="G274" s="9">
        <f t="shared" si="68"/>
        <v>1.0428864847909955</v>
      </c>
      <c r="H274" s="9">
        <f t="shared" si="69"/>
        <v>3.37778118532347</v>
      </c>
      <c r="I274" s="9">
        <f t="shared" si="70"/>
        <v>3.1379172938215403</v>
      </c>
      <c r="J274" s="9">
        <f t="shared" si="71"/>
        <v>2.5956163217302222</v>
      </c>
      <c r="K274" s="11">
        <f t="shared" si="72"/>
        <v>0.3048780487804878</v>
      </c>
      <c r="L274" s="11">
        <f t="shared" si="73"/>
        <v>0.32786885245901642</v>
      </c>
      <c r="M274" s="11">
        <f t="shared" si="74"/>
        <v>0.39525691699604748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-0.28254389943627289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0.23152794218281073</v>
      </c>
      <c r="Q274" s="11">
        <f>2*'OddsRatio_working_3-way'!K274*'OddsRatio_working_3-way'!L274*'OddsRatio_working_3-way'!M274</f>
        <v>7.9019775489013885E-2</v>
      </c>
      <c r="R274" s="11">
        <f t="shared" si="75"/>
        <v>0</v>
      </c>
      <c r="S274" s="11">
        <f t="shared" si="76"/>
        <v>-0.81944059894675336</v>
      </c>
      <c r="T274" s="11">
        <f t="shared" si="77"/>
        <v>-0.27967255936749258</v>
      </c>
      <c r="U274" s="11">
        <f>'OddsRatio_working_3-way'!S274-'OddsRatio_working_3-way'!R274^2/3</f>
        <v>-0.81944059894675336</v>
      </c>
      <c r="V274" s="11">
        <f>'OddsRatio_working_3-way'!S274*'OddsRatio_working_3-way'!R274/3-2*'OddsRatio_working_3-way'!R274^3/27-'OddsRatio_working_3-way'!T274</f>
        <v>0.27967255936749258</v>
      </c>
      <c r="W274" s="11">
        <f>'OddsRatio_working_3-way'!V274^2+4*'OddsRatio_working_3-way'!U274^3/27</f>
        <v>-3.3003478075033232E-3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0.14275598785223248</v>
      </c>
      <c r="Y274" s="11">
        <f>IF('OddsRatio_working_3-way'!W274&gt;=0,IF('OddsRatio_working_3-way'!V274+SQRT('OddsRatio_working_3-way'!W274)&gt;0,0,PI()),ACOS('OddsRatio_working_3-way'!V274/(2*'OddsRatio_working_3-way'!X274)))</f>
        <v>0.20259584913988005</v>
      </c>
      <c r="Z274" s="11">
        <f>'OddsRatio_working_3-way'!X274^(1/3)*COS('OddsRatio_working_3-way'!Y274/3)</f>
        <v>0.52144324239549789</v>
      </c>
      <c r="AA274" s="11">
        <f>'OddsRatio_working_3-way'!X274^(1/3)*COS(('OddsRatio_working_3-way'!Y274+2*PI())/3)</f>
        <v>-0.29126435284933744</v>
      </c>
      <c r="AB274" s="11">
        <f>'OddsRatio_working_3-way'!X274^(1/3)*COS(('OddsRatio_working_3-way'!Y274+4*PI())/3)</f>
        <v>-0.23017888954616056</v>
      </c>
      <c r="AC274" s="11">
        <f>'OddsRatio_working_3-way'!X274^(1/3)*SIN('OddsRatio_working_3-way'!Y274/3)</f>
        <v>3.5267708681662222E-2</v>
      </c>
      <c r="AD274" s="11">
        <f>'OddsRatio_working_3-way'!X274^(1/3)*SIN(('OddsRatio_working_3-way'!Y274+2*PI())/3)</f>
        <v>0.43394924020539682</v>
      </c>
      <c r="AE274" s="11">
        <f>'OddsRatio_working_3-way'!X274^(1/3)*SIN(('OddsRatio_working_3-way'!Y274+4*PI())/3)</f>
        <v>-0.46921694888705906</v>
      </c>
      <c r="AF274" s="11">
        <f>-'OddsRatio_working_3-way'!U274/(3*'OddsRatio_working_3-way'!X274^(1/3))*COS(('OddsRatio_working_3-way'!Y274)/3)</f>
        <v>0.52144324239549766</v>
      </c>
      <c r="AG274" s="11">
        <f>-'OddsRatio_working_3-way'!U274/(3*'OddsRatio_working_3-way'!X274^(1/3))*COS(('OddsRatio_working_3-way'!Y274+2*PI())/3)</f>
        <v>-0.29126435284933727</v>
      </c>
      <c r="AH274" s="11">
        <f>-'OddsRatio_working_3-way'!U274/(3*'OddsRatio_working_3-way'!X274^(1/3))*COS(('OddsRatio_working_3-way'!Y274+4*PI())/3)</f>
        <v>-0.23017888954616045</v>
      </c>
      <c r="AI274" s="11">
        <f>'OddsRatio_working_3-way'!U274/(3*'OddsRatio_working_3-way'!X274^(1/3))*SIN(('OddsRatio_working_3-way'!Y274)/3)</f>
        <v>-3.5267708681662208E-2</v>
      </c>
      <c r="AJ274" s="11">
        <f>'OddsRatio_working_3-way'!U274/(3*'OddsRatio_working_3-way'!X274^(1/3))*SIN(('OddsRatio_working_3-way'!Y274+2*PI())/3)</f>
        <v>-0.43394924020539666</v>
      </c>
      <c r="AK274" s="11">
        <f>'OddsRatio_working_3-way'!U274/(3*'OddsRatio_working_3-way'!X274^(1/3))*SIN(('OddsRatio_working_3-way'!Y274+4*PI())/3)</f>
        <v>0.46921694888705884</v>
      </c>
      <c r="AL274" s="11">
        <f>'OddsRatio_working_3-way'!Z274+'OddsRatio_working_3-way'!AF274</f>
        <v>1.0428864847909955</v>
      </c>
      <c r="AM274" s="11">
        <f>'OddsRatio_working_3-way'!AA274+'OddsRatio_working_3-way'!AG274</f>
        <v>-0.58252870569867476</v>
      </c>
      <c r="AN274" s="11">
        <f>'OddsRatio_working_3-way'!AB274+'OddsRatio_working_3-way'!AH274</f>
        <v>-0.46035777909232101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1.0428864847909955</v>
      </c>
      <c r="AS274" s="11">
        <f>IF(('OddsRatio_working_3-way'!X274=0),IF(Q274&gt;0,-Q274^(1/3),(-Q274)^(1/3)),'OddsRatio_working_3-way'!AM274-'OddsRatio_working_3-way'!R274/3)</f>
        <v>-0.58252870569867476</v>
      </c>
      <c r="AT274" s="11">
        <f>IF(('OddsRatio_working_3-way'!X274=0),IF(Q274&gt;0,-Q274^(1/3),(-Q274)^(1/3)),'OddsRatio_working_3-way'!AN274-'OddsRatio_working_3-way'!R274/3)</f>
        <v>-0.46035777909232101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9">
        <f t="shared" si="65"/>
        <v>0.6156921575232005</v>
      </c>
      <c r="E275" s="9">
        <f t="shared" si="66"/>
        <v>0.25579685188804885</v>
      </c>
      <c r="F275" s="9">
        <f t="shared" si="67"/>
        <v>0.12851099058875087</v>
      </c>
      <c r="G275" s="9">
        <f t="shared" si="68"/>
        <v>1.057946274900218</v>
      </c>
      <c r="H275" s="9">
        <f t="shared" si="69"/>
        <v>1.6241883021911288</v>
      </c>
      <c r="I275" s="9">
        <f t="shared" si="70"/>
        <v>3.9093522559755991</v>
      </c>
      <c r="J275" s="9">
        <f t="shared" si="71"/>
        <v>7.7814356221103971</v>
      </c>
      <c r="K275" s="11">
        <f t="shared" si="72"/>
        <v>0.62893081761006286</v>
      </c>
      <c r="L275" s="11">
        <f t="shared" si="73"/>
        <v>0.26666666666666666</v>
      </c>
      <c r="M275" s="11">
        <f t="shared" si="74"/>
        <v>0.1349527665317139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-0.23539440441128634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0.22067747986317993</v>
      </c>
      <c r="Q275" s="11">
        <f>2*'OddsRatio_working_3-way'!K275*'OddsRatio_working_3-way'!L275*'OddsRatio_working_3-way'!M275</f>
        <v>4.5267175356549727E-2</v>
      </c>
      <c r="R275" s="11">
        <f t="shared" si="75"/>
        <v>0</v>
      </c>
      <c r="S275" s="11">
        <f t="shared" si="76"/>
        <v>-0.93747971798686991</v>
      </c>
      <c r="T275" s="11">
        <f t="shared" si="77"/>
        <v>-0.19230353189474253</v>
      </c>
      <c r="U275" s="11">
        <f>'OddsRatio_working_3-way'!S275-'OddsRatio_working_3-way'!R275^2/3</f>
        <v>-0.93747971798686991</v>
      </c>
      <c r="V275" s="11">
        <f>'OddsRatio_working_3-way'!S275*'OddsRatio_working_3-way'!R275/3-2*'OddsRatio_working_3-way'!R275^3/27-'OddsRatio_working_3-way'!T275</f>
        <v>0.19230353189474253</v>
      </c>
      <c r="W275" s="11">
        <f>'OddsRatio_working_3-way'!V275^2+4*'OddsRatio_working_3-way'!U275^3/27</f>
        <v>-8.5081741630827601E-2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0.17468714177782221</v>
      </c>
      <c r="Y275" s="11">
        <f>IF('OddsRatio_working_3-way'!W275&gt;=0,IF('OddsRatio_working_3-way'!V275+SQRT('OddsRatio_working_3-way'!W275)&gt;0,0,PI()),ACOS('OddsRatio_working_3-way'!V275/(2*'OddsRatio_working_3-way'!X275)))</f>
        <v>0.98792589245533402</v>
      </c>
      <c r="Z275" s="11">
        <f>'OddsRatio_working_3-way'!X275^(1/3)*COS('OddsRatio_working_3-way'!Y275/3)</f>
        <v>0.52897313745010899</v>
      </c>
      <c r="AA275" s="11">
        <f>'OddsRatio_working_3-way'!X275^(1/3)*COS(('OddsRatio_working_3-way'!Y275+2*PI())/3)</f>
        <v>-0.42104484665649594</v>
      </c>
      <c r="AB275" s="11">
        <f>'OddsRatio_working_3-way'!X275^(1/3)*COS(('OddsRatio_working_3-way'!Y275+4*PI())/3)</f>
        <v>-0.10792829079361325</v>
      </c>
      <c r="AC275" s="11">
        <f>'OddsRatio_working_3-way'!X275^(1/3)*SIN('OddsRatio_working_3-way'!Y275/3)</f>
        <v>0.180777927815164</v>
      </c>
      <c r="AD275" s="11">
        <f>'OddsRatio_working_3-way'!X275^(1/3)*SIN(('OddsRatio_working_3-way'!Y275+2*PI())/3)</f>
        <v>0.36771521104377014</v>
      </c>
      <c r="AE275" s="11">
        <f>'OddsRatio_working_3-way'!X275^(1/3)*SIN(('OddsRatio_working_3-way'!Y275+4*PI())/3)</f>
        <v>-0.54849313885893403</v>
      </c>
      <c r="AF275" s="11">
        <f>-'OddsRatio_working_3-way'!U275/(3*'OddsRatio_working_3-way'!X275^(1/3))*COS(('OddsRatio_working_3-way'!Y275)/3)</f>
        <v>0.52897313745010899</v>
      </c>
      <c r="AG275" s="11">
        <f>-'OddsRatio_working_3-way'!U275/(3*'OddsRatio_working_3-way'!X275^(1/3))*COS(('OddsRatio_working_3-way'!Y275+2*PI())/3)</f>
        <v>-0.42104484665649594</v>
      </c>
      <c r="AH275" s="11">
        <f>-'OddsRatio_working_3-way'!U275/(3*'OddsRatio_working_3-way'!X275^(1/3))*COS(('OddsRatio_working_3-way'!Y275+4*PI())/3)</f>
        <v>-0.10792829079361325</v>
      </c>
      <c r="AI275" s="11">
        <f>'OddsRatio_working_3-way'!U275/(3*'OddsRatio_working_3-way'!X275^(1/3))*SIN(('OddsRatio_working_3-way'!Y275)/3)</f>
        <v>-0.180777927815164</v>
      </c>
      <c r="AJ275" s="11">
        <f>'OddsRatio_working_3-way'!U275/(3*'OddsRatio_working_3-way'!X275^(1/3))*SIN(('OddsRatio_working_3-way'!Y275+2*PI())/3)</f>
        <v>-0.36771521104377014</v>
      </c>
      <c r="AK275" s="11">
        <f>'OddsRatio_working_3-way'!U275/(3*'OddsRatio_working_3-way'!X275^(1/3))*SIN(('OddsRatio_working_3-way'!Y275+4*PI())/3)</f>
        <v>0.54849313885893403</v>
      </c>
      <c r="AL275" s="11">
        <f>'OddsRatio_working_3-way'!Z275+'OddsRatio_working_3-way'!AF275</f>
        <v>1.057946274900218</v>
      </c>
      <c r="AM275" s="11">
        <f>'OddsRatio_working_3-way'!AA275+'OddsRatio_working_3-way'!AG275</f>
        <v>-0.84208969331299188</v>
      </c>
      <c r="AN275" s="11">
        <f>'OddsRatio_working_3-way'!AB275+'OddsRatio_working_3-way'!AH275</f>
        <v>-0.21585658158722651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1.057946274900218</v>
      </c>
      <c r="AS275" s="11">
        <f>IF(('OddsRatio_working_3-way'!X275=0),IF(Q275&gt;0,-Q275^(1/3),(-Q275)^(1/3)),'OddsRatio_working_3-way'!AM275-'OddsRatio_working_3-way'!R275/3)</f>
        <v>-0.84208969331299188</v>
      </c>
      <c r="AT275" s="11">
        <f>IF(('OddsRatio_working_3-way'!X275=0),IF(Q275&gt;0,-Q275^(1/3),(-Q275)^(1/3)),'OddsRatio_working_3-way'!AN275-'OddsRatio_working_3-way'!R275/3)</f>
        <v>-0.21585658158722651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9">
        <f t="shared" si="65"/>
        <v>0.31752589393021097</v>
      </c>
      <c r="E276" s="9">
        <f t="shared" si="66"/>
        <v>0.2811938831644229</v>
      </c>
      <c r="F276" s="9">
        <f t="shared" si="67"/>
        <v>0.40128022290536636</v>
      </c>
      <c r="G276" s="9">
        <f t="shared" si="68"/>
        <v>1.0433735203196752</v>
      </c>
      <c r="H276" s="9">
        <f t="shared" si="69"/>
        <v>3.149349451858531</v>
      </c>
      <c r="I276" s="9">
        <f t="shared" si="70"/>
        <v>3.5562651247832036</v>
      </c>
      <c r="J276" s="9">
        <f t="shared" si="71"/>
        <v>2.4920241340571359</v>
      </c>
      <c r="K276" s="11">
        <f t="shared" si="72"/>
        <v>0.32679738562091504</v>
      </c>
      <c r="L276" s="11">
        <f t="shared" si="73"/>
        <v>0.28985507246376813</v>
      </c>
      <c r="M276" s="11">
        <f t="shared" si="74"/>
        <v>0.41152263374485593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-0.28133421118591573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0.2315472619536274</v>
      </c>
      <c r="Q276" s="11">
        <f>2*'OddsRatio_working_3-way'!K276*'OddsRatio_working_3-way'!L276*'OddsRatio_working_3-way'!M276</f>
        <v>7.79620410618274E-2</v>
      </c>
      <c r="R276" s="11">
        <f t="shared" si="75"/>
        <v>0</v>
      </c>
      <c r="S276" s="11">
        <f t="shared" si="76"/>
        <v>-0.82303272317141929</v>
      </c>
      <c r="T276" s="11">
        <f t="shared" si="77"/>
        <v>-0.27711539500721188</v>
      </c>
      <c r="U276" s="11">
        <f>'OddsRatio_working_3-way'!S276-'OddsRatio_working_3-way'!R276^2/3</f>
        <v>-0.82303272317141929</v>
      </c>
      <c r="V276" s="11">
        <f>'OddsRatio_working_3-way'!S276*'OddsRatio_working_3-way'!R276/3-2*'OddsRatio_working_3-way'!R276^3/27-'OddsRatio_working_3-way'!T276</f>
        <v>0.27711539500721188</v>
      </c>
      <c r="W276" s="11">
        <f>'OddsRatio_working_3-way'!V276^2+4*'OddsRatio_working_3-way'!U276^3/27</f>
        <v>-5.8008745467047346E-3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0.1436956999154009</v>
      </c>
      <c r="Y276" s="11">
        <f>IF('OddsRatio_working_3-way'!W276&gt;=0,IF('OddsRatio_working_3-way'!V276+SQRT('OddsRatio_working_3-way'!W276)&gt;0,0,PI()),ACOS('OddsRatio_working_3-way'!V276/(2*'OddsRatio_working_3-way'!X276)))</f>
        <v>0.26822106880947816</v>
      </c>
      <c r="Z276" s="11">
        <f>'OddsRatio_working_3-way'!X276^(1/3)*COS('OddsRatio_working_3-way'!Y276/3)</f>
        <v>0.52168676015983773</v>
      </c>
      <c r="AA276" s="11">
        <f>'OddsRatio_working_3-way'!X276^(1/3)*COS(('OddsRatio_working_3-way'!Y276+2*PI())/3)</f>
        <v>-0.30134491089424431</v>
      </c>
      <c r="AB276" s="11">
        <f>'OddsRatio_working_3-way'!X276^(1/3)*COS(('OddsRatio_working_3-way'!Y276+4*PI())/3)</f>
        <v>-0.22034184926559336</v>
      </c>
      <c r="AC276" s="11">
        <f>'OddsRatio_working_3-way'!X276^(1/3)*SIN('OddsRatio_working_3-way'!Y276/3)</f>
        <v>4.6767139436485555E-2</v>
      </c>
      <c r="AD276" s="11">
        <f>'OddsRatio_working_3-way'!X276^(1/3)*SIN(('OddsRatio_working_3-way'!Y276+2*PI())/3)</f>
        <v>0.42841041739817642</v>
      </c>
      <c r="AE276" s="11">
        <f>'OddsRatio_working_3-way'!X276^(1/3)*SIN(('OddsRatio_working_3-way'!Y276+4*PI())/3)</f>
        <v>-0.4751775568346619</v>
      </c>
      <c r="AF276" s="11">
        <f>-'OddsRatio_working_3-way'!U276/(3*'OddsRatio_working_3-way'!X276^(1/3))*COS(('OddsRatio_working_3-way'!Y276)/3)</f>
        <v>0.52168676015983761</v>
      </c>
      <c r="AG276" s="11">
        <f>-'OddsRatio_working_3-way'!U276/(3*'OddsRatio_working_3-way'!X276^(1/3))*COS(('OddsRatio_working_3-way'!Y276+2*PI())/3)</f>
        <v>-0.30134491089424426</v>
      </c>
      <c r="AH276" s="11">
        <f>-'OddsRatio_working_3-way'!U276/(3*'OddsRatio_working_3-way'!X276^(1/3))*COS(('OddsRatio_working_3-way'!Y276+4*PI())/3)</f>
        <v>-0.2203418492655933</v>
      </c>
      <c r="AI276" s="11">
        <f>'OddsRatio_working_3-way'!U276/(3*'OddsRatio_working_3-way'!X276^(1/3))*SIN(('OddsRatio_working_3-way'!Y276)/3)</f>
        <v>-4.6767139436485548E-2</v>
      </c>
      <c r="AJ276" s="11">
        <f>'OddsRatio_working_3-way'!U276/(3*'OddsRatio_working_3-way'!X276^(1/3))*SIN(('OddsRatio_working_3-way'!Y276+2*PI())/3)</f>
        <v>-0.42841041739817637</v>
      </c>
      <c r="AK276" s="11">
        <f>'OddsRatio_working_3-way'!U276/(3*'OddsRatio_working_3-way'!X276^(1/3))*SIN(('OddsRatio_working_3-way'!Y276+4*PI())/3)</f>
        <v>0.47517755683466179</v>
      </c>
      <c r="AL276" s="11">
        <f>'OddsRatio_working_3-way'!Z276+'OddsRatio_working_3-way'!AF276</f>
        <v>1.0433735203196752</v>
      </c>
      <c r="AM276" s="11">
        <f>'OddsRatio_working_3-way'!AA276+'OddsRatio_working_3-way'!AG276</f>
        <v>-0.60268982178848862</v>
      </c>
      <c r="AN276" s="11">
        <f>'OddsRatio_working_3-way'!AB276+'OddsRatio_working_3-way'!AH276</f>
        <v>-0.44068369853118666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1.0433735203196752</v>
      </c>
      <c r="AS276" s="11">
        <f>IF(('OddsRatio_working_3-way'!X276=0),IF(Q276&gt;0,-Q276^(1/3),(-Q276)^(1/3)),'OddsRatio_working_3-way'!AM276-'OddsRatio_working_3-way'!R276/3)</f>
        <v>-0.60268982178848862</v>
      </c>
      <c r="AT276" s="11">
        <f>IF(('OddsRatio_working_3-way'!X276=0),IF(Q276&gt;0,-Q276^(1/3),(-Q276)^(1/3)),'OddsRatio_working_3-way'!AN276-'OddsRatio_working_3-way'!R276/3)</f>
        <v>-0.44068369853118666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9">
        <f t="shared" si="65"/>
        <v>0.59618521340479158</v>
      </c>
      <c r="E277" s="9">
        <f t="shared" si="66"/>
        <v>0.22051583735815525</v>
      </c>
      <c r="F277" s="9">
        <f t="shared" si="67"/>
        <v>0.18329894923705298</v>
      </c>
      <c r="G277" s="9">
        <f t="shared" si="68"/>
        <v>1.0583298442636986</v>
      </c>
      <c r="H277" s="9">
        <f t="shared" si="69"/>
        <v>1.6773311003287672</v>
      </c>
      <c r="I277" s="9">
        <f t="shared" si="70"/>
        <v>4.5348216798407535</v>
      </c>
      <c r="J277" s="9">
        <f t="shared" si="71"/>
        <v>5.4555686443501719</v>
      </c>
      <c r="K277" s="11">
        <f t="shared" si="72"/>
        <v>0.6097560975609756</v>
      </c>
      <c r="L277" s="11">
        <f t="shared" si="73"/>
        <v>0.2304147465437788</v>
      </c>
      <c r="M277" s="11">
        <f t="shared" si="74"/>
        <v>0.19193857965451055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-0.24268181579893755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0.22085772835934042</v>
      </c>
      <c r="Q277" s="11">
        <f>2*'OddsRatio_working_3-way'!K277*'OddsRatio_working_3-way'!L277*'OddsRatio_working_3-way'!M277</f>
        <v>5.3933511198862132E-2</v>
      </c>
      <c r="R277" s="11">
        <f t="shared" si="75"/>
        <v>0</v>
      </c>
      <c r="S277" s="11">
        <f t="shared" si="76"/>
        <v>-0.91007118779068952</v>
      </c>
      <c r="T277" s="11">
        <f t="shared" si="77"/>
        <v>-0.2222396062980927</v>
      </c>
      <c r="U277" s="11">
        <f>'OddsRatio_working_3-way'!S277-'OddsRatio_working_3-way'!R277^2/3</f>
        <v>-0.91007118779068952</v>
      </c>
      <c r="V277" s="11">
        <f>'OddsRatio_working_3-way'!S277*'OddsRatio_working_3-way'!R277/3-2*'OddsRatio_working_3-way'!R277^3/27-'OddsRatio_working_3-way'!T277</f>
        <v>0.2222396062980927</v>
      </c>
      <c r="W277" s="11">
        <f>'OddsRatio_working_3-way'!V277^2+4*'OddsRatio_working_3-way'!U277^3/27</f>
        <v>-6.2275907861149629E-2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0.1670825772400289</v>
      </c>
      <c r="Y277" s="11">
        <f>IF('OddsRatio_working_3-way'!W277&gt;=0,IF('OddsRatio_working_3-way'!V277+SQRT('OddsRatio_working_3-way'!W277)&gt;0,0,PI()),ACOS('OddsRatio_working_3-way'!V277/(2*'OddsRatio_working_3-way'!X277)))</f>
        <v>0.84322325510120022</v>
      </c>
      <c r="Z277" s="11">
        <f>'OddsRatio_working_3-way'!X277^(1/3)*COS('OddsRatio_working_3-way'!Y277/3)</f>
        <v>0.52916492213184929</v>
      </c>
      <c r="AA277" s="11">
        <f>'OddsRatio_working_3-way'!X277^(1/3)*COS(('OddsRatio_working_3-way'!Y277+2*PI())/3)</f>
        <v>-0.39689331034355507</v>
      </c>
      <c r="AB277" s="11">
        <f>'OddsRatio_working_3-way'!X277^(1/3)*COS(('OddsRatio_working_3-way'!Y277+4*PI())/3)</f>
        <v>-0.13227161178829408</v>
      </c>
      <c r="AC277" s="11">
        <f>'OddsRatio_working_3-way'!X277^(1/3)*SIN('OddsRatio_working_3-way'!Y277/3)</f>
        <v>0.15277940889429584</v>
      </c>
      <c r="AD277" s="11">
        <f>'OddsRatio_working_3-way'!X277^(1/3)*SIN(('OddsRatio_working_3-way'!Y277+2*PI())/3)</f>
        <v>0.38188056091064781</v>
      </c>
      <c r="AE277" s="11">
        <f>'OddsRatio_working_3-way'!X277^(1/3)*SIN(('OddsRatio_working_3-way'!Y277+4*PI())/3)</f>
        <v>-0.53465996980494379</v>
      </c>
      <c r="AF277" s="11">
        <f>-'OddsRatio_working_3-way'!U277/(3*'OddsRatio_working_3-way'!X277^(1/3))*COS(('OddsRatio_working_3-way'!Y277)/3)</f>
        <v>0.52916492213184929</v>
      </c>
      <c r="AG277" s="11">
        <f>-'OddsRatio_working_3-way'!U277/(3*'OddsRatio_working_3-way'!X277^(1/3))*COS(('OddsRatio_working_3-way'!Y277+2*PI())/3)</f>
        <v>-0.39689331034355507</v>
      </c>
      <c r="AH277" s="11">
        <f>-'OddsRatio_working_3-way'!U277/(3*'OddsRatio_working_3-way'!X277^(1/3))*COS(('OddsRatio_working_3-way'!Y277+4*PI())/3)</f>
        <v>-0.13227161178829408</v>
      </c>
      <c r="AI277" s="11">
        <f>'OddsRatio_working_3-way'!U277/(3*'OddsRatio_working_3-way'!X277^(1/3))*SIN(('OddsRatio_working_3-way'!Y277)/3)</f>
        <v>-0.15277940889429584</v>
      </c>
      <c r="AJ277" s="11">
        <f>'OddsRatio_working_3-way'!U277/(3*'OddsRatio_working_3-way'!X277^(1/3))*SIN(('OddsRatio_working_3-way'!Y277+2*PI())/3)</f>
        <v>-0.38188056091064781</v>
      </c>
      <c r="AK277" s="11">
        <f>'OddsRatio_working_3-way'!U277/(3*'OddsRatio_working_3-way'!X277^(1/3))*SIN(('OddsRatio_working_3-way'!Y277+4*PI())/3)</f>
        <v>0.53465996980494379</v>
      </c>
      <c r="AL277" s="11">
        <f>'OddsRatio_working_3-way'!Z277+'OddsRatio_working_3-way'!AF277</f>
        <v>1.0583298442636986</v>
      </c>
      <c r="AM277" s="11">
        <f>'OddsRatio_working_3-way'!AA277+'OddsRatio_working_3-way'!AG277</f>
        <v>-0.79378662068711014</v>
      </c>
      <c r="AN277" s="11">
        <f>'OddsRatio_working_3-way'!AB277+'OddsRatio_working_3-way'!AH277</f>
        <v>-0.26454322357658816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1.0583298442636986</v>
      </c>
      <c r="AS277" s="11">
        <f>IF(('OddsRatio_working_3-way'!X277=0),IF(Q277&gt;0,-Q277^(1/3),(-Q277)^(1/3)),'OddsRatio_working_3-way'!AM277-'OddsRatio_working_3-way'!R277/3)</f>
        <v>-0.79378662068711014</v>
      </c>
      <c r="AT277" s="11">
        <f>IF(('OddsRatio_working_3-way'!X277=0),IF(Q277&gt;0,-Q277^(1/3),(-Q277)^(1/3)),'OddsRatio_working_3-way'!AN277-'OddsRatio_working_3-way'!R277/3)</f>
        <v>-0.26454322357658816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9">
        <f t="shared" si="65"/>
        <v>0.26915705661611539</v>
      </c>
      <c r="E278" s="9">
        <f t="shared" si="66"/>
        <v>0.25148440266794431</v>
      </c>
      <c r="F278" s="9">
        <f t="shared" si="67"/>
        <v>0.4793585407159402</v>
      </c>
      <c r="G278" s="9">
        <f t="shared" si="68"/>
        <v>1.0443472792316251</v>
      </c>
      <c r="H278" s="9">
        <f t="shared" si="69"/>
        <v>3.715302926002225</v>
      </c>
      <c r="I278" s="9">
        <f t="shared" si="70"/>
        <v>3.976389745810132</v>
      </c>
      <c r="J278" s="9">
        <f t="shared" si="71"/>
        <v>2.0861211704008902</v>
      </c>
      <c r="K278" s="11">
        <f t="shared" si="72"/>
        <v>0.27777777777777779</v>
      </c>
      <c r="L278" s="11">
        <f t="shared" si="73"/>
        <v>0.25974025974025972</v>
      </c>
      <c r="M278" s="11">
        <f t="shared" si="74"/>
        <v>0.49019607843137253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-0.27255750785162558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0.2295362589480236</v>
      </c>
      <c r="Q278" s="11">
        <f>2*'OddsRatio_working_3-way'!K278*'OddsRatio_working_3-way'!L278*'OddsRatio_working_3-way'!M278</f>
        <v>7.0735364853011906E-2</v>
      </c>
      <c r="R278" s="11">
        <f t="shared" si="75"/>
        <v>0</v>
      </c>
      <c r="S278" s="11">
        <f t="shared" si="76"/>
        <v>-0.84215716806809882</v>
      </c>
      <c r="T278" s="11">
        <f t="shared" si="77"/>
        <v>-0.25952455102252664</v>
      </c>
      <c r="U278" s="11">
        <f>'OddsRatio_working_3-way'!S278-'OddsRatio_working_3-way'!R278^2/3</f>
        <v>-0.84215716806809882</v>
      </c>
      <c r="V278" s="11">
        <f>'OddsRatio_working_3-way'!S278*'OddsRatio_working_3-way'!R278/3-2*'OddsRatio_working_3-way'!R278^3/27-'OddsRatio_working_3-way'!T278</f>
        <v>0.25952455102252664</v>
      </c>
      <c r="W278" s="11">
        <f>'OddsRatio_working_3-way'!V278^2+4*'OddsRatio_working_3-way'!U278^3/27</f>
        <v>-2.1133234069493453E-2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0.14873317270613967</v>
      </c>
      <c r="Y278" s="11">
        <f>IF('OddsRatio_working_3-way'!W278&gt;=0,IF('OddsRatio_working_3-way'!V278+SQRT('OddsRatio_working_3-way'!W278)&gt;0,0,PI()),ACOS('OddsRatio_working_3-way'!V278/(2*'OddsRatio_working_3-way'!X278)))</f>
        <v>0.51060269404396186</v>
      </c>
      <c r="Z278" s="11">
        <f>'OddsRatio_working_3-way'!X278^(1/3)*COS('OddsRatio_working_3-way'!Y278/3)</f>
        <v>0.52217363961581253</v>
      </c>
      <c r="AA278" s="11">
        <f>'OddsRatio_working_3-way'!X278^(1/3)*COS(('OddsRatio_working_3-way'!Y278+2*PI())/3)</f>
        <v>-0.338806248426537</v>
      </c>
      <c r="AB278" s="11">
        <f>'OddsRatio_working_3-way'!X278^(1/3)*COS(('OddsRatio_working_3-way'!Y278+4*PI())/3)</f>
        <v>-0.18336739118927559</v>
      </c>
      <c r="AC278" s="11">
        <f>'OddsRatio_working_3-way'!X278^(1/3)*SIN('OddsRatio_working_3-way'!Y278/3)</f>
        <v>8.9742666068460819E-2</v>
      </c>
      <c r="AD278" s="11">
        <f>'OddsRatio_working_3-way'!X278^(1/3)*SIN(('OddsRatio_working_3-way'!Y278+2*PI())/3)</f>
        <v>0.40734430405964356</v>
      </c>
      <c r="AE278" s="11">
        <f>'OddsRatio_working_3-way'!X278^(1/3)*SIN(('OddsRatio_working_3-way'!Y278+4*PI())/3)</f>
        <v>-0.49708697012810427</v>
      </c>
      <c r="AF278" s="11">
        <f>-'OddsRatio_working_3-way'!U278/(3*'OddsRatio_working_3-way'!X278^(1/3))*COS(('OddsRatio_working_3-way'!Y278)/3)</f>
        <v>0.52217363961581242</v>
      </c>
      <c r="AG278" s="11">
        <f>-'OddsRatio_working_3-way'!U278/(3*'OddsRatio_working_3-way'!X278^(1/3))*COS(('OddsRatio_working_3-way'!Y278+2*PI())/3)</f>
        <v>-0.33880624842653695</v>
      </c>
      <c r="AH278" s="11">
        <f>-'OddsRatio_working_3-way'!U278/(3*'OddsRatio_working_3-way'!X278^(1/3))*COS(('OddsRatio_working_3-way'!Y278+4*PI())/3)</f>
        <v>-0.18336739118927556</v>
      </c>
      <c r="AI278" s="11">
        <f>'OddsRatio_working_3-way'!U278/(3*'OddsRatio_working_3-way'!X278^(1/3))*SIN(('OddsRatio_working_3-way'!Y278)/3)</f>
        <v>-8.9742666068460805E-2</v>
      </c>
      <c r="AJ278" s="11">
        <f>'OddsRatio_working_3-way'!U278/(3*'OddsRatio_working_3-way'!X278^(1/3))*SIN(('OddsRatio_working_3-way'!Y278+2*PI())/3)</f>
        <v>-0.4073443040596435</v>
      </c>
      <c r="AK278" s="11">
        <f>'OddsRatio_working_3-way'!U278/(3*'OddsRatio_working_3-way'!X278^(1/3))*SIN(('OddsRatio_working_3-way'!Y278+4*PI())/3)</f>
        <v>0.49708697012810416</v>
      </c>
      <c r="AL278" s="11">
        <f>'OddsRatio_working_3-way'!Z278+'OddsRatio_working_3-way'!AF278</f>
        <v>1.0443472792316251</v>
      </c>
      <c r="AM278" s="11">
        <f>'OddsRatio_working_3-way'!AA278+'OddsRatio_working_3-way'!AG278</f>
        <v>-0.6776124968530739</v>
      </c>
      <c r="AN278" s="11">
        <f>'OddsRatio_working_3-way'!AB278+'OddsRatio_working_3-way'!AH278</f>
        <v>-0.36673478237855117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1.0443472792316251</v>
      </c>
      <c r="AS278" s="11">
        <f>IF(('OddsRatio_working_3-way'!X278=0),IF(Q278&gt;0,-Q278^(1/3),(-Q278)^(1/3)),'OddsRatio_working_3-way'!AM278-'OddsRatio_working_3-way'!R278/3)</f>
        <v>-0.6776124968530739</v>
      </c>
      <c r="AT278" s="11">
        <f>IF(('OddsRatio_working_3-way'!X278=0),IF(Q278&gt;0,-Q278^(1/3),(-Q278)^(1/3)),'OddsRatio_working_3-way'!AN278-'OddsRatio_working_3-way'!R278/3)</f>
        <v>-0.36673478237855117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9">
        <f t="shared" si="65"/>
        <v>0.41136173571207241</v>
      </c>
      <c r="E279" s="9">
        <f t="shared" si="66"/>
        <v>0.27966467337675682</v>
      </c>
      <c r="F279" s="9">
        <f t="shared" si="67"/>
        <v>0.30897359091117066</v>
      </c>
      <c r="G279" s="9">
        <f t="shared" si="68"/>
        <v>1.0599633025230526</v>
      </c>
      <c r="H279" s="9">
        <f t="shared" si="69"/>
        <v>2.4309504584061208</v>
      </c>
      <c r="I279" s="9">
        <f t="shared" si="70"/>
        <v>3.5757108251310186</v>
      </c>
      <c r="J279" s="9">
        <f t="shared" si="71"/>
        <v>3.2365225683236409</v>
      </c>
      <c r="K279" s="11">
        <f t="shared" si="72"/>
        <v>0.42553191489361702</v>
      </c>
      <c r="L279" s="11">
        <f t="shared" si="73"/>
        <v>0.29154518950437314</v>
      </c>
      <c r="M279" s="11">
        <f t="shared" si="74"/>
        <v>0.32154340836012862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-0.27612143773644271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0.23495945353776532</v>
      </c>
      <c r="Q279" s="11">
        <f>2*'OddsRatio_working_3-way'!K279*'OddsRatio_working_3-way'!L279*'OddsRatio_working_3-way'!M279</f>
        <v>7.9782496956796373E-2</v>
      </c>
      <c r="R279" s="11">
        <f t="shared" si="75"/>
        <v>0</v>
      </c>
      <c r="S279" s="11">
        <f t="shared" si="76"/>
        <v>-0.85092796656387681</v>
      </c>
      <c r="T279" s="11">
        <f t="shared" si="77"/>
        <v>-0.28893988677890553</v>
      </c>
      <c r="U279" s="11">
        <f>'OddsRatio_working_3-way'!S279-'OddsRatio_working_3-way'!R279^2/3</f>
        <v>-0.85092796656387681</v>
      </c>
      <c r="V279" s="11">
        <f>'OddsRatio_working_3-way'!S279*'OddsRatio_working_3-way'!R279/3-2*'OddsRatio_working_3-way'!R279^3/27-'OddsRatio_working_3-way'!T279</f>
        <v>0.28893988677890553</v>
      </c>
      <c r="W279" s="11">
        <f>'OddsRatio_working_3-way'!V279^2+4*'OddsRatio_working_3-way'!U279^3/27</f>
        <v>-7.7935291151935149E-3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0.1510627247925512</v>
      </c>
      <c r="Y279" s="11">
        <f>IF('OddsRatio_working_3-way'!W279&gt;=0,IF('OddsRatio_working_3-way'!V279+SQRT('OddsRatio_working_3-way'!W279)&gt;0,0,PI()),ACOS('OddsRatio_working_3-way'!V279/(2*'OddsRatio_working_3-way'!X279)))</f>
        <v>0.2965261178764016</v>
      </c>
      <c r="Z279" s="11">
        <f>'OddsRatio_working_3-way'!X279^(1/3)*COS('OddsRatio_working_3-way'!Y279/3)</f>
        <v>0.52998165126152641</v>
      </c>
      <c r="AA279" s="11">
        <f>'OddsRatio_working_3-way'!X279^(1/3)*COS(('OddsRatio_working_3-way'!Y279+2*PI())/3)</f>
        <v>-0.31050542367961531</v>
      </c>
      <c r="AB279" s="11">
        <f>'OddsRatio_working_3-way'!X279^(1/3)*COS(('OddsRatio_working_3-way'!Y279+4*PI())/3)</f>
        <v>-0.21947622758191124</v>
      </c>
      <c r="AC279" s="11">
        <f>'OddsRatio_working_3-way'!X279^(1/3)*SIN('OddsRatio_working_3-way'!Y279/3)</f>
        <v>5.2555730871124647E-2</v>
      </c>
      <c r="AD279" s="11">
        <f>'OddsRatio_working_3-way'!X279^(1/3)*SIN(('OddsRatio_working_3-way'!Y279+2*PI())/3)</f>
        <v>0.43269970809654462</v>
      </c>
      <c r="AE279" s="11">
        <f>'OddsRatio_working_3-way'!X279^(1/3)*SIN(('OddsRatio_working_3-way'!Y279+4*PI())/3)</f>
        <v>-0.48525543896766926</v>
      </c>
      <c r="AF279" s="11">
        <f>-'OddsRatio_working_3-way'!U279/(3*'OddsRatio_working_3-way'!X279^(1/3))*COS(('OddsRatio_working_3-way'!Y279)/3)</f>
        <v>0.5299816512615263</v>
      </c>
      <c r="AG279" s="11">
        <f>-'OddsRatio_working_3-way'!U279/(3*'OddsRatio_working_3-way'!X279^(1/3))*COS(('OddsRatio_working_3-way'!Y279+2*PI())/3)</f>
        <v>-0.31050542367961526</v>
      </c>
      <c r="AH279" s="11">
        <f>-'OddsRatio_working_3-way'!U279/(3*'OddsRatio_working_3-way'!X279^(1/3))*COS(('OddsRatio_working_3-way'!Y279+4*PI())/3)</f>
        <v>-0.21947622758191118</v>
      </c>
      <c r="AI279" s="11">
        <f>'OddsRatio_working_3-way'!U279/(3*'OddsRatio_working_3-way'!X279^(1/3))*SIN(('OddsRatio_working_3-way'!Y279)/3)</f>
        <v>-5.2555730871124633E-2</v>
      </c>
      <c r="AJ279" s="11">
        <f>'OddsRatio_working_3-way'!U279/(3*'OddsRatio_working_3-way'!X279^(1/3))*SIN(('OddsRatio_working_3-way'!Y279+2*PI())/3)</f>
        <v>-0.43269970809654451</v>
      </c>
      <c r="AK279" s="11">
        <f>'OddsRatio_working_3-way'!U279/(3*'OddsRatio_working_3-way'!X279^(1/3))*SIN(('OddsRatio_working_3-way'!Y279+4*PI())/3)</f>
        <v>0.48525543896766915</v>
      </c>
      <c r="AL279" s="11">
        <f>'OddsRatio_working_3-way'!Z279+'OddsRatio_working_3-way'!AF279</f>
        <v>1.0599633025230526</v>
      </c>
      <c r="AM279" s="11">
        <f>'OddsRatio_working_3-way'!AA279+'OddsRatio_working_3-way'!AG279</f>
        <v>-0.62101084735923062</v>
      </c>
      <c r="AN279" s="11">
        <f>'OddsRatio_working_3-way'!AB279+'OddsRatio_working_3-way'!AH279</f>
        <v>-0.43895245516382242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1.0599633025230526</v>
      </c>
      <c r="AS279" s="11">
        <f>IF(('OddsRatio_working_3-way'!X279=0),IF(Q279&gt;0,-Q279^(1/3),(-Q279)^(1/3)),'OddsRatio_working_3-way'!AM279-'OddsRatio_working_3-way'!R279/3)</f>
        <v>-0.62101084735923062</v>
      </c>
      <c r="AT279" s="11">
        <f>IF(('OddsRatio_working_3-way'!X279=0),IF(Q279&gt;0,-Q279^(1/3),(-Q279)^(1/3)),'OddsRatio_working_3-way'!AN279-'OddsRatio_working_3-way'!R279/3)</f>
        <v>-0.43895245516382242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9">
        <f t="shared" si="65"/>
        <v>0.32476905741979362</v>
      </c>
      <c r="E280" s="9">
        <f t="shared" si="66"/>
        <v>0.26760943243508545</v>
      </c>
      <c r="F280" s="9">
        <f t="shared" si="67"/>
        <v>0.40762151014512105</v>
      </c>
      <c r="G280" s="9">
        <f t="shared" si="68"/>
        <v>1.0607709542469743</v>
      </c>
      <c r="H280" s="9">
        <f t="shared" si="69"/>
        <v>3.0791110703240698</v>
      </c>
      <c r="I280" s="9">
        <f t="shared" si="70"/>
        <v>3.736789061957194</v>
      </c>
      <c r="J280" s="9">
        <f t="shared" si="71"/>
        <v>2.453256207318355</v>
      </c>
      <c r="K280" s="11">
        <f t="shared" si="72"/>
        <v>0.33783783783783783</v>
      </c>
      <c r="L280" s="11">
        <f t="shared" si="73"/>
        <v>0.27932960893854747</v>
      </c>
      <c r="M280" s="11">
        <f t="shared" si="74"/>
        <v>0.42194092827004215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-0.27585017306394866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0.23532301129359329</v>
      </c>
      <c r="Q280" s="11">
        <f>2*'OddsRatio_working_3-way'!K280*'OddsRatio_working_3-way'!L280*'OddsRatio_working_3-way'!M280</f>
        <v>7.9635536816782815E-2</v>
      </c>
      <c r="R280" s="11">
        <f t="shared" si="75"/>
        <v>0</v>
      </c>
      <c r="S280" s="11">
        <f t="shared" si="76"/>
        <v>-0.85308270312029055</v>
      </c>
      <c r="T280" s="11">
        <f t="shared" si="77"/>
        <v>-0.28869127009146883</v>
      </c>
      <c r="U280" s="11">
        <f>'OddsRatio_working_3-way'!S280-'OddsRatio_working_3-way'!R280^2/3</f>
        <v>-0.85308270312029055</v>
      </c>
      <c r="V280" s="11">
        <f>'OddsRatio_working_3-way'!S280*'OddsRatio_working_3-way'!R280/3-2*'OddsRatio_working_3-way'!R280^3/27-'OddsRatio_working_3-way'!T280</f>
        <v>0.28869127009146883</v>
      </c>
      <c r="W280" s="11">
        <f>'OddsRatio_working_3-way'!V280^2+4*'OddsRatio_working_3-way'!U280^3/27</f>
        <v>-8.6323166629870274E-3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0.1516368738879271</v>
      </c>
      <c r="Y280" s="11">
        <f>IF('OddsRatio_working_3-way'!W280&gt;=0,IF('OddsRatio_working_3-way'!V280+SQRT('OddsRatio_working_3-way'!W280)&gt;0,0,PI()),ACOS('OddsRatio_working_3-way'!V280/(2*'OddsRatio_working_3-way'!X280)))</f>
        <v>0.3113644299542031</v>
      </c>
      <c r="Z280" s="11">
        <f>'OddsRatio_working_3-way'!X280^(1/3)*COS('OddsRatio_working_3-way'!Y280/3)</f>
        <v>0.53038547712348716</v>
      </c>
      <c r="AA280" s="11">
        <f>'OddsRatio_working_3-way'!X280^(1/3)*COS(('OddsRatio_working_3-way'!Y280+2*PI())/3)</f>
        <v>-0.31303738321964381</v>
      </c>
      <c r="AB280" s="11">
        <f>'OddsRatio_working_3-way'!X280^(1/3)*COS(('OddsRatio_working_3-way'!Y280+4*PI())/3)</f>
        <v>-0.21734809390384333</v>
      </c>
      <c r="AC280" s="11">
        <f>'OddsRatio_working_3-way'!X280^(1/3)*SIN('OddsRatio_working_3-way'!Y280/3)</f>
        <v>5.5246236945041369E-2</v>
      </c>
      <c r="AD280" s="11">
        <f>'OddsRatio_working_3-way'!X280^(1/3)*SIN(('OddsRatio_working_3-way'!Y280+2*PI())/3)</f>
        <v>0.43170417851474946</v>
      </c>
      <c r="AE280" s="11">
        <f>'OddsRatio_working_3-way'!X280^(1/3)*SIN(('OddsRatio_working_3-way'!Y280+4*PI())/3)</f>
        <v>-0.4869504154597909</v>
      </c>
      <c r="AF280" s="11">
        <f>-'OddsRatio_working_3-way'!U280/(3*'OddsRatio_working_3-way'!X280^(1/3))*COS(('OddsRatio_working_3-way'!Y280)/3)</f>
        <v>0.53038547712348716</v>
      </c>
      <c r="AG280" s="11">
        <f>-'OddsRatio_working_3-way'!U280/(3*'OddsRatio_working_3-way'!X280^(1/3))*COS(('OddsRatio_working_3-way'!Y280+2*PI())/3)</f>
        <v>-0.31303738321964381</v>
      </c>
      <c r="AH280" s="11">
        <f>-'OddsRatio_working_3-way'!U280/(3*'OddsRatio_working_3-way'!X280^(1/3))*COS(('OddsRatio_working_3-way'!Y280+4*PI())/3)</f>
        <v>-0.21734809390384333</v>
      </c>
      <c r="AI280" s="11">
        <f>'OddsRatio_working_3-way'!U280/(3*'OddsRatio_working_3-way'!X280^(1/3))*SIN(('OddsRatio_working_3-way'!Y280)/3)</f>
        <v>-5.5246236945041369E-2</v>
      </c>
      <c r="AJ280" s="11">
        <f>'OddsRatio_working_3-way'!U280/(3*'OddsRatio_working_3-way'!X280^(1/3))*SIN(('OddsRatio_working_3-way'!Y280+2*PI())/3)</f>
        <v>-0.43170417851474946</v>
      </c>
      <c r="AK280" s="11">
        <f>'OddsRatio_working_3-way'!U280/(3*'OddsRatio_working_3-way'!X280^(1/3))*SIN(('OddsRatio_working_3-way'!Y280+4*PI())/3)</f>
        <v>0.4869504154597909</v>
      </c>
      <c r="AL280" s="11">
        <f>'OddsRatio_working_3-way'!Z280+'OddsRatio_working_3-way'!AF280</f>
        <v>1.0607709542469743</v>
      </c>
      <c r="AM280" s="11">
        <f>'OddsRatio_working_3-way'!AA280+'OddsRatio_working_3-way'!AG280</f>
        <v>-0.62607476643928761</v>
      </c>
      <c r="AN280" s="11">
        <f>'OddsRatio_working_3-way'!AB280+'OddsRatio_working_3-way'!AH280</f>
        <v>-0.43469618780768665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1.0607709542469743</v>
      </c>
      <c r="AS280" s="11">
        <f>IF(('OddsRatio_working_3-way'!X280=0),IF(Q280&gt;0,-Q280^(1/3),(-Q280)^(1/3)),'OddsRatio_working_3-way'!AM280-'OddsRatio_working_3-way'!R280/3)</f>
        <v>-0.62607476643928761</v>
      </c>
      <c r="AT280" s="11">
        <f>IF(('OddsRatio_working_3-way'!X280=0),IF(Q280&gt;0,-Q280^(1/3),(-Q280)^(1/3)),'OddsRatio_working_3-way'!AN280-'OddsRatio_working_3-way'!R280/3)</f>
        <v>-0.43469618780768665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9">
        <f t="shared" si="65"/>
        <v>0.38007225057778338</v>
      </c>
      <c r="E281" s="9">
        <f t="shared" si="66"/>
        <v>0.27334006836570524</v>
      </c>
      <c r="F281" s="9">
        <f t="shared" si="67"/>
        <v>0.34658768105651155</v>
      </c>
      <c r="G281" s="9">
        <f t="shared" si="68"/>
        <v>1.0591420079362497</v>
      </c>
      <c r="H281" s="9">
        <f t="shared" si="69"/>
        <v>2.6310786922218248</v>
      </c>
      <c r="I281" s="9">
        <f t="shared" si="70"/>
        <v>3.6584464399199863</v>
      </c>
      <c r="J281" s="9">
        <f t="shared" si="71"/>
        <v>2.8852727741265238</v>
      </c>
      <c r="K281" s="11">
        <f t="shared" si="72"/>
        <v>0.39370078740157477</v>
      </c>
      <c r="L281" s="11">
        <f t="shared" si="73"/>
        <v>0.28490028490028491</v>
      </c>
      <c r="M281" s="11">
        <f t="shared" si="74"/>
        <v>0.35971223021582738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-0.27760597901650419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0.2352247013211155</v>
      </c>
      <c r="Q281" s="11">
        <f>2*'OddsRatio_working_3-way'!K281*'OddsRatio_working_3-way'!L281*'OddsRatio_working_3-way'!M281</f>
        <v>8.0694580213075656E-2</v>
      </c>
      <c r="R281" s="11">
        <f t="shared" si="75"/>
        <v>0</v>
      </c>
      <c r="S281" s="11">
        <f t="shared" si="76"/>
        <v>-0.84733297947855424</v>
      </c>
      <c r="T281" s="11">
        <f t="shared" si="77"/>
        <v>-0.29068026740259156</v>
      </c>
      <c r="U281" s="11">
        <f>'OddsRatio_working_3-way'!S281-'OddsRatio_working_3-way'!R281^2/3</f>
        <v>-0.84733297947855424</v>
      </c>
      <c r="V281" s="11">
        <f>'OddsRatio_working_3-way'!S281*'OddsRatio_working_3-way'!R281/3-2*'OddsRatio_working_3-way'!R281^3/27-'OddsRatio_working_3-way'!T281</f>
        <v>0.29068026740259156</v>
      </c>
      <c r="W281" s="11">
        <f>'OddsRatio_working_3-way'!V281^2+4*'OddsRatio_working_3-way'!U281^3/27</f>
        <v>-5.6327380235476621E-3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0.15010642547938263</v>
      </c>
      <c r="Y281" s="11">
        <f>IF('OddsRatio_working_3-way'!W281&gt;=0,IF('OddsRatio_working_3-way'!V281+SQRT('OddsRatio_working_3-way'!W281)&gt;0,0,PI()),ACOS('OddsRatio_working_3-way'!V281/(2*'OddsRatio_working_3-way'!X281)))</f>
        <v>0.25267460065992831</v>
      </c>
      <c r="Z281" s="11">
        <f>'OddsRatio_working_3-way'!X281^(1/3)*COS('OddsRatio_working_3-way'!Y281/3)</f>
        <v>0.52957100396812495</v>
      </c>
      <c r="AA281" s="11">
        <f>'OddsRatio_working_3-way'!X281^(1/3)*COS(('OddsRatio_working_3-way'!Y281+2*PI())/3)</f>
        <v>-0.30350447261581792</v>
      </c>
      <c r="AB281" s="11">
        <f>'OddsRatio_working_3-way'!X281^(1/3)*COS(('OddsRatio_working_3-way'!Y281+4*PI())/3)</f>
        <v>-0.22606653135230698</v>
      </c>
      <c r="AC281" s="11">
        <f>'OddsRatio_working_3-way'!X281^(1/3)*SIN('OddsRatio_working_3-way'!Y281/3)</f>
        <v>4.4708816233978543E-2</v>
      </c>
      <c r="AD281" s="11">
        <f>'OddsRatio_working_3-way'!X281^(1/3)*SIN(('OddsRatio_working_3-way'!Y281+2*PI())/3)</f>
        <v>0.43626753442703681</v>
      </c>
      <c r="AE281" s="11">
        <f>'OddsRatio_working_3-way'!X281^(1/3)*SIN(('OddsRatio_working_3-way'!Y281+4*PI())/3)</f>
        <v>-0.48097635066101529</v>
      </c>
      <c r="AF281" s="11">
        <f>-'OddsRatio_working_3-way'!U281/(3*'OddsRatio_working_3-way'!X281^(1/3))*COS(('OddsRatio_working_3-way'!Y281)/3)</f>
        <v>0.52957100396812473</v>
      </c>
      <c r="AG281" s="11">
        <f>-'OddsRatio_working_3-way'!U281/(3*'OddsRatio_working_3-way'!X281^(1/3))*COS(('OddsRatio_working_3-way'!Y281+2*PI())/3)</f>
        <v>-0.30350447261581776</v>
      </c>
      <c r="AH281" s="11">
        <f>-'OddsRatio_working_3-way'!U281/(3*'OddsRatio_working_3-way'!X281^(1/3))*COS(('OddsRatio_working_3-way'!Y281+4*PI())/3)</f>
        <v>-0.22606653135230689</v>
      </c>
      <c r="AI281" s="11">
        <f>'OddsRatio_working_3-way'!U281/(3*'OddsRatio_working_3-way'!X281^(1/3))*SIN(('OddsRatio_working_3-way'!Y281)/3)</f>
        <v>-4.4708816233978523E-2</v>
      </c>
      <c r="AJ281" s="11">
        <f>'OddsRatio_working_3-way'!U281/(3*'OddsRatio_working_3-way'!X281^(1/3))*SIN(('OddsRatio_working_3-way'!Y281+2*PI())/3)</f>
        <v>-0.43626753442703659</v>
      </c>
      <c r="AK281" s="11">
        <f>'OddsRatio_working_3-way'!U281/(3*'OddsRatio_working_3-way'!X281^(1/3))*SIN(('OddsRatio_working_3-way'!Y281+4*PI())/3)</f>
        <v>0.48097635066101507</v>
      </c>
      <c r="AL281" s="11">
        <f>'OddsRatio_working_3-way'!Z281+'OddsRatio_working_3-way'!AF281</f>
        <v>1.0591420079362497</v>
      </c>
      <c r="AM281" s="11">
        <f>'OddsRatio_working_3-way'!AA281+'OddsRatio_working_3-way'!AG281</f>
        <v>-0.60700894523163562</v>
      </c>
      <c r="AN281" s="11">
        <f>'OddsRatio_working_3-way'!AB281+'OddsRatio_working_3-way'!AH281</f>
        <v>-0.45213306270461384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1.0591420079362497</v>
      </c>
      <c r="AS281" s="11">
        <f>IF(('OddsRatio_working_3-way'!X281=0),IF(Q281&gt;0,-Q281^(1/3),(-Q281)^(1/3)),'OddsRatio_working_3-way'!AM281-'OddsRatio_working_3-way'!R281/3)</f>
        <v>-0.60700894523163562</v>
      </c>
      <c r="AT281" s="11">
        <f>IF(('OddsRatio_working_3-way'!X281=0),IF(Q281&gt;0,-Q281^(1/3),(-Q281)^(1/3)),'OddsRatio_working_3-way'!AN281-'OddsRatio_working_3-way'!R281/3)</f>
        <v>-0.45213306270461384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9">
        <f t="shared" si="65"/>
        <v>0.42025142958025735</v>
      </c>
      <c r="E282" s="9">
        <f t="shared" si="66"/>
        <v>0.27697062005178263</v>
      </c>
      <c r="F282" s="9">
        <f t="shared" si="67"/>
        <v>0.30277795036795985</v>
      </c>
      <c r="G282" s="9">
        <f t="shared" si="68"/>
        <v>1.0611753045785899</v>
      </c>
      <c r="H282" s="9">
        <f t="shared" si="69"/>
        <v>2.3795278959521671</v>
      </c>
      <c r="I282" s="9">
        <f t="shared" si="70"/>
        <v>3.6104912492633305</v>
      </c>
      <c r="J282" s="9">
        <f t="shared" si="71"/>
        <v>3.3027504109355403</v>
      </c>
      <c r="K282" s="11">
        <f t="shared" si="72"/>
        <v>0.43478260869565222</v>
      </c>
      <c r="L282" s="11">
        <f t="shared" si="73"/>
        <v>0.28901734104046245</v>
      </c>
      <c r="M282" s="11">
        <f t="shared" si="74"/>
        <v>0.31545741324921134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-0.27509012219515216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0.23506690884240053</v>
      </c>
      <c r="Q282" s="11">
        <f>2*'OddsRatio_working_3-way'!K282*'OddsRatio_working_3-way'!L282*'OddsRatio_working_3-way'!M282</f>
        <v>7.9280576338077752E-2</v>
      </c>
      <c r="R282" s="11">
        <f t="shared" si="75"/>
        <v>0</v>
      </c>
      <c r="S282" s="11">
        <f t="shared" si="76"/>
        <v>-0.8545087223293365</v>
      </c>
      <c r="T282" s="11">
        <f t="shared" si="77"/>
        <v>-0.28819855727802246</v>
      </c>
      <c r="U282" s="11">
        <f>'OddsRatio_working_3-way'!S282-'OddsRatio_working_3-way'!R282^2/3</f>
        <v>-0.8545087223293365</v>
      </c>
      <c r="V282" s="11">
        <f>'OddsRatio_working_3-way'!S282*'OddsRatio_working_3-way'!R282/3-2*'OddsRatio_working_3-way'!R282^3/27-'OddsRatio_working_3-way'!T282</f>
        <v>0.28819855727802246</v>
      </c>
      <c r="W282" s="11">
        <f>'OddsRatio_working_3-way'!V282^2+4*'OddsRatio_working_3-way'!U282^3/27</f>
        <v>-9.3785671645265495E-3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0.1520172486772966</v>
      </c>
      <c r="Y282" s="11">
        <f>IF('OddsRatio_working_3-way'!W282&gt;=0,IF('OddsRatio_working_3-way'!V282+SQRT('OddsRatio_working_3-way'!W282)&gt;0,0,PI()),ACOS('OddsRatio_working_3-way'!V282/(2*'OddsRatio_working_3-way'!X282)))</f>
        <v>0.32417446993561105</v>
      </c>
      <c r="Z282" s="11">
        <f>'OddsRatio_working_3-way'!X282^(1/3)*COS('OddsRatio_working_3-way'!Y282/3)</f>
        <v>0.53058765228929494</v>
      </c>
      <c r="AA282" s="11">
        <f>'OddsRatio_working_3-way'!X282^(1/3)*COS(('OddsRatio_working_3-way'!Y282+2*PI())/3)</f>
        <v>-0.31514097261197116</v>
      </c>
      <c r="AB282" s="11">
        <f>'OddsRatio_working_3-way'!X282^(1/3)*COS(('OddsRatio_working_3-way'!Y282+4*PI())/3)</f>
        <v>-0.21544667967732384</v>
      </c>
      <c r="AC282" s="11">
        <f>'OddsRatio_working_3-way'!X282^(1/3)*SIN('OddsRatio_working_3-way'!Y282/3)</f>
        <v>5.7558526862487989E-2</v>
      </c>
      <c r="AD282" s="11">
        <f>'OddsRatio_working_3-way'!X282^(1/3)*SIN(('OddsRatio_working_3-way'!Y282+2*PI())/3)</f>
        <v>0.43072312238562993</v>
      </c>
      <c r="AE282" s="11">
        <f>'OddsRatio_working_3-way'!X282^(1/3)*SIN(('OddsRatio_working_3-way'!Y282+4*PI())/3)</f>
        <v>-0.48828164924811795</v>
      </c>
      <c r="AF282" s="11">
        <f>-'OddsRatio_working_3-way'!U282/(3*'OddsRatio_working_3-way'!X282^(1/3))*COS(('OddsRatio_working_3-way'!Y282)/3)</f>
        <v>0.53058765228929505</v>
      </c>
      <c r="AG282" s="11">
        <f>-'OddsRatio_working_3-way'!U282/(3*'OddsRatio_working_3-way'!X282^(1/3))*COS(('OddsRatio_working_3-way'!Y282+2*PI())/3)</f>
        <v>-0.31514097261197122</v>
      </c>
      <c r="AH282" s="11">
        <f>-'OddsRatio_working_3-way'!U282/(3*'OddsRatio_working_3-way'!X282^(1/3))*COS(('OddsRatio_working_3-way'!Y282+4*PI())/3)</f>
        <v>-0.21544667967732389</v>
      </c>
      <c r="AI282" s="11">
        <f>'OddsRatio_working_3-way'!U282/(3*'OddsRatio_working_3-way'!X282^(1/3))*SIN(('OddsRatio_working_3-way'!Y282)/3)</f>
        <v>-5.7558526862488003E-2</v>
      </c>
      <c r="AJ282" s="11">
        <f>'OddsRatio_working_3-way'!U282/(3*'OddsRatio_working_3-way'!X282^(1/3))*SIN(('OddsRatio_working_3-way'!Y282+2*PI())/3)</f>
        <v>-0.43072312238562999</v>
      </c>
      <c r="AK282" s="11">
        <f>'OddsRatio_working_3-way'!U282/(3*'OddsRatio_working_3-way'!X282^(1/3))*SIN(('OddsRatio_working_3-way'!Y282+4*PI())/3)</f>
        <v>0.48828164924811807</v>
      </c>
      <c r="AL282" s="11">
        <f>'OddsRatio_working_3-way'!Z282+'OddsRatio_working_3-way'!AF282</f>
        <v>1.0611753045785899</v>
      </c>
      <c r="AM282" s="11">
        <f>'OddsRatio_working_3-way'!AA282+'OddsRatio_working_3-way'!AG282</f>
        <v>-0.63028194522394232</v>
      </c>
      <c r="AN282" s="11">
        <f>'OddsRatio_working_3-way'!AB282+'OddsRatio_working_3-way'!AH282</f>
        <v>-0.43089335935464773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1.0611753045785899</v>
      </c>
      <c r="AS282" s="11">
        <f>IF(('OddsRatio_working_3-way'!X282=0),IF(Q282&gt;0,-Q282^(1/3),(-Q282)^(1/3)),'OddsRatio_working_3-way'!AM282-'OddsRatio_working_3-way'!R282/3)</f>
        <v>-0.63028194522394232</v>
      </c>
      <c r="AT282" s="11">
        <f>IF(('OddsRatio_working_3-way'!X282=0),IF(Q282&gt;0,-Q282^(1/3),(-Q282)^(1/3)),'OddsRatio_working_3-way'!AN282-'OddsRatio_working_3-way'!R282/3)</f>
        <v>-0.43089335935464773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9">
        <f t="shared" si="65"/>
        <v>0.39996091543828055</v>
      </c>
      <c r="E283" s="9">
        <f t="shared" si="66"/>
        <v>0.23476803880725886</v>
      </c>
      <c r="F283" s="9">
        <f t="shared" si="67"/>
        <v>0.36527104575446045</v>
      </c>
      <c r="G283" s="9">
        <f t="shared" si="68"/>
        <v>1.0793124477567448</v>
      </c>
      <c r="H283" s="9">
        <f t="shared" si="69"/>
        <v>2.5002443023818754</v>
      </c>
      <c r="I283" s="9">
        <f t="shared" si="70"/>
        <v>4.2595235922253689</v>
      </c>
      <c r="J283" s="9">
        <f t="shared" si="71"/>
        <v>2.7376930408883595</v>
      </c>
      <c r="K283" s="11">
        <f t="shared" si="72"/>
        <v>0.41841004184100417</v>
      </c>
      <c r="L283" s="11">
        <f t="shared" si="73"/>
        <v>0.24875621890547267</v>
      </c>
      <c r="M283" s="11">
        <f t="shared" si="74"/>
        <v>0.38314176245210729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-0.26951513453428921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0.24006675929574783</v>
      </c>
      <c r="Q283" s="11">
        <f>2*'OddsRatio_working_3-way'!K283*'OddsRatio_working_3-way'!L283*'OddsRatio_working_3-way'!M283</f>
        <v>7.9756398437125536E-2</v>
      </c>
      <c r="R283" s="11">
        <f t="shared" si="75"/>
        <v>0</v>
      </c>
      <c r="S283" s="11">
        <f t="shared" si="76"/>
        <v>-0.89073572699571424</v>
      </c>
      <c r="T283" s="11">
        <f t="shared" si="77"/>
        <v>-0.29592549069625063</v>
      </c>
      <c r="U283" s="11">
        <f>'OddsRatio_working_3-way'!S283-'OddsRatio_working_3-way'!R283^2/3</f>
        <v>-0.89073572699571424</v>
      </c>
      <c r="V283" s="11">
        <f>'OddsRatio_working_3-way'!S283*'OddsRatio_working_3-way'!R283/3-2*'OddsRatio_working_3-way'!R283^3/27-'OddsRatio_working_3-way'!T283</f>
        <v>0.29592549069625063</v>
      </c>
      <c r="W283" s="11">
        <f>'OddsRatio_working_3-way'!V283^2+4*'OddsRatio_working_3-way'!U283^3/27</f>
        <v>-1.7127178580436206E-2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0.16178618190705665</v>
      </c>
      <c r="Y283" s="11">
        <f>IF('OddsRatio_working_3-way'!W283&gt;=0,IF('OddsRatio_working_3-way'!V283+SQRT('OddsRatio_working_3-way'!W283)&gt;0,0,PI()),ACOS('OddsRatio_working_3-way'!V283/(2*'OddsRatio_working_3-way'!X283)))</f>
        <v>0.41638414190281847</v>
      </c>
      <c r="Z283" s="11">
        <f>'OddsRatio_working_3-way'!X283^(1/3)*COS('OddsRatio_working_3-way'!Y283/3)</f>
        <v>0.53965622387837242</v>
      </c>
      <c r="AA283" s="11">
        <f>'OddsRatio_working_3-way'!X283^(1/3)*COS(('OddsRatio_working_3-way'!Y283+2*PI())/3)</f>
        <v>-0.33511441809086379</v>
      </c>
      <c r="AB283" s="11">
        <f>'OddsRatio_working_3-way'!X283^(1/3)*COS(('OddsRatio_working_3-way'!Y283+4*PI())/3)</f>
        <v>-0.20454180578750847</v>
      </c>
      <c r="AC283" s="11">
        <f>'OddsRatio_working_3-way'!X283^(1/3)*SIN('OddsRatio_working_3-way'!Y283/3)</f>
        <v>7.5386132862134858E-2</v>
      </c>
      <c r="AD283" s="11">
        <f>'OddsRatio_working_3-way'!X283^(1/3)*SIN(('OddsRatio_working_3-way'!Y283+2*PI())/3)</f>
        <v>0.42966293275798551</v>
      </c>
      <c r="AE283" s="11">
        <f>'OddsRatio_working_3-way'!X283^(1/3)*SIN(('OddsRatio_working_3-way'!Y283+4*PI())/3)</f>
        <v>-0.50504906562012031</v>
      </c>
      <c r="AF283" s="11">
        <f>-'OddsRatio_working_3-way'!U283/(3*'OddsRatio_working_3-way'!X283^(1/3))*COS(('OddsRatio_working_3-way'!Y283)/3)</f>
        <v>0.53965622387837242</v>
      </c>
      <c r="AG283" s="11">
        <f>-'OddsRatio_working_3-way'!U283/(3*'OddsRatio_working_3-way'!X283^(1/3))*COS(('OddsRatio_working_3-way'!Y283+2*PI())/3)</f>
        <v>-0.33511441809086379</v>
      </c>
      <c r="AH283" s="11">
        <f>-'OddsRatio_working_3-way'!U283/(3*'OddsRatio_working_3-way'!X283^(1/3))*COS(('OddsRatio_working_3-way'!Y283+4*PI())/3)</f>
        <v>-0.20454180578750847</v>
      </c>
      <c r="AI283" s="11">
        <f>'OddsRatio_working_3-way'!U283/(3*'OddsRatio_working_3-way'!X283^(1/3))*SIN(('OddsRatio_working_3-way'!Y283)/3)</f>
        <v>-7.5386132862134858E-2</v>
      </c>
      <c r="AJ283" s="11">
        <f>'OddsRatio_working_3-way'!U283/(3*'OddsRatio_working_3-way'!X283^(1/3))*SIN(('OddsRatio_working_3-way'!Y283+2*PI())/3)</f>
        <v>-0.42966293275798551</v>
      </c>
      <c r="AK283" s="11">
        <f>'OddsRatio_working_3-way'!U283/(3*'OddsRatio_working_3-way'!X283^(1/3))*SIN(('OddsRatio_working_3-way'!Y283+4*PI())/3)</f>
        <v>0.50504906562012031</v>
      </c>
      <c r="AL283" s="11">
        <f>'OddsRatio_working_3-way'!Z283+'OddsRatio_working_3-way'!AF283</f>
        <v>1.0793124477567448</v>
      </c>
      <c r="AM283" s="11">
        <f>'OddsRatio_working_3-way'!AA283+'OddsRatio_working_3-way'!AG283</f>
        <v>-0.67022883618172757</v>
      </c>
      <c r="AN283" s="11">
        <f>'OddsRatio_working_3-way'!AB283+'OddsRatio_working_3-way'!AH283</f>
        <v>-0.40908361157501694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1.0793124477567448</v>
      </c>
      <c r="AS283" s="11">
        <f>IF(('OddsRatio_working_3-way'!X283=0),IF(Q283&gt;0,-Q283^(1/3),(-Q283)^(1/3)),'OddsRatio_working_3-way'!AM283-'OddsRatio_working_3-way'!R283/3)</f>
        <v>-0.67022883618172757</v>
      </c>
      <c r="AT283" s="11">
        <f>IF(('OddsRatio_working_3-way'!X283=0),IF(Q283&gt;0,-Q283^(1/3),(-Q283)^(1/3)),'OddsRatio_working_3-way'!AN283-'OddsRatio_working_3-way'!R283/3)</f>
        <v>-0.40908361157501694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9">
        <f t="shared" si="65"/>
        <v>0.45226957095444209</v>
      </c>
      <c r="E284" s="9">
        <f t="shared" si="66"/>
        <v>0.24499341117447701</v>
      </c>
      <c r="F284" s="9">
        <f t="shared" si="67"/>
        <v>0.3027370178710807</v>
      </c>
      <c r="G284" s="9">
        <f t="shared" si="68"/>
        <v>1.0813131312404747</v>
      </c>
      <c r="H284" s="9">
        <f t="shared" si="69"/>
        <v>2.2110707069893318</v>
      </c>
      <c r="I284" s="9">
        <f t="shared" si="70"/>
        <v>4.0817424240353537</v>
      </c>
      <c r="J284" s="9">
        <f t="shared" si="71"/>
        <v>3.3031969695422112</v>
      </c>
      <c r="K284" s="11">
        <f t="shared" si="72"/>
        <v>0.47169811320754712</v>
      </c>
      <c r="L284" s="11">
        <f t="shared" si="73"/>
        <v>0.25974025974025972</v>
      </c>
      <c r="M284" s="11">
        <f t="shared" si="74"/>
        <v>0.31948881789137379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-0.26613473331177828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0.23877502929887034</v>
      </c>
      <c r="Q284" s="11">
        <f>2*'OddsRatio_working_3-way'!K284*'OddsRatio_working_3-way'!L284*'OddsRatio_working_3-way'!M284</f>
        <v>7.8286894852088632E-2</v>
      </c>
      <c r="R284" s="11">
        <f t="shared" si="75"/>
        <v>0</v>
      </c>
      <c r="S284" s="11">
        <f t="shared" si="76"/>
        <v>-0.8971960417475614</v>
      </c>
      <c r="T284" s="11">
        <f t="shared" si="77"/>
        <v>-0.29416263663854469</v>
      </c>
      <c r="U284" s="11">
        <f>'OddsRatio_working_3-way'!S284-'OddsRatio_working_3-way'!R284^2/3</f>
        <v>-0.8971960417475614</v>
      </c>
      <c r="V284" s="11">
        <f>'OddsRatio_working_3-way'!S284*'OddsRatio_working_3-way'!R284/3-2*'OddsRatio_working_3-way'!R284^3/27-'OddsRatio_working_3-way'!T284</f>
        <v>0.29416263663854469</v>
      </c>
      <c r="W284" s="11">
        <f>'OddsRatio_working_3-way'!V284^2+4*'OddsRatio_working_3-way'!U284^3/27</f>
        <v>-2.0462059841774238E-2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0.163549470066334</v>
      </c>
      <c r="Y284" s="11">
        <f>IF('OddsRatio_working_3-way'!W284&gt;=0,IF('OddsRatio_working_3-way'!V284+SQRT('OddsRatio_working_3-way'!W284)&gt;0,0,PI()),ACOS('OddsRatio_working_3-way'!V284/(2*'OddsRatio_working_3-way'!X284)))</f>
        <v>0.45261217448269675</v>
      </c>
      <c r="Z284" s="11">
        <f>'OddsRatio_working_3-way'!X284^(1/3)*COS('OddsRatio_working_3-way'!Y284/3)</f>
        <v>0.54065656562023734</v>
      </c>
      <c r="AA284" s="11">
        <f>'OddsRatio_working_3-way'!X284^(1/3)*COS(('OddsRatio_working_3-way'!Y284+2*PI())/3)</f>
        <v>-0.34151022557433325</v>
      </c>
      <c r="AB284" s="11">
        <f>'OddsRatio_working_3-way'!X284^(1/3)*COS(('OddsRatio_working_3-way'!Y284+4*PI())/3)</f>
        <v>-0.19914634004590398</v>
      </c>
      <c r="AC284" s="11">
        <f>'OddsRatio_working_3-way'!X284^(1/3)*SIN('OddsRatio_working_3-way'!Y284/3)</f>
        <v>8.2193827632719638E-2</v>
      </c>
      <c r="AD284" s="11">
        <f>'OddsRatio_working_3-way'!X284^(1/3)*SIN(('OddsRatio_working_3-way'!Y284+2*PI())/3)</f>
        <v>0.42712540673361404</v>
      </c>
      <c r="AE284" s="11">
        <f>'OddsRatio_working_3-way'!X284^(1/3)*SIN(('OddsRatio_working_3-way'!Y284+4*PI())/3)</f>
        <v>-0.50931923436633375</v>
      </c>
      <c r="AF284" s="11">
        <f>-'OddsRatio_working_3-way'!U284/(3*'OddsRatio_working_3-way'!X284^(1/3))*COS(('OddsRatio_working_3-way'!Y284)/3)</f>
        <v>0.54065656562023723</v>
      </c>
      <c r="AG284" s="11">
        <f>-'OddsRatio_working_3-way'!U284/(3*'OddsRatio_working_3-way'!X284^(1/3))*COS(('OddsRatio_working_3-way'!Y284+2*PI())/3)</f>
        <v>-0.34151022557433319</v>
      </c>
      <c r="AH284" s="11">
        <f>-'OddsRatio_working_3-way'!U284/(3*'OddsRatio_working_3-way'!X284^(1/3))*COS(('OddsRatio_working_3-way'!Y284+4*PI())/3)</f>
        <v>-0.19914634004590392</v>
      </c>
      <c r="AI284" s="11">
        <f>'OddsRatio_working_3-way'!U284/(3*'OddsRatio_working_3-way'!X284^(1/3))*SIN(('OddsRatio_working_3-way'!Y284)/3)</f>
        <v>-8.219382763271961E-2</v>
      </c>
      <c r="AJ284" s="11">
        <f>'OddsRatio_working_3-way'!U284/(3*'OddsRatio_working_3-way'!X284^(1/3))*SIN(('OddsRatio_working_3-way'!Y284+2*PI())/3)</f>
        <v>-0.42712540673361399</v>
      </c>
      <c r="AK284" s="11">
        <f>'OddsRatio_working_3-way'!U284/(3*'OddsRatio_working_3-way'!X284^(1/3))*SIN(('OddsRatio_working_3-way'!Y284+4*PI())/3)</f>
        <v>0.50931923436633364</v>
      </c>
      <c r="AL284" s="11">
        <f>'OddsRatio_working_3-way'!Z284+'OddsRatio_working_3-way'!AF284</f>
        <v>1.0813131312404747</v>
      </c>
      <c r="AM284" s="11">
        <f>'OddsRatio_working_3-way'!AA284+'OddsRatio_working_3-way'!AG284</f>
        <v>-0.68302045114866639</v>
      </c>
      <c r="AN284" s="11">
        <f>'OddsRatio_working_3-way'!AB284+'OddsRatio_working_3-way'!AH284</f>
        <v>-0.3982926800918079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1.0813131312404747</v>
      </c>
      <c r="AS284" s="11">
        <f>IF(('OddsRatio_working_3-way'!X284=0),IF(Q284&gt;0,-Q284^(1/3),(-Q284)^(1/3)),'OddsRatio_working_3-way'!AM284-'OddsRatio_working_3-way'!R284/3)</f>
        <v>-0.68302045114866639</v>
      </c>
      <c r="AT284" s="11">
        <f>IF(('OddsRatio_working_3-way'!X284=0),IF(Q284&gt;0,-Q284^(1/3),(-Q284)^(1/3)),'OddsRatio_working_3-way'!AN284-'OddsRatio_working_3-way'!R284/3)</f>
        <v>-0.3982926800918079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9">
        <f t="shared" si="65"/>
        <v>0.23188575857832602</v>
      </c>
      <c r="E285" s="9">
        <f t="shared" si="66"/>
        <v>0.2481331688744591</v>
      </c>
      <c r="F285" s="9">
        <f t="shared" si="67"/>
        <v>0.51998107254721504</v>
      </c>
      <c r="G285" s="9">
        <f t="shared" si="68"/>
        <v>1.0860552042366405</v>
      </c>
      <c r="H285" s="9">
        <f t="shared" si="69"/>
        <v>4.312468372921753</v>
      </c>
      <c r="I285" s="9">
        <f t="shared" si="70"/>
        <v>4.0300940198202264</v>
      </c>
      <c r="J285" s="9">
        <f t="shared" si="71"/>
        <v>1.9231469236011443</v>
      </c>
      <c r="K285" s="11">
        <f t="shared" si="72"/>
        <v>0.24691358024691359</v>
      </c>
      <c r="L285" s="11">
        <f t="shared" si="73"/>
        <v>0.26385224274406333</v>
      </c>
      <c r="M285" s="11">
        <f t="shared" si="74"/>
        <v>0.54054054054054046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-0.25471645788268482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0.23559179232002447</v>
      </c>
      <c r="Q285" s="11">
        <f>2*'OddsRatio_working_3-way'!K285*'OddsRatio_working_3-way'!L285*'OddsRatio_working_3-way'!M285</f>
        <v>7.0431029094177727E-2</v>
      </c>
      <c r="R285" s="11">
        <f t="shared" si="75"/>
        <v>0</v>
      </c>
      <c r="S285" s="11">
        <f t="shared" si="76"/>
        <v>-0.92491782540620671</v>
      </c>
      <c r="T285" s="11">
        <f t="shared" si="77"/>
        <v>-0.27650757112293178</v>
      </c>
      <c r="U285" s="11">
        <f>'OddsRatio_working_3-way'!S285-'OddsRatio_working_3-way'!R285^2/3</f>
        <v>-0.92491782540620671</v>
      </c>
      <c r="V285" s="11">
        <f>'OddsRatio_working_3-way'!S285*'OddsRatio_working_3-way'!R285/3-2*'OddsRatio_working_3-way'!R285^3/27-'OddsRatio_working_3-way'!T285</f>
        <v>0.27650757112293178</v>
      </c>
      <c r="W285" s="11">
        <f>'OddsRatio_working_3-way'!V285^2+4*'OddsRatio_working_3-way'!U285^3/27</f>
        <v>-4.0764631530607068E-2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0.17118781237204816</v>
      </c>
      <c r="Y285" s="11">
        <f>IF('OddsRatio_working_3-way'!W285&gt;=0,IF('OddsRatio_working_3-way'!V285+SQRT('OddsRatio_working_3-way'!W285)&gt;0,0,PI()),ACOS('OddsRatio_working_3-way'!V285/(2*'OddsRatio_working_3-way'!X285)))</f>
        <v>0.63070043543404342</v>
      </c>
      <c r="Z285" s="11">
        <f>'OddsRatio_working_3-way'!X285^(1/3)*COS('OddsRatio_working_3-way'!Y285/3)</f>
        <v>0.54302760211832035</v>
      </c>
      <c r="AA285" s="11">
        <f>'OddsRatio_working_3-way'!X285^(1/3)*COS(('OddsRatio_working_3-way'!Y285+2*PI())/3)</f>
        <v>-0.37186430606422793</v>
      </c>
      <c r="AB285" s="11">
        <f>'OddsRatio_working_3-way'!X285^(1/3)*COS(('OddsRatio_working_3-way'!Y285+4*PI())/3)</f>
        <v>-0.17116329605409225</v>
      </c>
      <c r="AC285" s="11">
        <f>'OddsRatio_working_3-way'!X285^(1/3)*SIN('OddsRatio_working_3-way'!Y285/3)</f>
        <v>0.11587478215598157</v>
      </c>
      <c r="AD285" s="11">
        <f>'OddsRatio_working_3-way'!X285^(1/3)*SIN(('OddsRatio_working_3-way'!Y285+2*PI())/3)</f>
        <v>0.41233830731262305</v>
      </c>
      <c r="AE285" s="11">
        <f>'OddsRatio_working_3-way'!X285^(1/3)*SIN(('OddsRatio_working_3-way'!Y285+4*PI())/3)</f>
        <v>-0.52821308946860468</v>
      </c>
      <c r="AF285" s="11">
        <f>-'OddsRatio_working_3-way'!U285/(3*'OddsRatio_working_3-way'!X285^(1/3))*COS(('OddsRatio_working_3-way'!Y285)/3)</f>
        <v>0.54302760211832024</v>
      </c>
      <c r="AG285" s="11">
        <f>-'OddsRatio_working_3-way'!U285/(3*'OddsRatio_working_3-way'!X285^(1/3))*COS(('OddsRatio_working_3-way'!Y285+2*PI())/3)</f>
        <v>-0.37186430606422788</v>
      </c>
      <c r="AH285" s="11">
        <f>-'OddsRatio_working_3-way'!U285/(3*'OddsRatio_working_3-way'!X285^(1/3))*COS(('OddsRatio_working_3-way'!Y285+4*PI())/3)</f>
        <v>-0.17116329605409222</v>
      </c>
      <c r="AI285" s="11">
        <f>'OddsRatio_working_3-way'!U285/(3*'OddsRatio_working_3-way'!X285^(1/3))*SIN(('OddsRatio_working_3-way'!Y285)/3)</f>
        <v>-0.11587478215598154</v>
      </c>
      <c r="AJ285" s="11">
        <f>'OddsRatio_working_3-way'!U285/(3*'OddsRatio_working_3-way'!X285^(1/3))*SIN(('OddsRatio_working_3-way'!Y285+2*PI())/3)</f>
        <v>-0.412338307312623</v>
      </c>
      <c r="AK285" s="11">
        <f>'OddsRatio_working_3-way'!U285/(3*'OddsRatio_working_3-way'!X285^(1/3))*SIN(('OddsRatio_working_3-way'!Y285+4*PI())/3)</f>
        <v>0.52821308946860457</v>
      </c>
      <c r="AL285" s="11">
        <f>'OddsRatio_working_3-way'!Z285+'OddsRatio_working_3-way'!AF285</f>
        <v>1.0860552042366405</v>
      </c>
      <c r="AM285" s="11">
        <f>'OddsRatio_working_3-way'!AA285+'OddsRatio_working_3-way'!AG285</f>
        <v>-0.74372861212845587</v>
      </c>
      <c r="AN285" s="11">
        <f>'OddsRatio_working_3-way'!AB285+'OddsRatio_working_3-way'!AH285</f>
        <v>-0.3423265921081845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1.0860552042366405</v>
      </c>
      <c r="AS285" s="11">
        <f>IF(('OddsRatio_working_3-way'!X285=0),IF(Q285&gt;0,-Q285^(1/3),(-Q285)^(1/3)),'OddsRatio_working_3-way'!AM285-'OddsRatio_working_3-way'!R285/3)</f>
        <v>-0.74372861212845587</v>
      </c>
      <c r="AT285" s="11">
        <f>IF(('OddsRatio_working_3-way'!X285=0),IF(Q285&gt;0,-Q285^(1/3),(-Q285)^(1/3)),'OddsRatio_working_3-way'!AN285-'OddsRatio_working_3-way'!R285/3)</f>
        <v>-0.3423265921081845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9">
        <f t="shared" si="65"/>
        <v>0.58311868035913983</v>
      </c>
      <c r="E286" s="9">
        <f t="shared" si="66"/>
        <v>0.23317539756231839</v>
      </c>
      <c r="F286" s="9">
        <f t="shared" si="67"/>
        <v>0.18370592207854186</v>
      </c>
      <c r="G286" s="9">
        <f t="shared" si="68"/>
        <v>1.0998719436934286</v>
      </c>
      <c r="H286" s="9">
        <f t="shared" si="69"/>
        <v>1.7149167634007285</v>
      </c>
      <c r="I286" s="9">
        <f t="shared" si="70"/>
        <v>4.2886171116433509</v>
      </c>
      <c r="J286" s="9">
        <f t="shared" si="71"/>
        <v>5.4434826525214506</v>
      </c>
      <c r="K286" s="11">
        <f t="shared" si="72"/>
        <v>0.60606060606060608</v>
      </c>
      <c r="L286" s="11">
        <f t="shared" si="73"/>
        <v>0.25062656641604009</v>
      </c>
      <c r="M286" s="11">
        <f t="shared" si="74"/>
        <v>0.1984126984126984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-0.23663475668488199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0.23145887807541943</v>
      </c>
      <c r="Q286" s="11">
        <f>2*'OddsRatio_working_3-way'!K286*'OddsRatio_working_3-way'!L286*'OddsRatio_working_3-way'!M286</f>
        <v>6.0275749498807138E-2</v>
      </c>
      <c r="R286" s="11">
        <f t="shared" si="75"/>
        <v>0</v>
      </c>
      <c r="S286" s="11">
        <f t="shared" si="76"/>
        <v>-0.97812714124512534</v>
      </c>
      <c r="T286" s="11">
        <f t="shared" si="77"/>
        <v>-0.25472060969925137</v>
      </c>
      <c r="U286" s="11">
        <f>'OddsRatio_working_3-way'!S286-'OddsRatio_working_3-way'!R286^2/3</f>
        <v>-0.97812714124512534</v>
      </c>
      <c r="V286" s="11">
        <f>'OddsRatio_working_3-way'!S286*'OddsRatio_working_3-way'!R286/3-2*'OddsRatio_working_3-way'!R286^3/27-'OddsRatio_working_3-way'!T286</f>
        <v>0.25472060969925137</v>
      </c>
      <c r="W286" s="11">
        <f>'OddsRatio_working_3-way'!V286^2+4*'OddsRatio_working_3-way'!U286^3/27</f>
        <v>-7.3755370272955451E-2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0.18617059332673475</v>
      </c>
      <c r="Y286" s="11">
        <f>IF('OddsRatio_working_3-way'!W286&gt;=0,IF('OddsRatio_working_3-way'!V286+SQRT('OddsRatio_working_3-way'!W286)&gt;0,0,PI()),ACOS('OddsRatio_working_3-way'!V286/(2*'OddsRatio_working_3-way'!X286)))</f>
        <v>0.81741987516925718</v>
      </c>
      <c r="Z286" s="11">
        <f>'OddsRatio_working_3-way'!X286^(1/3)*COS('OddsRatio_working_3-way'!Y286/3)</f>
        <v>0.54993597184671439</v>
      </c>
      <c r="AA286" s="11">
        <f>'OddsRatio_working_3-way'!X286^(1/3)*COS(('OddsRatio_working_3-way'!Y286+2*PI())/3)</f>
        <v>-0.40804542752424883</v>
      </c>
      <c r="AB286" s="11">
        <f>'OddsRatio_working_3-way'!X286^(1/3)*COS(('OddsRatio_working_3-way'!Y286+4*PI())/3)</f>
        <v>-0.14189054432246545</v>
      </c>
      <c r="AC286" s="11">
        <f>'OddsRatio_working_3-way'!X286^(1/3)*SIN('OddsRatio_working_3-way'!Y286/3)</f>
        <v>0.15366459346268299</v>
      </c>
      <c r="AD286" s="11">
        <f>'OddsRatio_working_3-way'!X286^(1/3)*SIN(('OddsRatio_working_3-way'!Y286+2*PI())/3)</f>
        <v>0.39942622534279704</v>
      </c>
      <c r="AE286" s="11">
        <f>'OddsRatio_working_3-way'!X286^(1/3)*SIN(('OddsRatio_working_3-way'!Y286+4*PI())/3)</f>
        <v>-0.55309081880548006</v>
      </c>
      <c r="AF286" s="11">
        <f>-'OddsRatio_working_3-way'!U286/(3*'OddsRatio_working_3-way'!X286^(1/3))*COS(('OddsRatio_working_3-way'!Y286)/3)</f>
        <v>0.54993597184671428</v>
      </c>
      <c r="AG286" s="11">
        <f>-'OddsRatio_working_3-way'!U286/(3*'OddsRatio_working_3-way'!X286^(1/3))*COS(('OddsRatio_working_3-way'!Y286+2*PI())/3)</f>
        <v>-0.40804542752424877</v>
      </c>
      <c r="AH286" s="11">
        <f>-'OddsRatio_working_3-way'!U286/(3*'OddsRatio_working_3-way'!X286^(1/3))*COS(('OddsRatio_working_3-way'!Y286+4*PI())/3)</f>
        <v>-0.14189054432246542</v>
      </c>
      <c r="AI286" s="11">
        <f>'OddsRatio_working_3-way'!U286/(3*'OddsRatio_working_3-way'!X286^(1/3))*SIN(('OddsRatio_working_3-way'!Y286)/3)</f>
        <v>-0.15366459346268296</v>
      </c>
      <c r="AJ286" s="11">
        <f>'OddsRatio_working_3-way'!U286/(3*'OddsRatio_working_3-way'!X286^(1/3))*SIN(('OddsRatio_working_3-way'!Y286+2*PI())/3)</f>
        <v>-0.39942622534279693</v>
      </c>
      <c r="AK286" s="11">
        <f>'OddsRatio_working_3-way'!U286/(3*'OddsRatio_working_3-way'!X286^(1/3))*SIN(('OddsRatio_working_3-way'!Y286+4*PI())/3)</f>
        <v>0.55309081880547994</v>
      </c>
      <c r="AL286" s="11">
        <f>'OddsRatio_working_3-way'!Z286+'OddsRatio_working_3-way'!AF286</f>
        <v>1.0998719436934286</v>
      </c>
      <c r="AM286" s="11">
        <f>'OddsRatio_working_3-way'!AA286+'OddsRatio_working_3-way'!AG286</f>
        <v>-0.81609085504849754</v>
      </c>
      <c r="AN286" s="11">
        <f>'OddsRatio_working_3-way'!AB286+'OddsRatio_working_3-way'!AH286</f>
        <v>-0.2837810886449309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1.0998719436934286</v>
      </c>
      <c r="AS286" s="11">
        <f>IF(('OddsRatio_working_3-way'!X286=0),IF(Q286&gt;0,-Q286^(1/3),(-Q286)^(1/3)),'OddsRatio_working_3-way'!AM286-'OddsRatio_working_3-way'!R286/3)</f>
        <v>-0.81609085504849754</v>
      </c>
      <c r="AT286" s="11">
        <f>IF(('OddsRatio_working_3-way'!X286=0),IF(Q286&gt;0,-Q286^(1/3),(-Q286)^(1/3)),'OddsRatio_working_3-way'!AN286-'OddsRatio_working_3-way'!R286/3)</f>
        <v>-0.2837810886449309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9">
        <f t="shared" si="65"/>
        <v>0.42529591113785159</v>
      </c>
      <c r="E287" s="9">
        <f t="shared" si="66"/>
        <v>0.24374821727172882</v>
      </c>
      <c r="F287" s="9">
        <f t="shared" si="67"/>
        <v>0.33095587159042006</v>
      </c>
      <c r="G287" s="9">
        <f t="shared" si="68"/>
        <v>1.0810432431848498</v>
      </c>
      <c r="H287" s="9">
        <f t="shared" si="69"/>
        <v>2.3513040539810621</v>
      </c>
      <c r="I287" s="9">
        <f t="shared" si="70"/>
        <v>4.1025941079405186</v>
      </c>
      <c r="J287" s="9">
        <f t="shared" si="71"/>
        <v>3.0215508647556693</v>
      </c>
      <c r="K287" s="11">
        <f t="shared" si="72"/>
        <v>0.44444444444444442</v>
      </c>
      <c r="L287" s="11">
        <f t="shared" si="73"/>
        <v>0.25839793281653745</v>
      </c>
      <c r="M287" s="11">
        <f t="shared" si="74"/>
        <v>0.34843205574912889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-0.2684467413149586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0.23969084282943232</v>
      </c>
      <c r="Q287" s="11">
        <f>2*'OddsRatio_working_3-way'!K287*'OddsRatio_working_3-way'!L287*'OddsRatio_working_3-way'!M287</f>
        <v>8.0030331495636833E-2</v>
      </c>
      <c r="R287" s="11">
        <f t="shared" si="75"/>
        <v>0</v>
      </c>
      <c r="S287" s="11">
        <f t="shared" si="76"/>
        <v>-0.8928804337699594</v>
      </c>
      <c r="T287" s="11">
        <f t="shared" si="77"/>
        <v>-0.29812368406342549</v>
      </c>
      <c r="U287" s="11">
        <f>'OddsRatio_working_3-way'!S287-'OddsRatio_working_3-way'!R287^2/3</f>
        <v>-0.8928804337699594</v>
      </c>
      <c r="V287" s="11">
        <f>'OddsRatio_working_3-way'!S287*'OddsRatio_working_3-way'!R287/3-2*'OddsRatio_working_3-way'!R287^3/27-'OddsRatio_working_3-way'!T287</f>
        <v>0.29812368406342549</v>
      </c>
      <c r="W287" s="11">
        <f>'OddsRatio_working_3-way'!V287^2+4*'OddsRatio_working_3-way'!U287^3/27</f>
        <v>-1.6579446983526272E-2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0.16237085482243682</v>
      </c>
      <c r="Y287" s="11">
        <f>IF('OddsRatio_working_3-way'!W287&gt;=0,IF('OddsRatio_working_3-way'!V287+SQRT('OddsRatio_working_3-way'!W287)&gt;0,0,PI()),ACOS('OddsRatio_working_3-way'!V287/(2*'OddsRatio_working_3-way'!X287)))</f>
        <v>0.40770493587117618</v>
      </c>
      <c r="Z287" s="11">
        <f>'OddsRatio_working_3-way'!X287^(1/3)*COS('OddsRatio_working_3-way'!Y287/3)</f>
        <v>0.54052162159242501</v>
      </c>
      <c r="AA287" s="11">
        <f>'OddsRatio_working_3-way'!X287^(1/3)*COS(('OddsRatio_working_3-way'!Y287+2*PI())/3)</f>
        <v>-0.33427167616929837</v>
      </c>
      <c r="AB287" s="11">
        <f>'OddsRatio_working_3-way'!X287^(1/3)*COS(('OddsRatio_working_3-way'!Y287+4*PI())/3)</f>
        <v>-0.20624994542312683</v>
      </c>
      <c r="AC287" s="11">
        <f>'OddsRatio_working_3-way'!X287^(1/3)*SIN('OddsRatio_working_3-way'!Y287/3)</f>
        <v>7.3913380708423987E-2</v>
      </c>
      <c r="AD287" s="11">
        <f>'OddsRatio_working_3-way'!X287^(1/3)*SIN(('OddsRatio_working_3-way'!Y287+2*PI())/3)</f>
        <v>0.43114876523958745</v>
      </c>
      <c r="AE287" s="11">
        <f>'OddsRatio_working_3-way'!X287^(1/3)*SIN(('OddsRatio_working_3-way'!Y287+4*PI())/3)</f>
        <v>-0.50506214594801135</v>
      </c>
      <c r="AF287" s="11">
        <f>-'OddsRatio_working_3-way'!U287/(3*'OddsRatio_working_3-way'!X287^(1/3))*COS(('OddsRatio_working_3-way'!Y287)/3)</f>
        <v>0.54052162159242489</v>
      </c>
      <c r="AG287" s="11">
        <f>-'OddsRatio_working_3-way'!U287/(3*'OddsRatio_working_3-way'!X287^(1/3))*COS(('OddsRatio_working_3-way'!Y287+2*PI())/3)</f>
        <v>-0.33427167616929832</v>
      </c>
      <c r="AH287" s="11">
        <f>-'OddsRatio_working_3-way'!U287/(3*'OddsRatio_working_3-way'!X287^(1/3))*COS(('OddsRatio_working_3-way'!Y287+4*PI())/3)</f>
        <v>-0.20624994542312677</v>
      </c>
      <c r="AI287" s="11">
        <f>'OddsRatio_working_3-way'!U287/(3*'OddsRatio_working_3-way'!X287^(1/3))*SIN(('OddsRatio_working_3-way'!Y287)/3)</f>
        <v>-7.3913380708423973E-2</v>
      </c>
      <c r="AJ287" s="11">
        <f>'OddsRatio_working_3-way'!U287/(3*'OddsRatio_working_3-way'!X287^(1/3))*SIN(('OddsRatio_working_3-way'!Y287+2*PI())/3)</f>
        <v>-0.43114876523958739</v>
      </c>
      <c r="AK287" s="11">
        <f>'OddsRatio_working_3-way'!U287/(3*'OddsRatio_working_3-way'!X287^(1/3))*SIN(('OddsRatio_working_3-way'!Y287+4*PI())/3)</f>
        <v>0.50506214594801135</v>
      </c>
      <c r="AL287" s="11">
        <f>'OddsRatio_working_3-way'!Z287+'OddsRatio_working_3-way'!AF287</f>
        <v>1.0810432431848498</v>
      </c>
      <c r="AM287" s="11">
        <f>'OddsRatio_working_3-way'!AA287+'OddsRatio_working_3-way'!AG287</f>
        <v>-0.66854335233859663</v>
      </c>
      <c r="AN287" s="11">
        <f>'OddsRatio_working_3-way'!AB287+'OddsRatio_working_3-way'!AH287</f>
        <v>-0.4124998908462536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1.0810432431848498</v>
      </c>
      <c r="AS287" s="11">
        <f>IF(('OddsRatio_working_3-way'!X287=0),IF(Q287&gt;0,-Q287^(1/3),(-Q287)^(1/3)),'OddsRatio_working_3-way'!AM287-'OddsRatio_working_3-way'!R287/3)</f>
        <v>-0.66854335233859663</v>
      </c>
      <c r="AT287" s="11">
        <f>IF(('OddsRatio_working_3-way'!X287=0),IF(Q287&gt;0,-Q287^(1/3),(-Q287)^(1/3)),'OddsRatio_working_3-way'!AN287-'OddsRatio_working_3-way'!R287/3)</f>
        <v>-0.4124998908462536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9">
        <f t="shared" si="65"/>
        <v>0.56242666454410528</v>
      </c>
      <c r="E288" s="9">
        <f t="shared" si="66"/>
        <v>0.20313141021206285</v>
      </c>
      <c r="F288" s="9">
        <f t="shared" si="67"/>
        <v>0.23444192524383178</v>
      </c>
      <c r="G288" s="9">
        <f t="shared" si="68"/>
        <v>1.0957881468380508</v>
      </c>
      <c r="H288" s="9">
        <f t="shared" si="69"/>
        <v>1.7780095842550161</v>
      </c>
      <c r="I288" s="9">
        <f t="shared" si="70"/>
        <v>4.9229215656802223</v>
      </c>
      <c r="J288" s="9">
        <f t="shared" si="71"/>
        <v>4.2654486775773917</v>
      </c>
      <c r="K288" s="11">
        <f t="shared" si="72"/>
        <v>0.58479532163742687</v>
      </c>
      <c r="L288" s="11">
        <f t="shared" si="73"/>
        <v>0.2183406113537118</v>
      </c>
      <c r="M288" s="11">
        <f t="shared" si="74"/>
        <v>0.25125628140703515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-0.24300375187308121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0.23323286675210625</v>
      </c>
      <c r="Q288" s="11">
        <f>2*'OddsRatio_working_3-way'!K288*'OddsRatio_working_3-way'!L288*'OddsRatio_working_3-way'!M288</f>
        <v>6.4163099519148906E-2</v>
      </c>
      <c r="R288" s="11">
        <f t="shared" si="75"/>
        <v>0</v>
      </c>
      <c r="S288" s="11">
        <f t="shared" si="76"/>
        <v>-0.95979121702582515</v>
      </c>
      <c r="T288" s="11">
        <f t="shared" si="77"/>
        <v>-0.26404160028220774</v>
      </c>
      <c r="U288" s="11">
        <f>'OddsRatio_working_3-way'!S288-'OddsRatio_working_3-way'!R288^2/3</f>
        <v>-0.95979121702582515</v>
      </c>
      <c r="V288" s="11">
        <f>'OddsRatio_working_3-way'!S288*'OddsRatio_working_3-way'!R288/3-2*'OddsRatio_working_3-way'!R288^3/27-'OddsRatio_working_3-way'!T288</f>
        <v>0.26404160028220774</v>
      </c>
      <c r="W288" s="11">
        <f>'OddsRatio_working_3-way'!V288^2+4*'OddsRatio_working_3-way'!U288^3/27</f>
        <v>-6.1268534411381456E-2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0.18096028645186948</v>
      </c>
      <c r="Y288" s="11">
        <f>IF('OddsRatio_working_3-way'!W288&gt;=0,IF('OddsRatio_working_3-way'!V288+SQRT('OddsRatio_working_3-way'!W288)&gt;0,0,PI()),ACOS('OddsRatio_working_3-way'!V288/(2*'OddsRatio_working_3-way'!X288)))</f>
        <v>0.75312268868837995</v>
      </c>
      <c r="Z288" s="11">
        <f>'OddsRatio_working_3-way'!X288^(1/3)*COS('OddsRatio_working_3-way'!Y288/3)</f>
        <v>0.54789407341902552</v>
      </c>
      <c r="AA288" s="11">
        <f>'OddsRatio_working_3-way'!X288^(1/3)*COS(('OddsRatio_working_3-way'!Y288+2*PI())/3)</f>
        <v>-0.3956305092548299</v>
      </c>
      <c r="AB288" s="11">
        <f>'OddsRatio_working_3-way'!X288^(1/3)*COS(('OddsRatio_working_3-way'!Y288+4*PI())/3)</f>
        <v>-0.15226356416419573</v>
      </c>
      <c r="AC288" s="11">
        <f>'OddsRatio_working_3-way'!X288^(1/3)*SIN('OddsRatio_working_3-way'!Y288/3)</f>
        <v>0.14050797125993464</v>
      </c>
      <c r="AD288" s="11">
        <f>'OddsRatio_working_3-way'!X288^(1/3)*SIN(('OddsRatio_working_3-way'!Y288+2*PI())/3)</f>
        <v>0.40423620053384512</v>
      </c>
      <c r="AE288" s="11">
        <f>'OddsRatio_working_3-way'!X288^(1/3)*SIN(('OddsRatio_working_3-way'!Y288+4*PI())/3)</f>
        <v>-0.54474417179377965</v>
      </c>
      <c r="AF288" s="11">
        <f>-'OddsRatio_working_3-way'!U288/(3*'OddsRatio_working_3-way'!X288^(1/3))*COS(('OddsRatio_working_3-way'!Y288)/3)</f>
        <v>0.54789407341902541</v>
      </c>
      <c r="AG288" s="11">
        <f>-'OddsRatio_working_3-way'!U288/(3*'OddsRatio_working_3-way'!X288^(1/3))*COS(('OddsRatio_working_3-way'!Y288+2*PI())/3)</f>
        <v>-0.39563050925482984</v>
      </c>
      <c r="AH288" s="11">
        <f>-'OddsRatio_working_3-way'!U288/(3*'OddsRatio_working_3-way'!X288^(1/3))*COS(('OddsRatio_working_3-way'!Y288+4*PI())/3)</f>
        <v>-0.15226356416419567</v>
      </c>
      <c r="AI288" s="11">
        <f>'OddsRatio_working_3-way'!U288/(3*'OddsRatio_working_3-way'!X288^(1/3))*SIN(('OddsRatio_working_3-way'!Y288)/3)</f>
        <v>-0.14050797125993461</v>
      </c>
      <c r="AJ288" s="11">
        <f>'OddsRatio_working_3-way'!U288/(3*'OddsRatio_working_3-way'!X288^(1/3))*SIN(('OddsRatio_working_3-way'!Y288+2*PI())/3)</f>
        <v>-0.40423620053384501</v>
      </c>
      <c r="AK288" s="11">
        <f>'OddsRatio_working_3-way'!U288/(3*'OddsRatio_working_3-way'!X288^(1/3))*SIN(('OddsRatio_working_3-way'!Y288+4*PI())/3)</f>
        <v>0.54474417179377954</v>
      </c>
      <c r="AL288" s="11">
        <f>'OddsRatio_working_3-way'!Z288+'OddsRatio_working_3-way'!AF288</f>
        <v>1.0957881468380508</v>
      </c>
      <c r="AM288" s="11">
        <f>'OddsRatio_working_3-way'!AA288+'OddsRatio_working_3-way'!AG288</f>
        <v>-0.7912610185096598</v>
      </c>
      <c r="AN288" s="11">
        <f>'OddsRatio_working_3-way'!AB288+'OddsRatio_working_3-way'!AH288</f>
        <v>-0.30452712832839141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1.0957881468380508</v>
      </c>
      <c r="AS288" s="11">
        <f>IF(('OddsRatio_working_3-way'!X288=0),IF(Q288&gt;0,-Q288^(1/3),(-Q288)^(1/3)),'OddsRatio_working_3-way'!AM288-'OddsRatio_working_3-way'!R288/3)</f>
        <v>-0.7912610185096598</v>
      </c>
      <c r="AT288" s="11">
        <f>IF(('OddsRatio_working_3-way'!X288=0),IF(Q288&gt;0,-Q288^(1/3),(-Q288)^(1/3)),'OddsRatio_working_3-way'!AN288-'OddsRatio_working_3-way'!R288/3)</f>
        <v>-0.30452712832839141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9">
        <f t="shared" si="65"/>
        <v>0.48719721671835065</v>
      </c>
      <c r="E289" s="9">
        <f t="shared" si="66"/>
        <v>0.22038765605410787</v>
      </c>
      <c r="F289" s="9">
        <f t="shared" si="67"/>
        <v>0.29241512722754121</v>
      </c>
      <c r="G289" s="9">
        <f t="shared" si="68"/>
        <v>1.0851101874881572</v>
      </c>
      <c r="H289" s="9">
        <f t="shared" si="69"/>
        <v>2.0525568818635129</v>
      </c>
      <c r="I289" s="9">
        <f t="shared" si="70"/>
        <v>4.5374592112113925</v>
      </c>
      <c r="J289" s="9">
        <f t="shared" si="71"/>
        <v>3.4197957180985905</v>
      </c>
      <c r="K289" s="11">
        <f t="shared" si="72"/>
        <v>0.50761421319796951</v>
      </c>
      <c r="L289" s="11">
        <f t="shared" si="73"/>
        <v>0.23474178403755869</v>
      </c>
      <c r="M289" s="11">
        <f t="shared" si="74"/>
        <v>0.30959752321981426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-0.260145219617538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0.23831653201782607</v>
      </c>
      <c r="Q289" s="11">
        <f>2*'OddsRatio_working_3-way'!K289*'OddsRatio_working_3-way'!L289*'OddsRatio_working_3-way'!M289</f>
        <v>7.3782208055054518E-2</v>
      </c>
      <c r="R289" s="11">
        <f t="shared" si="75"/>
        <v>0</v>
      </c>
      <c r="S289" s="11">
        <f t="shared" si="76"/>
        <v>-0.91609037586082043</v>
      </c>
      <c r="T289" s="11">
        <f t="shared" si="77"/>
        <v>-0.28361931141201874</v>
      </c>
      <c r="U289" s="11">
        <f>'OddsRatio_working_3-way'!S289-'OddsRatio_working_3-way'!R289^2/3</f>
        <v>-0.91609037586082043</v>
      </c>
      <c r="V289" s="11">
        <f>'OddsRatio_working_3-way'!S289*'OddsRatio_working_3-way'!R289/3-2*'OddsRatio_working_3-way'!R289^3/27-'OddsRatio_working_3-way'!T289</f>
        <v>0.28361931141201874</v>
      </c>
      <c r="W289" s="11">
        <f>'OddsRatio_working_3-way'!V289^2+4*'OddsRatio_working_3-way'!U289^3/27</f>
        <v>-3.3456798737975579E-2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0.16874293506974095</v>
      </c>
      <c r="Y289" s="11">
        <f>IF('OddsRatio_working_3-way'!W289&gt;=0,IF('OddsRatio_working_3-way'!V289+SQRT('OddsRatio_working_3-way'!W289)&gt;0,0,PI()),ACOS('OddsRatio_working_3-way'!V289/(2*'OddsRatio_working_3-way'!X289)))</f>
        <v>0.57279632449604534</v>
      </c>
      <c r="Z289" s="11">
        <f>'OddsRatio_working_3-way'!X289^(1/3)*COS('OddsRatio_working_3-way'!Y289/3)</f>
        <v>0.54255509374407862</v>
      </c>
      <c r="AA289" s="11">
        <f>'OddsRatio_working_3-way'!X289^(1/3)*COS(('OddsRatio_working_3-way'!Y289+2*PI())/3)</f>
        <v>-0.3620964416818237</v>
      </c>
      <c r="AB289" s="11">
        <f>'OddsRatio_working_3-way'!X289^(1/3)*COS(('OddsRatio_working_3-way'!Y289+4*PI())/3)</f>
        <v>-0.18045865206225495</v>
      </c>
      <c r="AC289" s="11">
        <f>'OddsRatio_working_3-way'!X289^(1/3)*SIN('OddsRatio_working_3-way'!Y289/3)</f>
        <v>0.10486862673186666</v>
      </c>
      <c r="AD289" s="11">
        <f>'OddsRatio_working_3-way'!X289^(1/3)*SIN(('OddsRatio_working_3-way'!Y289+2*PI())/3)</f>
        <v>0.41743218076908628</v>
      </c>
      <c r="AE289" s="11">
        <f>'OddsRatio_working_3-way'!X289^(1/3)*SIN(('OddsRatio_working_3-way'!Y289+4*PI())/3)</f>
        <v>-0.52230080750095287</v>
      </c>
      <c r="AF289" s="11">
        <f>-'OddsRatio_working_3-way'!U289/(3*'OddsRatio_working_3-way'!X289^(1/3))*COS(('OddsRatio_working_3-way'!Y289)/3)</f>
        <v>0.54255509374407862</v>
      </c>
      <c r="AG289" s="11">
        <f>-'OddsRatio_working_3-way'!U289/(3*'OddsRatio_working_3-way'!X289^(1/3))*COS(('OddsRatio_working_3-way'!Y289+2*PI())/3)</f>
        <v>-0.3620964416818237</v>
      </c>
      <c r="AH289" s="11">
        <f>-'OddsRatio_working_3-way'!U289/(3*'OddsRatio_working_3-way'!X289^(1/3))*COS(('OddsRatio_working_3-way'!Y289+4*PI())/3)</f>
        <v>-0.18045865206225495</v>
      </c>
      <c r="AI289" s="11">
        <f>'OddsRatio_working_3-way'!U289/(3*'OddsRatio_working_3-way'!X289^(1/3))*SIN(('OddsRatio_working_3-way'!Y289)/3)</f>
        <v>-0.10486862673186666</v>
      </c>
      <c r="AJ289" s="11">
        <f>'OddsRatio_working_3-way'!U289/(3*'OddsRatio_working_3-way'!X289^(1/3))*SIN(('OddsRatio_working_3-way'!Y289+2*PI())/3)</f>
        <v>-0.41743218076908628</v>
      </c>
      <c r="AK289" s="11">
        <f>'OddsRatio_working_3-way'!U289/(3*'OddsRatio_working_3-way'!X289^(1/3))*SIN(('OddsRatio_working_3-way'!Y289+4*PI())/3)</f>
        <v>0.52230080750095287</v>
      </c>
      <c r="AL289" s="11">
        <f>'OddsRatio_working_3-way'!Z289+'OddsRatio_working_3-way'!AF289</f>
        <v>1.0851101874881572</v>
      </c>
      <c r="AM289" s="11">
        <f>'OddsRatio_working_3-way'!AA289+'OddsRatio_working_3-way'!AG289</f>
        <v>-0.7241928833636474</v>
      </c>
      <c r="AN289" s="11">
        <f>'OddsRatio_working_3-way'!AB289+'OddsRatio_working_3-way'!AH289</f>
        <v>-0.3609173041245099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1.0851101874881572</v>
      </c>
      <c r="AS289" s="11">
        <f>IF(('OddsRatio_working_3-way'!X289=0),IF(Q289&gt;0,-Q289^(1/3),(-Q289)^(1/3)),'OddsRatio_working_3-way'!AM289-'OddsRatio_working_3-way'!R289/3)</f>
        <v>-0.7241928833636474</v>
      </c>
      <c r="AT289" s="11">
        <f>IF(('OddsRatio_working_3-way'!X289=0),IF(Q289&gt;0,-Q289^(1/3),(-Q289)^(1/3)),'OddsRatio_working_3-way'!AN289-'OddsRatio_working_3-way'!R289/3)</f>
        <v>-0.3609173041245099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9">
        <f t="shared" si="65"/>
        <v>0.83534373875604251</v>
      </c>
      <c r="E290" s="9">
        <f t="shared" si="66"/>
        <v>0.10951859730524353</v>
      </c>
      <c r="F290" s="9">
        <f t="shared" si="67"/>
        <v>5.5137663938713707E-2</v>
      </c>
      <c r="G290" s="9">
        <f t="shared" si="68"/>
        <v>1.2319498968259786</v>
      </c>
      <c r="H290" s="9">
        <f t="shared" si="69"/>
        <v>1.1971119834921566</v>
      </c>
      <c r="I290" s="9">
        <f t="shared" si="70"/>
        <v>9.1308693190514596</v>
      </c>
      <c r="J290" s="9">
        <f t="shared" si="71"/>
        <v>18.136423064849357</v>
      </c>
      <c r="K290" s="11">
        <f t="shared" si="72"/>
        <v>0.86206896551724144</v>
      </c>
      <c r="L290" s="11">
        <f t="shared" si="73"/>
        <v>0.13157894736842105</v>
      </c>
      <c r="M290" s="11">
        <f t="shared" si="74"/>
        <v>6.70690811535882E-2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-0.11174853111408911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0.15725021636169101</v>
      </c>
      <c r="Q290" s="11">
        <f>2*'OddsRatio_working_3-way'!K290*'OddsRatio_working_3-way'!L290*'OddsRatio_working_3-way'!M290</f>
        <v>1.5215308791648865E-2</v>
      </c>
      <c r="R290" s="11">
        <f t="shared" si="75"/>
        <v>0</v>
      </c>
      <c r="S290" s="11">
        <f t="shared" si="76"/>
        <v>-1.4071792693288037</v>
      </c>
      <c r="T290" s="11">
        <f t="shared" si="77"/>
        <v>-0.13615667821275315</v>
      </c>
      <c r="U290" s="11">
        <f>'OddsRatio_working_3-way'!S290-'OddsRatio_working_3-way'!R290^2/3</f>
        <v>-1.4071792693288037</v>
      </c>
      <c r="V290" s="11">
        <f>'OddsRatio_working_3-way'!S290*'OddsRatio_working_3-way'!R290/3-2*'OddsRatio_working_3-way'!R290^3/27-'OddsRatio_working_3-way'!T290</f>
        <v>0.13615667821275315</v>
      </c>
      <c r="W290" s="11">
        <f>'OddsRatio_working_3-way'!V290^2+4*'OddsRatio_working_3-way'!U290^3/27</f>
        <v>-0.39426594411889937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0.32124935219422257</v>
      </c>
      <c r="Y290" s="11">
        <f>IF('OddsRatio_working_3-way'!W290&gt;=0,IF('OddsRatio_working_3-way'!V290+SQRT('OddsRatio_working_3-way'!W290)&gt;0,0,PI()),ACOS('OddsRatio_working_3-way'!V290/(2*'OddsRatio_working_3-way'!X290)))</f>
        <v>1.3572597850003889</v>
      </c>
      <c r="Z290" s="11">
        <f>'OddsRatio_working_3-way'!X290^(1/3)*COS('OddsRatio_working_3-way'!Y290/3)</f>
        <v>0.61597494841298928</v>
      </c>
      <c r="AA290" s="11">
        <f>'OddsRatio_working_3-way'!X290^(1/3)*COS(('OddsRatio_working_3-way'!Y290+2*PI())/3)</f>
        <v>-0.56726717747675137</v>
      </c>
      <c r="AB290" s="11">
        <f>'OddsRatio_working_3-way'!X290^(1/3)*COS(('OddsRatio_working_3-way'!Y290+4*PI())/3)</f>
        <v>-4.8707770936238036E-2</v>
      </c>
      <c r="AC290" s="11">
        <f>'OddsRatio_working_3-way'!X290^(1/3)*SIN('OddsRatio_working_3-way'!Y290/3)</f>
        <v>0.29939041295697794</v>
      </c>
      <c r="AD290" s="11">
        <f>'OddsRatio_working_3-way'!X290^(1/3)*SIN(('OddsRatio_working_3-way'!Y290+2*PI())/3)</f>
        <v>0.38375474694196876</v>
      </c>
      <c r="AE290" s="11">
        <f>'OddsRatio_working_3-way'!X290^(1/3)*SIN(('OddsRatio_working_3-way'!Y290+4*PI())/3)</f>
        <v>-0.68314515989894675</v>
      </c>
      <c r="AF290" s="11">
        <f>-'OddsRatio_working_3-way'!U290/(3*'OddsRatio_working_3-way'!X290^(1/3))*COS(('OddsRatio_working_3-way'!Y290)/3)</f>
        <v>0.61597494841298917</v>
      </c>
      <c r="AG290" s="11">
        <f>-'OddsRatio_working_3-way'!U290/(3*'OddsRatio_working_3-way'!X290^(1/3))*COS(('OddsRatio_working_3-way'!Y290+2*PI())/3)</f>
        <v>-0.56726717747675126</v>
      </c>
      <c r="AH290" s="11">
        <f>-'OddsRatio_working_3-way'!U290/(3*'OddsRatio_working_3-way'!X290^(1/3))*COS(('OddsRatio_working_3-way'!Y290+4*PI())/3)</f>
        <v>-4.8707770936238029E-2</v>
      </c>
      <c r="AI290" s="11">
        <f>'OddsRatio_working_3-way'!U290/(3*'OddsRatio_working_3-way'!X290^(1/3))*SIN(('OddsRatio_working_3-way'!Y290)/3)</f>
        <v>-0.29939041295697788</v>
      </c>
      <c r="AJ290" s="11">
        <f>'OddsRatio_working_3-way'!U290/(3*'OddsRatio_working_3-way'!X290^(1/3))*SIN(('OddsRatio_working_3-way'!Y290+2*PI())/3)</f>
        <v>-0.38375474694196871</v>
      </c>
      <c r="AK290" s="11">
        <f>'OddsRatio_working_3-way'!U290/(3*'OddsRatio_working_3-way'!X290^(1/3))*SIN(('OddsRatio_working_3-way'!Y290+4*PI())/3)</f>
        <v>0.68314515989894664</v>
      </c>
      <c r="AL290" s="11">
        <f>'OddsRatio_working_3-way'!Z290+'OddsRatio_working_3-way'!AF290</f>
        <v>1.2319498968259786</v>
      </c>
      <c r="AM290" s="11">
        <f>'OddsRatio_working_3-way'!AA290+'OddsRatio_working_3-way'!AG290</f>
        <v>-1.1345343549535025</v>
      </c>
      <c r="AN290" s="11">
        <f>'OddsRatio_working_3-way'!AB290+'OddsRatio_working_3-way'!AH290</f>
        <v>-9.7415541872476058E-2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1.2319498968259786</v>
      </c>
      <c r="AS290" s="11">
        <f>IF(('OddsRatio_working_3-way'!X290=0),IF(Q290&gt;0,-Q290^(1/3),(-Q290)^(1/3)),'OddsRatio_working_3-way'!AM290-'OddsRatio_working_3-way'!R290/3)</f>
        <v>-1.1345343549535025</v>
      </c>
      <c r="AT290" s="11">
        <f>IF(('OddsRatio_working_3-way'!X290=0),IF(Q290&gt;0,-Q290^(1/3),(-Q290)^(1/3)),'OddsRatio_working_3-way'!AN290-'OddsRatio_working_3-way'!R290/3)</f>
        <v>-9.7415541872476058E-2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9">
        <f t="shared" si="65"/>
        <v>0.4826313272809522</v>
      </c>
      <c r="E291" s="9">
        <f t="shared" si="66"/>
        <v>0.22727266406292421</v>
      </c>
      <c r="F291" s="9">
        <f t="shared" si="67"/>
        <v>0.29009600865612367</v>
      </c>
      <c r="G291" s="9">
        <f t="shared" si="68"/>
        <v>1.082802937497493</v>
      </c>
      <c r="H291" s="9">
        <f t="shared" si="69"/>
        <v>2.0719749081225185</v>
      </c>
      <c r="I291" s="9">
        <f t="shared" si="70"/>
        <v>4.4000012237421275</v>
      </c>
      <c r="J291" s="9">
        <f t="shared" si="71"/>
        <v>3.4471346387443336</v>
      </c>
      <c r="K291" s="11">
        <f t="shared" si="72"/>
        <v>0.50251256281407031</v>
      </c>
      <c r="L291" s="11">
        <f t="shared" si="73"/>
        <v>0.24154589371980678</v>
      </c>
      <c r="M291" s="11">
        <f t="shared" si="74"/>
        <v>0.30674846625766872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-0.26157863202381615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0.23791939156974526</v>
      </c>
      <c r="Q291" s="11">
        <f>2*'OddsRatio_working_3-way'!K291*'OddsRatio_working_3-way'!L291*'OddsRatio_working_3-way'!M291</f>
        <v>7.4466163245616654E-2</v>
      </c>
      <c r="R291" s="11">
        <f t="shared" si="75"/>
        <v>0</v>
      </c>
      <c r="S291" s="11">
        <f t="shared" si="76"/>
        <v>-0.90955209043253671</v>
      </c>
      <c r="T291" s="11">
        <f t="shared" si="77"/>
        <v>-0.28467984051096601</v>
      </c>
      <c r="U291" s="11">
        <f>'OddsRatio_working_3-way'!S291-'OddsRatio_working_3-way'!R291^2/3</f>
        <v>-0.90955209043253671</v>
      </c>
      <c r="V291" s="11">
        <f>'OddsRatio_working_3-way'!S291*'OddsRatio_working_3-way'!R291/3-2*'OddsRatio_working_3-way'!R291^3/27-'OddsRatio_working_3-way'!T291</f>
        <v>0.28467984051096601</v>
      </c>
      <c r="W291" s="11">
        <f>'OddsRatio_working_3-way'!V291^2+4*'OddsRatio_working_3-way'!U291^3/27</f>
        <v>-3.0432767054417942E-2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0.16693964376966228</v>
      </c>
      <c r="Y291" s="11">
        <f>IF('OddsRatio_working_3-way'!W291&gt;=0,IF('OddsRatio_working_3-way'!V291+SQRT('OddsRatio_working_3-way'!W291)&gt;0,0,PI()),ACOS('OddsRatio_working_3-way'!V291/(2*'OddsRatio_working_3-way'!X291)))</f>
        <v>0.54977326923437908</v>
      </c>
      <c r="Z291" s="11">
        <f>'OddsRatio_working_3-way'!X291^(1/3)*COS('OddsRatio_working_3-way'!Y291/3)</f>
        <v>0.54140146874874651</v>
      </c>
      <c r="AA291" s="11">
        <f>'OddsRatio_working_3-way'!X291^(1/3)*COS(('OddsRatio_working_3-way'!Y291+2*PI())/3)</f>
        <v>-0.35759929498189552</v>
      </c>
      <c r="AB291" s="11">
        <f>'OddsRatio_working_3-way'!X291^(1/3)*COS(('OddsRatio_working_3-way'!Y291+4*PI())/3)</f>
        <v>-0.18380217376685115</v>
      </c>
      <c r="AC291" s="11">
        <f>'OddsRatio_working_3-way'!X291^(1/3)*SIN('OddsRatio_working_3-way'!Y291/3)</f>
        <v>0.10034181471788794</v>
      </c>
      <c r="AD291" s="11">
        <f>'OddsRatio_working_3-way'!X291^(1/3)*SIN(('OddsRatio_working_3-way'!Y291+2*PI())/3)</f>
        <v>0.41869651822367737</v>
      </c>
      <c r="AE291" s="11">
        <f>'OddsRatio_working_3-way'!X291^(1/3)*SIN(('OddsRatio_working_3-way'!Y291+4*PI())/3)</f>
        <v>-0.51903833294156532</v>
      </c>
      <c r="AF291" s="11">
        <f>-'OddsRatio_working_3-way'!U291/(3*'OddsRatio_working_3-way'!X291^(1/3))*COS(('OddsRatio_working_3-way'!Y291)/3)</f>
        <v>0.54140146874874651</v>
      </c>
      <c r="AG291" s="11">
        <f>-'OddsRatio_working_3-way'!U291/(3*'OddsRatio_working_3-way'!X291^(1/3))*COS(('OddsRatio_working_3-way'!Y291+2*PI())/3)</f>
        <v>-0.35759929498189552</v>
      </c>
      <c r="AH291" s="11">
        <f>-'OddsRatio_working_3-way'!U291/(3*'OddsRatio_working_3-way'!X291^(1/3))*COS(('OddsRatio_working_3-way'!Y291+4*PI())/3)</f>
        <v>-0.18380217376685115</v>
      </c>
      <c r="AI291" s="11">
        <f>'OddsRatio_working_3-way'!U291/(3*'OddsRatio_working_3-way'!X291^(1/3))*SIN(('OddsRatio_working_3-way'!Y291)/3)</f>
        <v>-0.10034181471788794</v>
      </c>
      <c r="AJ291" s="11">
        <f>'OddsRatio_working_3-way'!U291/(3*'OddsRatio_working_3-way'!X291^(1/3))*SIN(('OddsRatio_working_3-way'!Y291+2*PI())/3)</f>
        <v>-0.41869651822367737</v>
      </c>
      <c r="AK291" s="11">
        <f>'OddsRatio_working_3-way'!U291/(3*'OddsRatio_working_3-way'!X291^(1/3))*SIN(('OddsRatio_working_3-way'!Y291+4*PI())/3)</f>
        <v>0.51903833294156532</v>
      </c>
      <c r="AL291" s="11">
        <f>'OddsRatio_working_3-way'!Z291+'OddsRatio_working_3-way'!AF291</f>
        <v>1.082802937497493</v>
      </c>
      <c r="AM291" s="11">
        <f>'OddsRatio_working_3-way'!AA291+'OddsRatio_working_3-way'!AG291</f>
        <v>-0.71519858996379104</v>
      </c>
      <c r="AN291" s="11">
        <f>'OddsRatio_working_3-way'!AB291+'OddsRatio_working_3-way'!AH291</f>
        <v>-0.3676043475337023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1.082802937497493</v>
      </c>
      <c r="AS291" s="11">
        <f>IF(('OddsRatio_working_3-way'!X291=0),IF(Q291&gt;0,-Q291^(1/3),(-Q291)^(1/3)),'OddsRatio_working_3-way'!AM291-'OddsRatio_working_3-way'!R291/3)</f>
        <v>-0.71519858996379104</v>
      </c>
      <c r="AT291" s="11">
        <f>IF(('OddsRatio_working_3-way'!X291=0),IF(Q291&gt;0,-Q291^(1/3),(-Q291)^(1/3)),'OddsRatio_working_3-way'!AN291-'OddsRatio_working_3-way'!R291/3)</f>
        <v>-0.3676043475337023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9">
        <f t="shared" si="65"/>
        <v>0.35430837131899623</v>
      </c>
      <c r="E292" s="9">
        <f t="shared" si="66"/>
        <v>0.26364987205336887</v>
      </c>
      <c r="F292" s="9">
        <f t="shared" si="67"/>
        <v>0.3820417566276349</v>
      </c>
      <c r="G292" s="9">
        <f t="shared" si="68"/>
        <v>1.0783432834274731</v>
      </c>
      <c r="H292" s="9">
        <f t="shared" si="69"/>
        <v>2.8224001489924295</v>
      </c>
      <c r="I292" s="9">
        <f t="shared" si="70"/>
        <v>3.7929091040771556</v>
      </c>
      <c r="J292" s="9">
        <f t="shared" si="71"/>
        <v>2.6175149251412098</v>
      </c>
      <c r="K292" s="11">
        <f t="shared" si="72"/>
        <v>0.37174721189591081</v>
      </c>
      <c r="L292" s="11">
        <f t="shared" si="73"/>
        <v>0.2785515320334262</v>
      </c>
      <c r="M292" s="11">
        <f t="shared" si="74"/>
        <v>0.4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-0.27195120688405428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0.2394093464911827</v>
      </c>
      <c r="Q292" s="11">
        <f>2*'OddsRatio_working_3-way'!K292*'OddsRatio_working_3-way'!L292*'OddsRatio_working_3-way'!M292</f>
        <v>8.284060432220855E-2</v>
      </c>
      <c r="R292" s="11">
        <f t="shared" si="75"/>
        <v>0</v>
      </c>
      <c r="S292" s="11">
        <f t="shared" si="76"/>
        <v>-0.88033934187780338</v>
      </c>
      <c r="T292" s="11">
        <f t="shared" si="77"/>
        <v>-0.30461568923107385</v>
      </c>
      <c r="U292" s="11">
        <f>'OddsRatio_working_3-way'!S292-'OddsRatio_working_3-way'!R292^2/3</f>
        <v>-0.88033934187780338</v>
      </c>
      <c r="V292" s="11">
        <f>'OddsRatio_working_3-way'!S292*'OddsRatio_working_3-way'!R292/3-2*'OddsRatio_working_3-way'!R292^3/27-'OddsRatio_working_3-way'!T292</f>
        <v>0.30461568923107385</v>
      </c>
      <c r="W292" s="11">
        <f>'OddsRatio_working_3-way'!V292^2+4*'OddsRatio_working_3-way'!U292^3/27</f>
        <v>-8.2849356658736134E-3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0.15896198743063999</v>
      </c>
      <c r="Y292" s="11">
        <f>IF('OddsRatio_working_3-way'!W292&gt;=0,IF('OddsRatio_working_3-way'!V292+SQRT('OddsRatio_working_3-way'!W292)&gt;0,0,PI()),ACOS('OddsRatio_working_3-way'!V292/(2*'OddsRatio_working_3-way'!X292)))</f>
        <v>0.29036290957979038</v>
      </c>
      <c r="Z292" s="11">
        <f>'OddsRatio_working_3-way'!X292^(1/3)*COS('OddsRatio_working_3-way'!Y292/3)</f>
        <v>0.53917164171373655</v>
      </c>
      <c r="AA292" s="11">
        <f>'OddsRatio_working_3-way'!X292^(1/3)*COS(('OddsRatio_working_3-way'!Y292+2*PI())/3)</f>
        <v>-0.31492113874740935</v>
      </c>
      <c r="AB292" s="11">
        <f>'OddsRatio_working_3-way'!X292^(1/3)*COS(('OddsRatio_working_3-way'!Y292+4*PI())/3)</f>
        <v>-0.22425050296632687</v>
      </c>
      <c r="AC292" s="11">
        <f>'OddsRatio_working_3-way'!X292^(1/3)*SIN('OddsRatio_working_3-way'!Y292/3)</f>
        <v>5.2348715975802443E-2</v>
      </c>
      <c r="AD292" s="11">
        <f>'OddsRatio_working_3-way'!X292^(1/3)*SIN(('OddsRatio_working_3-way'!Y292+2*PI())/3)</f>
        <v>0.4407619807363562</v>
      </c>
      <c r="AE292" s="11">
        <f>'OddsRatio_working_3-way'!X292^(1/3)*SIN(('OddsRatio_working_3-way'!Y292+4*PI())/3)</f>
        <v>-0.49311069671215868</v>
      </c>
      <c r="AF292" s="11">
        <f>-'OddsRatio_working_3-way'!U292/(3*'OddsRatio_working_3-way'!X292^(1/3))*COS(('OddsRatio_working_3-way'!Y292)/3)</f>
        <v>0.53917164171373655</v>
      </c>
      <c r="AG292" s="11">
        <f>-'OddsRatio_working_3-way'!U292/(3*'OddsRatio_working_3-way'!X292^(1/3))*COS(('OddsRatio_working_3-way'!Y292+2*PI())/3)</f>
        <v>-0.31492113874740935</v>
      </c>
      <c r="AH292" s="11">
        <f>-'OddsRatio_working_3-way'!U292/(3*'OddsRatio_working_3-way'!X292^(1/3))*COS(('OddsRatio_working_3-way'!Y292+4*PI())/3)</f>
        <v>-0.22425050296632687</v>
      </c>
      <c r="AI292" s="11">
        <f>'OddsRatio_working_3-way'!U292/(3*'OddsRatio_working_3-way'!X292^(1/3))*SIN(('OddsRatio_working_3-way'!Y292)/3)</f>
        <v>-5.2348715975802443E-2</v>
      </c>
      <c r="AJ292" s="11">
        <f>'OddsRatio_working_3-way'!U292/(3*'OddsRatio_working_3-way'!X292^(1/3))*SIN(('OddsRatio_working_3-way'!Y292+2*PI())/3)</f>
        <v>-0.4407619807363562</v>
      </c>
      <c r="AK292" s="11">
        <f>'OddsRatio_working_3-way'!U292/(3*'OddsRatio_working_3-way'!X292^(1/3))*SIN(('OddsRatio_working_3-way'!Y292+4*PI())/3)</f>
        <v>0.49311069671215868</v>
      </c>
      <c r="AL292" s="11">
        <f>'OddsRatio_working_3-way'!Z292+'OddsRatio_working_3-way'!AF292</f>
        <v>1.0783432834274731</v>
      </c>
      <c r="AM292" s="11">
        <f>'OddsRatio_working_3-way'!AA292+'OddsRatio_working_3-way'!AG292</f>
        <v>-0.62984227749481869</v>
      </c>
      <c r="AN292" s="11">
        <f>'OddsRatio_working_3-way'!AB292+'OddsRatio_working_3-way'!AH292</f>
        <v>-0.44850100593265374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1.0783432834274731</v>
      </c>
      <c r="AS292" s="11">
        <f>IF(('OddsRatio_working_3-way'!X292=0),IF(Q292&gt;0,-Q292^(1/3),(-Q292)^(1/3)),'OddsRatio_working_3-way'!AM292-'OddsRatio_working_3-way'!R292/3)</f>
        <v>-0.62984227749481869</v>
      </c>
      <c r="AT292" s="11">
        <f>IF(('OddsRatio_working_3-way'!X292=0),IF(Q292&gt;0,-Q292^(1/3),(-Q292)^(1/3)),'OddsRatio_working_3-way'!AN292-'OddsRatio_working_3-way'!R292/3)</f>
        <v>-0.44850100593265374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9">
        <f t="shared" si="65"/>
        <v>0.55881001483620218</v>
      </c>
      <c r="E293" s="9">
        <f t="shared" si="66"/>
        <v>0.23689782089343947</v>
      </c>
      <c r="F293" s="9">
        <f t="shared" si="67"/>
        <v>0.20429216427035846</v>
      </c>
      <c r="G293" s="9">
        <f t="shared" si="68"/>
        <v>1.0526892824641996</v>
      </c>
      <c r="H293" s="9">
        <f t="shared" si="69"/>
        <v>1.7895169618481497</v>
      </c>
      <c r="I293" s="9">
        <f t="shared" si="70"/>
        <v>4.2212292043404505</v>
      </c>
      <c r="J293" s="9">
        <f t="shared" si="71"/>
        <v>4.8949503451175387</v>
      </c>
      <c r="K293" s="11">
        <f t="shared" si="72"/>
        <v>0.5714285714285714</v>
      </c>
      <c r="L293" s="11">
        <f t="shared" si="73"/>
        <v>0.24630541871921185</v>
      </c>
      <c r="M293" s="11">
        <f t="shared" si="74"/>
        <v>0.21276595744680851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-0.25428601374519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0.22489406621049007</v>
      </c>
      <c r="Q293" s="11">
        <f>2*'OddsRatio_working_3-way'!K293*'OddsRatio_working_3-way'!L293*'OddsRatio_working_3-way'!M293</f>
        <v>5.9891895129291634E-2</v>
      </c>
      <c r="R293" s="11">
        <f t="shared" si="75"/>
        <v>0</v>
      </c>
      <c r="S293" s="11">
        <f t="shared" si="76"/>
        <v>-0.88441382559029602</v>
      </c>
      <c r="T293" s="11">
        <f t="shared" si="77"/>
        <v>-0.23552964729435313</v>
      </c>
      <c r="U293" s="11">
        <f>'OddsRatio_working_3-way'!S293-'OddsRatio_working_3-way'!R293^2/3</f>
        <v>-0.88441382559029602</v>
      </c>
      <c r="V293" s="11">
        <f>'OddsRatio_working_3-way'!S293*'OddsRatio_working_3-way'!R293/3-2*'OddsRatio_working_3-way'!R293^3/27-'OddsRatio_working_3-way'!T293</f>
        <v>0.23552964729435313</v>
      </c>
      <c r="W293" s="11">
        <f>'OddsRatio_working_3-way'!V293^2+4*'OddsRatio_working_3-way'!U293^3/27</f>
        <v>-4.701137305304702E-2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0.16006685150871292</v>
      </c>
      <c r="Y293" s="11">
        <f>IF('OddsRatio_working_3-way'!W293&gt;=0,IF('OddsRatio_working_3-way'!V293+SQRT('OddsRatio_working_3-way'!W293)&gt;0,0,PI()),ACOS('OddsRatio_working_3-way'!V293/(2*'OddsRatio_working_3-way'!X293)))</f>
        <v>0.74406313655348721</v>
      </c>
      <c r="Z293" s="11">
        <f>'OddsRatio_working_3-way'!X293^(1/3)*COS('OddsRatio_working_3-way'!Y293/3)</f>
        <v>0.52634464123209979</v>
      </c>
      <c r="AA293" s="11">
        <f>'OddsRatio_working_3-way'!X293^(1/3)*COS(('OddsRatio_working_3-way'!Y293+2*PI())/3)</f>
        <v>-0.3786038820811149</v>
      </c>
      <c r="AB293" s="11">
        <f>'OddsRatio_working_3-way'!X293^(1/3)*COS(('OddsRatio_working_3-way'!Y293+4*PI())/3)</f>
        <v>-0.14774075915098508</v>
      </c>
      <c r="AC293" s="11">
        <f>'OddsRatio_working_3-way'!X293^(1/3)*SIN('OddsRatio_working_3-way'!Y293/3)</f>
        <v>0.13328888616966825</v>
      </c>
      <c r="AD293" s="11">
        <f>'OddsRatio_working_3-way'!X293^(1/3)*SIN(('OddsRatio_working_3-way'!Y293+2*PI())/3)</f>
        <v>0.3891833873679707</v>
      </c>
      <c r="AE293" s="11">
        <f>'OddsRatio_working_3-way'!X293^(1/3)*SIN(('OddsRatio_working_3-way'!Y293+4*PI())/3)</f>
        <v>-0.52247227353763881</v>
      </c>
      <c r="AF293" s="11">
        <f>-'OddsRatio_working_3-way'!U293/(3*'OddsRatio_working_3-way'!X293^(1/3))*COS(('OddsRatio_working_3-way'!Y293)/3)</f>
        <v>0.52634464123209979</v>
      </c>
      <c r="AG293" s="11">
        <f>-'OddsRatio_working_3-way'!U293/(3*'OddsRatio_working_3-way'!X293^(1/3))*COS(('OddsRatio_working_3-way'!Y293+2*PI())/3)</f>
        <v>-0.3786038820811149</v>
      </c>
      <c r="AH293" s="11">
        <f>-'OddsRatio_working_3-way'!U293/(3*'OddsRatio_working_3-way'!X293^(1/3))*COS(('OddsRatio_working_3-way'!Y293+4*PI())/3)</f>
        <v>-0.14774075915098508</v>
      </c>
      <c r="AI293" s="11">
        <f>'OddsRatio_working_3-way'!U293/(3*'OddsRatio_working_3-way'!X293^(1/3))*SIN(('OddsRatio_working_3-way'!Y293)/3)</f>
        <v>-0.13328888616966825</v>
      </c>
      <c r="AJ293" s="11">
        <f>'OddsRatio_working_3-way'!U293/(3*'OddsRatio_working_3-way'!X293^(1/3))*SIN(('OddsRatio_working_3-way'!Y293+2*PI())/3)</f>
        <v>-0.3891833873679707</v>
      </c>
      <c r="AK293" s="11">
        <f>'OddsRatio_working_3-way'!U293/(3*'OddsRatio_working_3-way'!X293^(1/3))*SIN(('OddsRatio_working_3-way'!Y293+4*PI())/3)</f>
        <v>0.52247227353763881</v>
      </c>
      <c r="AL293" s="11">
        <f>'OddsRatio_working_3-way'!Z293+'OddsRatio_working_3-way'!AF293</f>
        <v>1.0526892824641996</v>
      </c>
      <c r="AM293" s="11">
        <f>'OddsRatio_working_3-way'!AA293+'OddsRatio_working_3-way'!AG293</f>
        <v>-0.75720776416222979</v>
      </c>
      <c r="AN293" s="11">
        <f>'OddsRatio_working_3-way'!AB293+'OddsRatio_working_3-way'!AH293</f>
        <v>-0.29548151830197017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1.0526892824641996</v>
      </c>
      <c r="AS293" s="11">
        <f>IF(('OddsRatio_working_3-way'!X293=0),IF(Q293&gt;0,-Q293^(1/3),(-Q293)^(1/3)),'OddsRatio_working_3-way'!AM293-'OddsRatio_working_3-way'!R293/3)</f>
        <v>-0.75720776416222979</v>
      </c>
      <c r="AT293" s="11">
        <f>IF(('OddsRatio_working_3-way'!X293=0),IF(Q293&gt;0,-Q293^(1/3),(-Q293)^(1/3)),'OddsRatio_working_3-way'!AN293-'OddsRatio_working_3-way'!R293/3)</f>
        <v>-0.29548151830197017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9">
        <f t="shared" si="65"/>
        <v>0.14462984264287193</v>
      </c>
      <c r="E294" s="9">
        <f t="shared" si="66"/>
        <v>0.20706764698413016</v>
      </c>
      <c r="F294" s="9">
        <f t="shared" si="67"/>
        <v>0.64830251037299802</v>
      </c>
      <c r="G294" s="9">
        <f t="shared" si="68"/>
        <v>1.0637054612676096</v>
      </c>
      <c r="H294" s="9">
        <f t="shared" si="69"/>
        <v>6.9142023646479087</v>
      </c>
      <c r="I294" s="9">
        <f t="shared" si="70"/>
        <v>4.8293396605633951</v>
      </c>
      <c r="J294" s="9">
        <f t="shared" si="71"/>
        <v>1.5424897852464807</v>
      </c>
      <c r="K294" s="11">
        <f t="shared" si="72"/>
        <v>0.1524390243902439</v>
      </c>
      <c r="L294" s="11">
        <f t="shared" si="73"/>
        <v>0.21739130434782611</v>
      </c>
      <c r="M294" s="11">
        <f t="shared" si="74"/>
        <v>0.66225165562913912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-0.22403137794694961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0.21222075523375444</v>
      </c>
      <c r="Q294" s="11">
        <f>2*'OddsRatio_working_3-way'!K294*'OddsRatio_working_3-way'!L294*'OddsRatio_working_3-way'!M294</f>
        <v>4.3892607080404239E-2</v>
      </c>
      <c r="R294" s="11">
        <f t="shared" si="75"/>
        <v>0</v>
      </c>
      <c r="S294" s="11">
        <f t="shared" si="76"/>
        <v>-0.94728139057381544</v>
      </c>
      <c r="T294" s="11">
        <f t="shared" si="77"/>
        <v>-0.1959216940173352</v>
      </c>
      <c r="U294" s="11">
        <f>'OddsRatio_working_3-way'!S294-'OddsRatio_working_3-way'!R294^2/3</f>
        <v>-0.94728139057381544</v>
      </c>
      <c r="V294" s="11">
        <f>'OddsRatio_working_3-way'!S294*'OddsRatio_working_3-way'!R294/3-2*'OddsRatio_working_3-way'!R294^3/27-'OddsRatio_working_3-way'!T294</f>
        <v>0.1959216940173352</v>
      </c>
      <c r="W294" s="11">
        <f>'OddsRatio_working_3-way'!V294^2+4*'OddsRatio_working_3-way'!U294^3/27</f>
        <v>-8.7545861483282902E-2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0.17743391140781489</v>
      </c>
      <c r="Y294" s="11">
        <f>IF('OddsRatio_working_3-way'!W294&gt;=0,IF('OddsRatio_working_3-way'!V294+SQRT('OddsRatio_working_3-way'!W294)&gt;0,0,PI()),ACOS('OddsRatio_working_3-way'!V294/(2*'OddsRatio_working_3-way'!X294)))</f>
        <v>0.98591833512857563</v>
      </c>
      <c r="Z294" s="11">
        <f>'OddsRatio_working_3-way'!X294^(1/3)*COS('OddsRatio_working_3-way'!Y294/3)</f>
        <v>0.53185273063380478</v>
      </c>
      <c r="AA294" s="11">
        <f>'OddsRatio_working_3-way'!X294^(1/3)*COS(('OddsRatio_working_3-way'!Y294+2*PI())/3)</f>
        <v>-0.4229927599768612</v>
      </c>
      <c r="AB294" s="11">
        <f>'OddsRatio_working_3-way'!X294^(1/3)*COS(('OddsRatio_working_3-way'!Y294+4*PI())/3)</f>
        <v>-0.10885997065694381</v>
      </c>
      <c r="AC294" s="11">
        <f>'OddsRatio_working_3-way'!X294^(1/3)*SIN('OddsRatio_working_3-way'!Y294/3)</f>
        <v>0.18136465047514252</v>
      </c>
      <c r="AD294" s="11">
        <f>'OddsRatio_working_3-way'!X294^(1/3)*SIN(('OddsRatio_working_3-way'!Y294+2*PI())/3)</f>
        <v>0.36991565056342596</v>
      </c>
      <c r="AE294" s="11">
        <f>'OddsRatio_working_3-way'!X294^(1/3)*SIN(('OddsRatio_working_3-way'!Y294+4*PI())/3)</f>
        <v>-0.55128030103856829</v>
      </c>
      <c r="AF294" s="11">
        <f>-'OddsRatio_working_3-way'!U294/(3*'OddsRatio_working_3-way'!X294^(1/3))*COS(('OddsRatio_working_3-way'!Y294)/3)</f>
        <v>0.53185273063380489</v>
      </c>
      <c r="AG294" s="11">
        <f>-'OddsRatio_working_3-way'!U294/(3*'OddsRatio_working_3-way'!X294^(1/3))*COS(('OddsRatio_working_3-way'!Y294+2*PI())/3)</f>
        <v>-0.42299275997686125</v>
      </c>
      <c r="AH294" s="11">
        <f>-'OddsRatio_working_3-way'!U294/(3*'OddsRatio_working_3-way'!X294^(1/3))*COS(('OddsRatio_working_3-way'!Y294+4*PI())/3)</f>
        <v>-0.10885997065694382</v>
      </c>
      <c r="AI294" s="11">
        <f>'OddsRatio_working_3-way'!U294/(3*'OddsRatio_working_3-way'!X294^(1/3))*SIN(('OddsRatio_working_3-way'!Y294)/3)</f>
        <v>-0.18136465047514255</v>
      </c>
      <c r="AJ294" s="11">
        <f>'OddsRatio_working_3-way'!U294/(3*'OddsRatio_working_3-way'!X294^(1/3))*SIN(('OddsRatio_working_3-way'!Y294+2*PI())/3)</f>
        <v>-0.36991565056342601</v>
      </c>
      <c r="AK294" s="11">
        <f>'OddsRatio_working_3-way'!U294/(3*'OddsRatio_working_3-way'!X294^(1/3))*SIN(('OddsRatio_working_3-way'!Y294+4*PI())/3)</f>
        <v>0.5512803010385684</v>
      </c>
      <c r="AL294" s="11">
        <f>'OddsRatio_working_3-way'!Z294+'OddsRatio_working_3-way'!AF294</f>
        <v>1.0637054612676096</v>
      </c>
      <c r="AM294" s="11">
        <f>'OddsRatio_working_3-way'!AA294+'OddsRatio_working_3-way'!AG294</f>
        <v>-0.84598551995372251</v>
      </c>
      <c r="AN294" s="11">
        <f>'OddsRatio_working_3-way'!AB294+'OddsRatio_working_3-way'!AH294</f>
        <v>-0.21771994131388761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1.0637054612676096</v>
      </c>
      <c r="AS294" s="11">
        <f>IF(('OddsRatio_working_3-way'!X294=0),IF(Q294&gt;0,-Q294^(1/3),(-Q294)^(1/3)),'OddsRatio_working_3-way'!AM294-'OddsRatio_working_3-way'!R294/3)</f>
        <v>-0.84598551995372251</v>
      </c>
      <c r="AT294" s="11">
        <f>IF(('OddsRatio_working_3-way'!X294=0),IF(Q294&gt;0,-Q294^(1/3),(-Q294)^(1/3)),'OddsRatio_working_3-way'!AN294-'OddsRatio_working_3-way'!R294/3)</f>
        <v>-0.21771994131388761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9">
        <f t="shared" si="65"/>
        <v>0.54619187851925888</v>
      </c>
      <c r="E295" s="9">
        <f t="shared" si="66"/>
        <v>0.25282328711794805</v>
      </c>
      <c r="F295" s="9">
        <f t="shared" si="67"/>
        <v>0.2009848343627931</v>
      </c>
      <c r="G295" s="9">
        <f t="shared" si="68"/>
        <v>1.0517195196302223</v>
      </c>
      <c r="H295" s="9">
        <f t="shared" si="69"/>
        <v>1.8308584205078759</v>
      </c>
      <c r="I295" s="9">
        <f t="shared" si="70"/>
        <v>3.955331850160924</v>
      </c>
      <c r="J295" s="9">
        <f t="shared" si="71"/>
        <v>4.9754997842022401</v>
      </c>
      <c r="K295" s="11">
        <f t="shared" si="72"/>
        <v>0.55865921787709494</v>
      </c>
      <c r="L295" s="11">
        <f t="shared" si="73"/>
        <v>0.26246719160104987</v>
      </c>
      <c r="M295" s="11">
        <f t="shared" si="74"/>
        <v>0.20920502092050208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-0.25740638045405029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0.22638646525510719</v>
      </c>
      <c r="Q295" s="11">
        <f>2*'OddsRatio_working_3-way'!K295*'OddsRatio_working_3-way'!L295*'OddsRatio_working_3-way'!M295</f>
        <v>6.1351345597590021E-2</v>
      </c>
      <c r="R295" s="11">
        <f t="shared" si="75"/>
        <v>0</v>
      </c>
      <c r="S295" s="11">
        <f t="shared" si="76"/>
        <v>-0.87949049613989472</v>
      </c>
      <c r="T295" s="11">
        <f t="shared" si="77"/>
        <v>-0.23834430789699043</v>
      </c>
      <c r="U295" s="11">
        <f>'OddsRatio_working_3-way'!S295-'OddsRatio_working_3-way'!R295^2/3</f>
        <v>-0.87949049613989472</v>
      </c>
      <c r="V295" s="11">
        <f>'OddsRatio_working_3-way'!S295*'OddsRatio_working_3-way'!R295/3-2*'OddsRatio_working_3-way'!R295^3/27-'OddsRatio_working_3-way'!T295</f>
        <v>0.23834430789699043</v>
      </c>
      <c r="W295" s="11">
        <f>'OddsRatio_working_3-way'!V295^2+4*'OddsRatio_working_3-way'!U295^3/27</f>
        <v>-4.3975547312154042E-2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0.15873213003283979</v>
      </c>
      <c r="Y295" s="11">
        <f>IF('OddsRatio_working_3-way'!W295&gt;=0,IF('OddsRatio_working_3-way'!V295+SQRT('OddsRatio_working_3-way'!W295)&gt;0,0,PI()),ACOS('OddsRatio_working_3-way'!V295/(2*'OddsRatio_working_3-way'!X295)))</f>
        <v>0.72156140613163722</v>
      </c>
      <c r="Z295" s="11">
        <f>'OddsRatio_working_3-way'!X295^(1/3)*COS('OddsRatio_working_3-way'!Y295/3)</f>
        <v>0.52585975981511124</v>
      </c>
      <c r="AA295" s="11">
        <f>'OddsRatio_working_3-way'!X295^(1/3)*COS(('OddsRatio_working_3-way'!Y295+2*PI())/3)</f>
        <v>-0.37462705440346145</v>
      </c>
      <c r="AB295" s="11">
        <f>'OddsRatio_working_3-way'!X295^(1/3)*COS(('OddsRatio_working_3-way'!Y295+4*PI())/3)</f>
        <v>-0.1512327054116499</v>
      </c>
      <c r="AC295" s="11">
        <f>'OddsRatio_working_3-way'!X295^(1/3)*SIN('OddsRatio_working_3-way'!Y295/3)</f>
        <v>0.12897678752586367</v>
      </c>
      <c r="AD295" s="11">
        <f>'OddsRatio_working_3-way'!X295^(1/3)*SIN(('OddsRatio_working_3-way'!Y295+2*PI())/3)</f>
        <v>0.39091951706493783</v>
      </c>
      <c r="AE295" s="11">
        <f>'OddsRatio_working_3-way'!X295^(1/3)*SIN(('OddsRatio_working_3-way'!Y295+4*PI())/3)</f>
        <v>-0.51989630459080149</v>
      </c>
      <c r="AF295" s="11">
        <f>-'OddsRatio_working_3-way'!U295/(3*'OddsRatio_working_3-way'!X295^(1/3))*COS(('OddsRatio_working_3-way'!Y295)/3)</f>
        <v>0.52585975981511113</v>
      </c>
      <c r="AG295" s="11">
        <f>-'OddsRatio_working_3-way'!U295/(3*'OddsRatio_working_3-way'!X295^(1/3))*COS(('OddsRatio_working_3-way'!Y295+2*PI())/3)</f>
        <v>-0.37462705440346139</v>
      </c>
      <c r="AH295" s="11">
        <f>-'OddsRatio_working_3-way'!U295/(3*'OddsRatio_working_3-way'!X295^(1/3))*COS(('OddsRatio_working_3-way'!Y295+4*PI())/3)</f>
        <v>-0.15123270541164988</v>
      </c>
      <c r="AI295" s="11">
        <f>'OddsRatio_working_3-way'!U295/(3*'OddsRatio_working_3-way'!X295^(1/3))*SIN(('OddsRatio_working_3-way'!Y295)/3)</f>
        <v>-0.12897678752586364</v>
      </c>
      <c r="AJ295" s="11">
        <f>'OddsRatio_working_3-way'!U295/(3*'OddsRatio_working_3-way'!X295^(1/3))*SIN(('OddsRatio_working_3-way'!Y295+2*PI())/3)</f>
        <v>-0.39091951706493772</v>
      </c>
      <c r="AK295" s="11">
        <f>'OddsRatio_working_3-way'!U295/(3*'OddsRatio_working_3-way'!X295^(1/3))*SIN(('OddsRatio_working_3-way'!Y295+4*PI())/3)</f>
        <v>0.51989630459080138</v>
      </c>
      <c r="AL295" s="11">
        <f>'OddsRatio_working_3-way'!Z295+'OddsRatio_working_3-way'!AF295</f>
        <v>1.0517195196302223</v>
      </c>
      <c r="AM295" s="11">
        <f>'OddsRatio_working_3-way'!AA295+'OddsRatio_working_3-way'!AG295</f>
        <v>-0.74925410880692289</v>
      </c>
      <c r="AN295" s="11">
        <f>'OddsRatio_working_3-way'!AB295+'OddsRatio_working_3-way'!AH295</f>
        <v>-0.30246541082329981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1.0517195196302223</v>
      </c>
      <c r="AS295" s="11">
        <f>IF(('OddsRatio_working_3-way'!X295=0),IF(Q295&gt;0,-Q295^(1/3),(-Q295)^(1/3)),'OddsRatio_working_3-way'!AM295-'OddsRatio_working_3-way'!R295/3)</f>
        <v>-0.74925410880692289</v>
      </c>
      <c r="AT295" s="11">
        <f>IF(('OddsRatio_working_3-way'!X295=0),IF(Q295&gt;0,-Q295^(1/3),(-Q295)^(1/3)),'OddsRatio_working_3-way'!AN295-'OddsRatio_working_3-way'!R295/3)</f>
        <v>-0.30246541082329981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9">
        <f t="shared" si="65"/>
        <v>0.54651128484999523</v>
      </c>
      <c r="E296" s="9">
        <f t="shared" si="66"/>
        <v>0.26578355235904827</v>
      </c>
      <c r="F296" s="9">
        <f t="shared" si="67"/>
        <v>0.18770516279095648</v>
      </c>
      <c r="G296" s="9">
        <f t="shared" si="68"/>
        <v>1.0503650413160357</v>
      </c>
      <c r="H296" s="9">
        <f t="shared" si="69"/>
        <v>1.8297883826396686</v>
      </c>
      <c r="I296" s="9">
        <f t="shared" si="70"/>
        <v>3.7624600586611741</v>
      </c>
      <c r="J296" s="9">
        <f t="shared" si="71"/>
        <v>5.3275039702220672</v>
      </c>
      <c r="K296" s="11">
        <f t="shared" si="72"/>
        <v>0.55865921787709494</v>
      </c>
      <c r="L296" s="11">
        <f t="shared" si="73"/>
        <v>0.27548209366391185</v>
      </c>
      <c r="M296" s="11">
        <f t="shared" si="74"/>
        <v>0.1953125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-0.2573063112716808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0.22664269664650566</v>
      </c>
      <c r="Q296" s="11">
        <f>2*'OddsRatio_working_3-way'!K296*'OddsRatio_working_3-way'!L296*'OddsRatio_working_3-way'!M296</f>
        <v>6.0117426166181875E-2</v>
      </c>
      <c r="R296" s="11">
        <f t="shared" si="75"/>
        <v>0</v>
      </c>
      <c r="S296" s="11">
        <f t="shared" si="76"/>
        <v>-0.88082836183214142</v>
      </c>
      <c r="T296" s="11">
        <f t="shared" si="77"/>
        <v>-0.23364147528704018</v>
      </c>
      <c r="U296" s="11">
        <f>'OddsRatio_working_3-way'!S296-'OddsRatio_working_3-way'!R296^2/3</f>
        <v>-0.88082836183214142</v>
      </c>
      <c r="V296" s="11">
        <f>'OddsRatio_working_3-way'!S296*'OddsRatio_working_3-way'!R296/3-2*'OddsRatio_working_3-way'!R296^3/27-'OddsRatio_working_3-way'!T296</f>
        <v>0.23364147528704018</v>
      </c>
      <c r="W296" s="11">
        <f>'OddsRatio_working_3-way'!V296^2+4*'OddsRatio_working_3-way'!U296^3/27</f>
        <v>-4.6655848033223826E-2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0.15909445858320179</v>
      </c>
      <c r="Y296" s="11">
        <f>IF('OddsRatio_working_3-way'!W296&gt;=0,IF('OddsRatio_working_3-way'!V296+SQRT('OddsRatio_working_3-way'!W296)&gt;0,0,PI()),ACOS('OddsRatio_working_3-way'!V296/(2*'OddsRatio_working_3-way'!X296)))</f>
        <v>0.74618292749442217</v>
      </c>
      <c r="Z296" s="11">
        <f>'OddsRatio_working_3-way'!X296^(1/3)*COS('OddsRatio_working_3-way'!Y296/3)</f>
        <v>0.52518252065801796</v>
      </c>
      <c r="AA296" s="11">
        <f>'OddsRatio_working_3-way'!X296^(1/3)*COS(('OddsRatio_working_3-way'!Y296+2*PI())/3)</f>
        <v>-0.37811000536419059</v>
      </c>
      <c r="AB296" s="11">
        <f>'OddsRatio_working_3-way'!X296^(1/3)*COS(('OddsRatio_working_3-way'!Y296+4*PI())/3)</f>
        <v>-0.14707251529382753</v>
      </c>
      <c r="AC296" s="11">
        <f>'OddsRatio_working_3-way'!X296^(1/3)*SIN('OddsRatio_working_3-way'!Y296/3)</f>
        <v>0.13338955708501984</v>
      </c>
      <c r="AD296" s="11">
        <f>'OddsRatio_working_3-way'!X296^(1/3)*SIN(('OddsRatio_working_3-way'!Y296+2*PI())/3)</f>
        <v>0.38812662597087949</v>
      </c>
      <c r="AE296" s="11">
        <f>'OddsRatio_working_3-way'!X296^(1/3)*SIN(('OddsRatio_working_3-way'!Y296+4*PI())/3)</f>
        <v>-0.52151618305589909</v>
      </c>
      <c r="AF296" s="11">
        <f>-'OddsRatio_working_3-way'!U296/(3*'OddsRatio_working_3-way'!X296^(1/3))*COS(('OddsRatio_working_3-way'!Y296)/3)</f>
        <v>0.52518252065801785</v>
      </c>
      <c r="AG296" s="11">
        <f>-'OddsRatio_working_3-way'!U296/(3*'OddsRatio_working_3-way'!X296^(1/3))*COS(('OddsRatio_working_3-way'!Y296+2*PI())/3)</f>
        <v>-0.37811000536419048</v>
      </c>
      <c r="AH296" s="11">
        <f>-'OddsRatio_working_3-way'!U296/(3*'OddsRatio_working_3-way'!X296^(1/3))*COS(('OddsRatio_working_3-way'!Y296+4*PI())/3)</f>
        <v>-0.1470725152938275</v>
      </c>
      <c r="AI296" s="11">
        <f>'OddsRatio_working_3-way'!U296/(3*'OddsRatio_working_3-way'!X296^(1/3))*SIN(('OddsRatio_working_3-way'!Y296)/3)</f>
        <v>-0.13338955708501982</v>
      </c>
      <c r="AJ296" s="11">
        <f>'OddsRatio_working_3-way'!U296/(3*'OddsRatio_working_3-way'!X296^(1/3))*SIN(('OddsRatio_working_3-way'!Y296+2*PI())/3)</f>
        <v>-0.38812662597087938</v>
      </c>
      <c r="AK296" s="11">
        <f>'OddsRatio_working_3-way'!U296/(3*'OddsRatio_working_3-way'!X296^(1/3))*SIN(('OddsRatio_working_3-way'!Y296+4*PI())/3)</f>
        <v>0.52151618305589897</v>
      </c>
      <c r="AL296" s="11">
        <f>'OddsRatio_working_3-way'!Z296+'OddsRatio_working_3-way'!AF296</f>
        <v>1.0503650413160357</v>
      </c>
      <c r="AM296" s="11">
        <f>'OddsRatio_working_3-way'!AA296+'OddsRatio_working_3-way'!AG296</f>
        <v>-0.75622001072838108</v>
      </c>
      <c r="AN296" s="11">
        <f>'OddsRatio_working_3-way'!AB296+'OddsRatio_working_3-way'!AH296</f>
        <v>-0.29414503058765507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1.0503650413160357</v>
      </c>
      <c r="AS296" s="11">
        <f>IF(('OddsRatio_working_3-way'!X296=0),IF(Q296&gt;0,-Q296^(1/3),(-Q296)^(1/3)),'OddsRatio_working_3-way'!AM296-'OddsRatio_working_3-way'!R296/3)</f>
        <v>-0.75622001072838108</v>
      </c>
      <c r="AT296" s="11">
        <f>IF(('OddsRatio_working_3-way'!X296=0),IF(Q296&gt;0,-Q296^(1/3),(-Q296)^(1/3)),'OddsRatio_working_3-way'!AN296-'OddsRatio_working_3-way'!R296/3)</f>
        <v>-0.29414503058765507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9">
        <f t="shared" si="65"/>
        <v>0.42060720567412357</v>
      </c>
      <c r="E297" s="9">
        <f t="shared" si="66"/>
        <v>0.28619367948353575</v>
      </c>
      <c r="F297" s="9">
        <f t="shared" si="67"/>
        <v>0.29319911484234062</v>
      </c>
      <c r="G297" s="9">
        <f t="shared" si="68"/>
        <v>1.043572076688188</v>
      </c>
      <c r="H297" s="9">
        <f t="shared" si="69"/>
        <v>2.3775151412284079</v>
      </c>
      <c r="I297" s="9">
        <f t="shared" si="70"/>
        <v>3.4941372632847694</v>
      </c>
      <c r="J297" s="9">
        <f t="shared" si="71"/>
        <v>3.4106514971497139</v>
      </c>
      <c r="K297" s="11">
        <f t="shared" si="72"/>
        <v>0.43103448275862072</v>
      </c>
      <c r="L297" s="11">
        <f t="shared" si="73"/>
        <v>0.29498525073746312</v>
      </c>
      <c r="M297" s="11">
        <f t="shared" si="74"/>
        <v>0.30211480362537763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-0.27994204779812049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0.23124950638602043</v>
      </c>
      <c r="Q297" s="11">
        <f>2*'OddsRatio_working_3-way'!K297*'OddsRatio_working_3-way'!L297*'OddsRatio_working_3-way'!M297</f>
        <v>7.6827078533561591E-2</v>
      </c>
      <c r="R297" s="11">
        <f t="shared" si="75"/>
        <v>0</v>
      </c>
      <c r="S297" s="11">
        <f t="shared" si="76"/>
        <v>-0.82606206607728128</v>
      </c>
      <c r="T297" s="11">
        <f t="shared" si="77"/>
        <v>-0.27443922461039238</v>
      </c>
      <c r="U297" s="11">
        <f>'OddsRatio_working_3-way'!S297-'OddsRatio_working_3-way'!R297^2/3</f>
        <v>-0.82606206607728128</v>
      </c>
      <c r="V297" s="11">
        <f>'OddsRatio_working_3-way'!S297*'OddsRatio_working_3-way'!R297/3-2*'OddsRatio_working_3-way'!R297^3/27-'OddsRatio_working_3-way'!T297</f>
        <v>0.27443922461039238</v>
      </c>
      <c r="W297" s="11">
        <f>'OddsRatio_working_3-way'!V297^2+4*'OddsRatio_working_3-way'!U297^3/27</f>
        <v>-8.1923007553673516E-3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0.14448978230321405</v>
      </c>
      <c r="Y297" s="11">
        <f>IF('OddsRatio_working_3-way'!W297&gt;=0,IF('OddsRatio_working_3-way'!V297+SQRT('OddsRatio_working_3-way'!W297)&gt;0,0,PI()),ACOS('OddsRatio_working_3-way'!V297/(2*'OddsRatio_working_3-way'!X297)))</f>
        <v>0.31857137479182462</v>
      </c>
      <c r="Z297" s="11">
        <f>'OddsRatio_working_3-way'!X297^(1/3)*COS('OddsRatio_working_3-way'!Y297/3)</f>
        <v>0.52178603834409398</v>
      </c>
      <c r="AA297" s="11">
        <f>'OddsRatio_working_3-way'!X297^(1/3)*COS(('OddsRatio_working_3-way'!Y297+2*PI())/3)</f>
        <v>-0.30905954448996947</v>
      </c>
      <c r="AB297" s="11">
        <f>'OddsRatio_working_3-way'!X297^(1/3)*COS(('OddsRatio_working_3-way'!Y297+4*PI())/3)</f>
        <v>-0.21272649385412443</v>
      </c>
      <c r="AC297" s="11">
        <f>'OddsRatio_working_3-way'!X297^(1/3)*SIN('OddsRatio_working_3-way'!Y297/3)</f>
        <v>5.5617912716462985E-2</v>
      </c>
      <c r="AD297" s="11">
        <f>'OddsRatio_working_3-way'!X297^(1/3)*SIN(('OddsRatio_working_3-way'!Y297+2*PI())/3)</f>
        <v>0.4240710081877952</v>
      </c>
      <c r="AE297" s="11">
        <f>'OddsRatio_working_3-way'!X297^(1/3)*SIN(('OddsRatio_working_3-way'!Y297+4*PI())/3)</f>
        <v>-0.47968892090425819</v>
      </c>
      <c r="AF297" s="11">
        <f>-'OddsRatio_working_3-way'!U297/(3*'OddsRatio_working_3-way'!X297^(1/3))*COS(('OddsRatio_working_3-way'!Y297)/3)</f>
        <v>0.52178603834409387</v>
      </c>
      <c r="AG297" s="11">
        <f>-'OddsRatio_working_3-way'!U297/(3*'OddsRatio_working_3-way'!X297^(1/3))*COS(('OddsRatio_working_3-way'!Y297+2*PI())/3)</f>
        <v>-0.30905954448996942</v>
      </c>
      <c r="AH297" s="11">
        <f>-'OddsRatio_working_3-way'!U297/(3*'OddsRatio_working_3-way'!X297^(1/3))*COS(('OddsRatio_working_3-way'!Y297+4*PI())/3)</f>
        <v>-0.21272649385412437</v>
      </c>
      <c r="AI297" s="11">
        <f>'OddsRatio_working_3-way'!U297/(3*'OddsRatio_working_3-way'!X297^(1/3))*SIN(('OddsRatio_working_3-way'!Y297)/3)</f>
        <v>-5.5617912716462971E-2</v>
      </c>
      <c r="AJ297" s="11">
        <f>'OddsRatio_working_3-way'!U297/(3*'OddsRatio_working_3-way'!X297^(1/3))*SIN(('OddsRatio_working_3-way'!Y297+2*PI())/3)</f>
        <v>-0.42407100818779508</v>
      </c>
      <c r="AK297" s="11">
        <f>'OddsRatio_working_3-way'!U297/(3*'OddsRatio_working_3-way'!X297^(1/3))*SIN(('OddsRatio_working_3-way'!Y297+4*PI())/3)</f>
        <v>0.47968892090425808</v>
      </c>
      <c r="AL297" s="11">
        <f>'OddsRatio_working_3-way'!Z297+'OddsRatio_working_3-way'!AF297</f>
        <v>1.043572076688188</v>
      </c>
      <c r="AM297" s="11">
        <f>'OddsRatio_working_3-way'!AA297+'OddsRatio_working_3-way'!AG297</f>
        <v>-0.61811908897993884</v>
      </c>
      <c r="AN297" s="11">
        <f>'OddsRatio_working_3-way'!AB297+'OddsRatio_working_3-way'!AH297</f>
        <v>-0.4254529877082488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1.043572076688188</v>
      </c>
      <c r="AS297" s="11">
        <f>IF(('OddsRatio_working_3-way'!X297=0),IF(Q297&gt;0,-Q297^(1/3),(-Q297)^(1/3)),'OddsRatio_working_3-way'!AM297-'OddsRatio_working_3-way'!R297/3)</f>
        <v>-0.61811908897993884</v>
      </c>
      <c r="AT297" s="11">
        <f>IF(('OddsRatio_working_3-way'!X297=0),IF(Q297&gt;0,-Q297^(1/3),(-Q297)^(1/3)),'OddsRatio_working_3-way'!AN297-'OddsRatio_working_3-way'!R297/3)</f>
        <v>-0.4254529877082488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9">
        <f t="shared" si="65"/>
        <v>0.34060008936387903</v>
      </c>
      <c r="E298" s="9">
        <f t="shared" si="66"/>
        <v>0.27394667494870967</v>
      </c>
      <c r="F298" s="9">
        <f t="shared" si="67"/>
        <v>0.38545323568741119</v>
      </c>
      <c r="G298" s="9">
        <f t="shared" si="68"/>
        <v>1.0352911936283247</v>
      </c>
      <c r="H298" s="9">
        <f t="shared" si="69"/>
        <v>2.9359945320849672</v>
      </c>
      <c r="I298" s="9">
        <f t="shared" si="70"/>
        <v>3.6503454556885111</v>
      </c>
      <c r="J298" s="9">
        <f t="shared" si="71"/>
        <v>2.5943484381876205</v>
      </c>
      <c r="K298" s="11">
        <f t="shared" si="72"/>
        <v>0.34843205574912889</v>
      </c>
      <c r="L298" s="11">
        <f t="shared" si="73"/>
        <v>0.2808988764044944</v>
      </c>
      <c r="M298" s="11">
        <f t="shared" si="74"/>
        <v>0.39370078740157477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-0.28407739797118392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0.23004283960257227</v>
      </c>
      <c r="Q298" s="11">
        <f>2*'OddsRatio_working_3-way'!K298*'OddsRatio_working_3-way'!L298*'OddsRatio_working_3-way'!M298</f>
        <v>7.7066277923809795E-2</v>
      </c>
      <c r="R298" s="11">
        <f t="shared" si="75"/>
        <v>0</v>
      </c>
      <c r="S298" s="11">
        <f t="shared" si="76"/>
        <v>-0.80978930828529772</v>
      </c>
      <c r="T298" s="11">
        <f t="shared" si="77"/>
        <v>-0.27128620043058549</v>
      </c>
      <c r="U298" s="11">
        <f>'OddsRatio_working_3-way'!S298-'OddsRatio_working_3-way'!R298^2/3</f>
        <v>-0.80978930828529772</v>
      </c>
      <c r="V298" s="11">
        <f>'OddsRatio_working_3-way'!S298*'OddsRatio_working_3-way'!R298/3-2*'OddsRatio_working_3-way'!R298^3/27-'OddsRatio_working_3-way'!T298</f>
        <v>0.27128620043058549</v>
      </c>
      <c r="W298" s="11">
        <f>'OddsRatio_working_3-way'!V298^2+4*'OddsRatio_working_3-way'!U298^3/27</f>
        <v>-5.0743757313028992E-3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0.14024137965964853</v>
      </c>
      <c r="Y298" s="11">
        <f>IF('OddsRatio_working_3-way'!W298&gt;=0,IF('OddsRatio_working_3-way'!V298+SQRT('OddsRatio_working_3-way'!W298)&gt;0,0,PI()),ACOS('OddsRatio_working_3-way'!V298/(2*'OddsRatio_working_3-way'!X298)))</f>
        <v>0.25678428252131313</v>
      </c>
      <c r="Z298" s="11">
        <f>'OddsRatio_working_3-way'!X298^(1/3)*COS('OddsRatio_working_3-way'!Y298/3)</f>
        <v>0.51764559681416245</v>
      </c>
      <c r="AA298" s="11">
        <f>'OddsRatio_working_3-way'!X298^(1/3)*COS(('OddsRatio_working_3-way'!Y298+2*PI())/3)</f>
        <v>-0.29728842131256261</v>
      </c>
      <c r="AB298" s="11">
        <f>'OddsRatio_working_3-way'!X298^(1/3)*COS(('OddsRatio_working_3-way'!Y298+4*PI())/3)</f>
        <v>-0.22035717550159975</v>
      </c>
      <c r="AC298" s="11">
        <f>'OddsRatio_working_3-way'!X298^(1/3)*SIN('OddsRatio_working_3-way'!Y298/3)</f>
        <v>4.4416275478052714E-2</v>
      </c>
      <c r="AD298" s="11">
        <f>'OddsRatio_working_3-way'!X298^(1/3)*SIN(('OddsRatio_working_3-way'!Y298+2*PI())/3)</f>
        <v>0.42608609925919544</v>
      </c>
      <c r="AE298" s="11">
        <f>'OddsRatio_working_3-way'!X298^(1/3)*SIN(('OddsRatio_working_3-way'!Y298+4*PI())/3)</f>
        <v>-0.4705023747372481</v>
      </c>
      <c r="AF298" s="11">
        <f>-'OddsRatio_working_3-way'!U298/(3*'OddsRatio_working_3-way'!X298^(1/3))*COS(('OddsRatio_working_3-way'!Y298)/3)</f>
        <v>0.51764559681416222</v>
      </c>
      <c r="AG298" s="11">
        <f>-'OddsRatio_working_3-way'!U298/(3*'OddsRatio_working_3-way'!X298^(1/3))*COS(('OddsRatio_working_3-way'!Y298+2*PI())/3)</f>
        <v>-0.29728842131256245</v>
      </c>
      <c r="AH298" s="11">
        <f>-'OddsRatio_working_3-way'!U298/(3*'OddsRatio_working_3-way'!X298^(1/3))*COS(('OddsRatio_working_3-way'!Y298+4*PI())/3)</f>
        <v>-0.22035717550159967</v>
      </c>
      <c r="AI298" s="11">
        <f>'OddsRatio_working_3-way'!U298/(3*'OddsRatio_working_3-way'!X298^(1/3))*SIN(('OddsRatio_working_3-way'!Y298)/3)</f>
        <v>-4.4416275478052693E-2</v>
      </c>
      <c r="AJ298" s="11">
        <f>'OddsRatio_working_3-way'!U298/(3*'OddsRatio_working_3-way'!X298^(1/3))*SIN(('OddsRatio_working_3-way'!Y298+2*PI())/3)</f>
        <v>-0.42608609925919527</v>
      </c>
      <c r="AK298" s="11">
        <f>'OddsRatio_working_3-way'!U298/(3*'OddsRatio_working_3-way'!X298^(1/3))*SIN(('OddsRatio_working_3-way'!Y298+4*PI())/3)</f>
        <v>0.47050237473724787</v>
      </c>
      <c r="AL298" s="11">
        <f>'OddsRatio_working_3-way'!Z298+'OddsRatio_working_3-way'!AF298</f>
        <v>1.0352911936283247</v>
      </c>
      <c r="AM298" s="11">
        <f>'OddsRatio_working_3-way'!AA298+'OddsRatio_working_3-way'!AG298</f>
        <v>-0.594576842625125</v>
      </c>
      <c r="AN298" s="11">
        <f>'OddsRatio_working_3-way'!AB298+'OddsRatio_working_3-way'!AH298</f>
        <v>-0.44071435100319944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1.0352911936283247</v>
      </c>
      <c r="AS298" s="11">
        <f>IF(('OddsRatio_working_3-way'!X298=0),IF(Q298&gt;0,-Q298^(1/3),(-Q298)^(1/3)),'OddsRatio_working_3-way'!AM298-'OddsRatio_working_3-way'!R298/3)</f>
        <v>-0.594576842625125</v>
      </c>
      <c r="AT298" s="11">
        <f>IF(('OddsRatio_working_3-way'!X298=0),IF(Q298&gt;0,-Q298^(1/3),(-Q298)^(1/3)),'OddsRatio_working_3-way'!AN298-'OddsRatio_working_3-way'!R298/3)</f>
        <v>-0.44071435100319944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9">
        <f t="shared" si="65"/>
        <v>0.60956939016929979</v>
      </c>
      <c r="E299" s="9">
        <f t="shared" si="66"/>
        <v>0.22215248146599664</v>
      </c>
      <c r="F299" s="9">
        <f t="shared" si="67"/>
        <v>0.16827812836470335</v>
      </c>
      <c r="G299" s="9">
        <f t="shared" si="68"/>
        <v>1.067503870019521</v>
      </c>
      <c r="H299" s="9">
        <f t="shared" si="69"/>
        <v>1.6405023220117128</v>
      </c>
      <c r="I299" s="9">
        <f t="shared" si="70"/>
        <v>4.5014126936640277</v>
      </c>
      <c r="J299" s="9">
        <f t="shared" si="71"/>
        <v>5.9425429181903819</v>
      </c>
      <c r="K299" s="11">
        <f t="shared" si="72"/>
        <v>0.625</v>
      </c>
      <c r="L299" s="11">
        <f t="shared" si="73"/>
        <v>0.23364485981308411</v>
      </c>
      <c r="M299" s="11">
        <f t="shared" si="74"/>
        <v>0.17761989342806395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-0.23633820819707496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0.22072799256320452</v>
      </c>
      <c r="Q299" s="11">
        <f>2*'OddsRatio_working_3-way'!K299*'OddsRatio_working_3-way'!L299*'OddsRatio_working_3-way'!M299</f>
        <v>5.1874968875018676E-2</v>
      </c>
      <c r="R299" s="11">
        <f t="shared" si="75"/>
        <v>0</v>
      </c>
      <c r="S299" s="11">
        <f t="shared" si="76"/>
        <v>-0.93394967426996156</v>
      </c>
      <c r="T299" s="11">
        <f t="shared" si="77"/>
        <v>-0.21949463555110724</v>
      </c>
      <c r="U299" s="11">
        <f>'OddsRatio_working_3-way'!S299-'OddsRatio_working_3-way'!R299^2/3</f>
        <v>-0.93394967426996156</v>
      </c>
      <c r="V299" s="11">
        <f>'OddsRatio_working_3-way'!S299*'OddsRatio_working_3-way'!R299/3-2*'OddsRatio_working_3-way'!R299^3/27-'OddsRatio_working_3-way'!T299</f>
        <v>0.21949463555110724</v>
      </c>
      <c r="W299" s="11">
        <f>'OddsRatio_working_3-way'!V299^2+4*'OddsRatio_working_3-way'!U299^3/27</f>
        <v>-7.2510816851513143E-2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0.17370140463394829</v>
      </c>
      <c r="Y299" s="11">
        <f>IF('OddsRatio_working_3-way'!W299&gt;=0,IF('OddsRatio_working_3-way'!V299+SQRT('OddsRatio_working_3-way'!W299)&gt;0,0,PI()),ACOS('OddsRatio_working_3-way'!V299/(2*'OddsRatio_working_3-way'!X299)))</f>
        <v>0.88690254415176717</v>
      </c>
      <c r="Z299" s="11">
        <f>'OddsRatio_working_3-way'!X299^(1/3)*COS('OddsRatio_working_3-way'!Y299/3)</f>
        <v>0.53375193500976048</v>
      </c>
      <c r="AA299" s="11">
        <f>'OddsRatio_working_3-way'!X299^(1/3)*COS(('OddsRatio_working_3-way'!Y299+2*PI())/3)</f>
        <v>-0.40765619506717932</v>
      </c>
      <c r="AB299" s="11">
        <f>'OddsRatio_working_3-way'!X299^(1/3)*COS(('OddsRatio_working_3-way'!Y299+4*PI())/3)</f>
        <v>-0.12609573994258125</v>
      </c>
      <c r="AC299" s="11">
        <f>'OddsRatio_working_3-way'!X299^(1/3)*SIN('OddsRatio_working_3-way'!Y299/3)</f>
        <v>0.1625590045593403</v>
      </c>
      <c r="AD299" s="11">
        <f>'OddsRatio_working_3-way'!X299^(1/3)*SIN(('OddsRatio_working_3-way'!Y299+2*PI())/3)</f>
        <v>0.38096323275788307</v>
      </c>
      <c r="AE299" s="11">
        <f>'OddsRatio_working_3-way'!X299^(1/3)*SIN(('OddsRatio_working_3-way'!Y299+4*PI())/3)</f>
        <v>-0.54352223731722338</v>
      </c>
      <c r="AF299" s="11">
        <f>-'OddsRatio_working_3-way'!U299/(3*'OddsRatio_working_3-way'!X299^(1/3))*COS(('OddsRatio_working_3-way'!Y299)/3)</f>
        <v>0.53375193500976048</v>
      </c>
      <c r="AG299" s="11">
        <f>-'OddsRatio_working_3-way'!U299/(3*'OddsRatio_working_3-way'!X299^(1/3))*COS(('OddsRatio_working_3-way'!Y299+2*PI())/3)</f>
        <v>-0.40765619506717932</v>
      </c>
      <c r="AH299" s="11">
        <f>-'OddsRatio_working_3-way'!U299/(3*'OddsRatio_working_3-way'!X299^(1/3))*COS(('OddsRatio_working_3-way'!Y299+4*PI())/3)</f>
        <v>-0.12609573994258125</v>
      </c>
      <c r="AI299" s="11">
        <f>'OddsRatio_working_3-way'!U299/(3*'OddsRatio_working_3-way'!X299^(1/3))*SIN(('OddsRatio_working_3-way'!Y299)/3)</f>
        <v>-0.1625590045593403</v>
      </c>
      <c r="AJ299" s="11">
        <f>'OddsRatio_working_3-way'!U299/(3*'OddsRatio_working_3-way'!X299^(1/3))*SIN(('OddsRatio_working_3-way'!Y299+2*PI())/3)</f>
        <v>-0.38096323275788307</v>
      </c>
      <c r="AK299" s="11">
        <f>'OddsRatio_working_3-way'!U299/(3*'OddsRatio_working_3-way'!X299^(1/3))*SIN(('OddsRatio_working_3-way'!Y299+4*PI())/3)</f>
        <v>0.54352223731722338</v>
      </c>
      <c r="AL299" s="11">
        <f>'OddsRatio_working_3-way'!Z299+'OddsRatio_working_3-way'!AF299</f>
        <v>1.067503870019521</v>
      </c>
      <c r="AM299" s="11">
        <f>'OddsRatio_working_3-way'!AA299+'OddsRatio_working_3-way'!AG299</f>
        <v>-0.81531239013435863</v>
      </c>
      <c r="AN299" s="11">
        <f>'OddsRatio_working_3-way'!AB299+'OddsRatio_working_3-way'!AH299</f>
        <v>-0.2521914798851625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1.067503870019521</v>
      </c>
      <c r="AS299" s="11">
        <f>IF(('OddsRatio_working_3-way'!X299=0),IF(Q299&gt;0,-Q299^(1/3),(-Q299)^(1/3)),'OddsRatio_working_3-way'!AM299-'OddsRatio_working_3-way'!R299/3)</f>
        <v>-0.81531239013435863</v>
      </c>
      <c r="AT299" s="11">
        <f>IF(('OddsRatio_working_3-way'!X299=0),IF(Q299&gt;0,-Q299^(1/3),(-Q299)^(1/3)),'OddsRatio_working_3-way'!AN299-'OddsRatio_working_3-way'!R299/3)</f>
        <v>-0.2521914798851625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9">
        <f t="shared" si="65"/>
        <v>0.56869340281713798</v>
      </c>
      <c r="E300" s="9">
        <f t="shared" si="66"/>
        <v>0.26251221696516874</v>
      </c>
      <c r="F300" s="9">
        <f t="shared" si="67"/>
        <v>0.16879438021769336</v>
      </c>
      <c r="G300" s="9">
        <f t="shared" si="68"/>
        <v>1.0681925929331979</v>
      </c>
      <c r="H300" s="9">
        <f t="shared" si="69"/>
        <v>1.7584167409825706</v>
      </c>
      <c r="I300" s="9">
        <f t="shared" si="70"/>
        <v>3.8093465194143112</v>
      </c>
      <c r="J300" s="9">
        <f t="shared" si="71"/>
        <v>5.9243678534220425</v>
      </c>
      <c r="K300" s="11">
        <f t="shared" si="72"/>
        <v>0.58479532163742687</v>
      </c>
      <c r="L300" s="11">
        <f t="shared" si="73"/>
        <v>0.27548209366391185</v>
      </c>
      <c r="M300" s="11">
        <f t="shared" si="74"/>
        <v>0.17825311942959002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-0.24720054614552656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0.22829769778571046</v>
      </c>
      <c r="Q300" s="11">
        <f>2*'OddsRatio_working_3-way'!K300*'OddsRatio_working_3-way'!L300*'OddsRatio_working_3-way'!M300</f>
        <v>5.7433383090744777E-2</v>
      </c>
      <c r="R300" s="11">
        <f t="shared" si="75"/>
        <v>0</v>
      </c>
      <c r="S300" s="11">
        <f t="shared" si="76"/>
        <v>-0.92353233577126481</v>
      </c>
      <c r="T300" s="11">
        <f t="shared" si="77"/>
        <v>-0.2323351788103811</v>
      </c>
      <c r="U300" s="11">
        <f>'OddsRatio_working_3-way'!S300-'OddsRatio_working_3-way'!R300^2/3</f>
        <v>-0.92353233577126481</v>
      </c>
      <c r="V300" s="11">
        <f>'OddsRatio_working_3-way'!S300*'OddsRatio_working_3-way'!R300/3-2*'OddsRatio_working_3-way'!R300^3/27-'OddsRatio_working_3-way'!T300</f>
        <v>0.2323351788103811</v>
      </c>
      <c r="W300" s="11">
        <f>'OddsRatio_working_3-way'!V300^2+4*'OddsRatio_working_3-way'!U300^3/27</f>
        <v>-6.2715444491253505E-2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0.17080330778713365</v>
      </c>
      <c r="Y300" s="11">
        <f>IF('OddsRatio_working_3-way'!W300&gt;=0,IF('OddsRatio_working_3-way'!V300+SQRT('OddsRatio_working_3-way'!W300)&gt;0,0,PI()),ACOS('OddsRatio_working_3-way'!V300/(2*'OddsRatio_working_3-way'!X300)))</f>
        <v>0.82286327821431893</v>
      </c>
      <c r="Z300" s="11">
        <f>'OddsRatio_working_3-way'!X300^(1/3)*COS('OddsRatio_working_3-way'!Y300/3)</f>
        <v>0.53409629646659906</v>
      </c>
      <c r="AA300" s="11">
        <f>'OddsRatio_working_3-way'!X300^(1/3)*COS(('OddsRatio_working_3-way'!Y300+2*PI())/3)</f>
        <v>-0.39719784480733411</v>
      </c>
      <c r="AB300" s="11">
        <f>'OddsRatio_working_3-way'!X300^(1/3)*COS(('OddsRatio_working_3-way'!Y300+4*PI())/3)</f>
        <v>-0.13689845165926512</v>
      </c>
      <c r="AC300" s="11">
        <f>'OddsRatio_working_3-way'!X300^(1/3)*SIN('OddsRatio_working_3-way'!Y300/3)</f>
        <v>0.15028392470393401</v>
      </c>
      <c r="AD300" s="11">
        <f>'OddsRatio_working_3-way'!X300^(1/3)*SIN(('OddsRatio_working_3-way'!Y300+2*PI())/3)</f>
        <v>0.3873989984552928</v>
      </c>
      <c r="AE300" s="11">
        <f>'OddsRatio_working_3-way'!X300^(1/3)*SIN(('OddsRatio_working_3-way'!Y300+4*PI())/3)</f>
        <v>-0.53768292315922661</v>
      </c>
      <c r="AF300" s="11">
        <f>-'OddsRatio_working_3-way'!U300/(3*'OddsRatio_working_3-way'!X300^(1/3))*COS(('OddsRatio_working_3-way'!Y300)/3)</f>
        <v>0.53409629646659895</v>
      </c>
      <c r="AG300" s="11">
        <f>-'OddsRatio_working_3-way'!U300/(3*'OddsRatio_working_3-way'!X300^(1/3))*COS(('OddsRatio_working_3-way'!Y300+2*PI())/3)</f>
        <v>-0.397197844807334</v>
      </c>
      <c r="AH300" s="11">
        <f>-'OddsRatio_working_3-way'!U300/(3*'OddsRatio_working_3-way'!X300^(1/3))*COS(('OddsRatio_working_3-way'!Y300+4*PI())/3)</f>
        <v>-0.13689845165926509</v>
      </c>
      <c r="AI300" s="11">
        <f>'OddsRatio_working_3-way'!U300/(3*'OddsRatio_working_3-way'!X300^(1/3))*SIN(('OddsRatio_working_3-way'!Y300)/3)</f>
        <v>-0.15028392470393398</v>
      </c>
      <c r="AJ300" s="11">
        <f>'OddsRatio_working_3-way'!U300/(3*'OddsRatio_working_3-way'!X300^(1/3))*SIN(('OddsRatio_working_3-way'!Y300+2*PI())/3)</f>
        <v>-0.38739899845529269</v>
      </c>
      <c r="AK300" s="11">
        <f>'OddsRatio_working_3-way'!U300/(3*'OddsRatio_working_3-way'!X300^(1/3))*SIN(('OddsRatio_working_3-way'!Y300+4*PI())/3)</f>
        <v>0.5376829231592265</v>
      </c>
      <c r="AL300" s="11">
        <f>'OddsRatio_working_3-way'!Z300+'OddsRatio_working_3-way'!AF300</f>
        <v>1.0681925929331979</v>
      </c>
      <c r="AM300" s="11">
        <f>'OddsRatio_working_3-way'!AA300+'OddsRatio_working_3-way'!AG300</f>
        <v>-0.79439568961466811</v>
      </c>
      <c r="AN300" s="11">
        <f>'OddsRatio_working_3-way'!AB300+'OddsRatio_working_3-way'!AH300</f>
        <v>-0.27379690331853024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1.0681925929331979</v>
      </c>
      <c r="AS300" s="11">
        <f>IF(('OddsRatio_working_3-way'!X300=0),IF(Q300&gt;0,-Q300^(1/3),(-Q300)^(1/3)),'OddsRatio_working_3-way'!AM300-'OddsRatio_working_3-way'!R300/3)</f>
        <v>-0.79439568961466811</v>
      </c>
      <c r="AT300" s="11">
        <f>IF(('OddsRatio_working_3-way'!X300=0),IF(Q300&gt;0,-Q300^(1/3),(-Q300)^(1/3)),'OddsRatio_working_3-way'!AN300-'OddsRatio_working_3-way'!R300/3)</f>
        <v>-0.27379690331853024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9">
        <f t="shared" si="65"/>
        <v>0.32130969359099609</v>
      </c>
      <c r="E301" s="9">
        <f t="shared" si="66"/>
        <v>0.25244182495635692</v>
      </c>
      <c r="F301" s="9">
        <f t="shared" si="67"/>
        <v>0.42624848145264688</v>
      </c>
      <c r="G301" s="9">
        <f t="shared" si="68"/>
        <v>1.0354226259185701</v>
      </c>
      <c r="H301" s="9">
        <f t="shared" si="69"/>
        <v>3.1122621568738831</v>
      </c>
      <c r="I301" s="9">
        <f t="shared" si="70"/>
        <v>3.9613087101271103</v>
      </c>
      <c r="J301" s="9">
        <f t="shared" si="71"/>
        <v>2.3460494136941406</v>
      </c>
      <c r="K301" s="11">
        <f t="shared" si="72"/>
        <v>0.32894736842105265</v>
      </c>
      <c r="L301" s="11">
        <f t="shared" si="73"/>
        <v>0.2590673575129534</v>
      </c>
      <c r="M301" s="11">
        <f t="shared" si="74"/>
        <v>0.43478260869565222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-0.28102879975338202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0.22972219916766468</v>
      </c>
      <c r="Q301" s="11">
        <f>2*'OddsRatio_working_3-way'!K301*'OddsRatio_working_3-way'!L301*'OddsRatio_working_3-way'!M301</f>
        <v>7.4103935215375699E-2</v>
      </c>
      <c r="R301" s="11">
        <f t="shared" si="75"/>
        <v>0</v>
      </c>
      <c r="S301" s="11">
        <f t="shared" si="76"/>
        <v>-0.81743294412977718</v>
      </c>
      <c r="T301" s="11">
        <f t="shared" si="77"/>
        <v>-0.26368804649347649</v>
      </c>
      <c r="U301" s="11">
        <f>'OddsRatio_working_3-way'!S301-'OddsRatio_working_3-way'!R301^2/3</f>
        <v>-0.81743294412977718</v>
      </c>
      <c r="V301" s="11">
        <f>'OddsRatio_working_3-way'!S301*'OddsRatio_working_3-way'!R301/3-2*'OddsRatio_working_3-way'!R301^3/27-'OddsRatio_working_3-way'!T301</f>
        <v>0.26368804649347649</v>
      </c>
      <c r="W301" s="11">
        <f>'OddsRatio_working_3-way'!V301^2+4*'OddsRatio_working_3-way'!U301^3/27</f>
        <v>-1.1388011000281181E-2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0.14223167444685714</v>
      </c>
      <c r="Y301" s="11">
        <f>IF('OddsRatio_working_3-way'!W301&gt;=0,IF('OddsRatio_working_3-way'!V301+SQRT('OddsRatio_working_3-way'!W301)&gt;0,0,PI()),ACOS('OddsRatio_working_3-way'!V301/(2*'OddsRatio_working_3-way'!X301)))</f>
        <v>0.38455175687059651</v>
      </c>
      <c r="Z301" s="11">
        <f>'OddsRatio_working_3-way'!X301^(1/3)*COS('OddsRatio_working_3-way'!Y301/3)</f>
        <v>0.51771131295928507</v>
      </c>
      <c r="AA301" s="11">
        <f>'OddsRatio_working_3-way'!X301^(1/3)*COS(('OddsRatio_working_3-way'!Y301+2*PI())/3)</f>
        <v>-0.31664391962990701</v>
      </c>
      <c r="AB301" s="11">
        <f>'OddsRatio_working_3-way'!X301^(1/3)*COS(('OddsRatio_working_3-way'!Y301+4*PI())/3)</f>
        <v>-0.2010673933293779</v>
      </c>
      <c r="AC301" s="11">
        <f>'OddsRatio_working_3-way'!X301^(1/3)*SIN('OddsRatio_working_3-way'!Y301/3)</f>
        <v>6.6728138571612347E-2</v>
      </c>
      <c r="AD301" s="11">
        <f>'OddsRatio_working_3-way'!X301^(1/3)*SIN(('OddsRatio_working_3-way'!Y301+2*PI())/3)</f>
        <v>0.41498707956353054</v>
      </c>
      <c r="AE301" s="11">
        <f>'OddsRatio_working_3-way'!X301^(1/3)*SIN(('OddsRatio_working_3-way'!Y301+4*PI())/3)</f>
        <v>-0.4817152181351429</v>
      </c>
      <c r="AF301" s="11">
        <f>-'OddsRatio_working_3-way'!U301/(3*'OddsRatio_working_3-way'!X301^(1/3))*COS(('OddsRatio_working_3-way'!Y301)/3)</f>
        <v>0.51771131295928507</v>
      </c>
      <c r="AG301" s="11">
        <f>-'OddsRatio_working_3-way'!U301/(3*'OddsRatio_working_3-way'!X301^(1/3))*COS(('OddsRatio_working_3-way'!Y301+2*PI())/3)</f>
        <v>-0.31664391962990701</v>
      </c>
      <c r="AH301" s="11">
        <f>-'OddsRatio_working_3-way'!U301/(3*'OddsRatio_working_3-way'!X301^(1/3))*COS(('OddsRatio_working_3-way'!Y301+4*PI())/3)</f>
        <v>-0.2010673933293779</v>
      </c>
      <c r="AI301" s="11">
        <f>'OddsRatio_working_3-way'!U301/(3*'OddsRatio_working_3-way'!X301^(1/3))*SIN(('OddsRatio_working_3-way'!Y301)/3)</f>
        <v>-6.6728138571612347E-2</v>
      </c>
      <c r="AJ301" s="11">
        <f>'OddsRatio_working_3-way'!U301/(3*'OddsRatio_working_3-way'!X301^(1/3))*SIN(('OddsRatio_working_3-way'!Y301+2*PI())/3)</f>
        <v>-0.41498707956353054</v>
      </c>
      <c r="AK301" s="11">
        <f>'OddsRatio_working_3-way'!U301/(3*'OddsRatio_working_3-way'!X301^(1/3))*SIN(('OddsRatio_working_3-way'!Y301+4*PI())/3)</f>
        <v>0.4817152181351429</v>
      </c>
      <c r="AL301" s="11">
        <f>'OddsRatio_working_3-way'!Z301+'OddsRatio_working_3-way'!AF301</f>
        <v>1.0354226259185701</v>
      </c>
      <c r="AM301" s="11">
        <f>'OddsRatio_working_3-way'!AA301+'OddsRatio_working_3-way'!AG301</f>
        <v>-0.63328783925981402</v>
      </c>
      <c r="AN301" s="11">
        <f>'OddsRatio_working_3-way'!AB301+'OddsRatio_working_3-way'!AH301</f>
        <v>-0.40213478665875579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1.0354226259185701</v>
      </c>
      <c r="AS301" s="11">
        <f>IF(('OddsRatio_working_3-way'!X301=0),IF(Q301&gt;0,-Q301^(1/3),(-Q301)^(1/3)),'OddsRatio_working_3-way'!AM301-'OddsRatio_working_3-way'!R301/3)</f>
        <v>-0.63328783925981402</v>
      </c>
      <c r="AT301" s="11">
        <f>IF(('OddsRatio_working_3-way'!X301=0),IF(Q301&gt;0,-Q301^(1/3),(-Q301)^(1/3)),'OddsRatio_working_3-way'!AN301-'OddsRatio_working_3-way'!R301/3)</f>
        <v>-0.40213478665875579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9">
        <f t="shared" si="65"/>
        <v>0.28750511824591313</v>
      </c>
      <c r="E302" s="9">
        <f t="shared" si="66"/>
        <v>0.33039690883570505</v>
      </c>
      <c r="F302" s="9">
        <f t="shared" si="67"/>
        <v>0.38209797291838188</v>
      </c>
      <c r="G302" s="9">
        <f t="shared" si="68"/>
        <v>1.050084300254158</v>
      </c>
      <c r="H302" s="9">
        <f t="shared" si="69"/>
        <v>3.4781989485998133</v>
      </c>
      <c r="I302" s="9">
        <f t="shared" si="70"/>
        <v>3.026662699490525</v>
      </c>
      <c r="J302" s="9">
        <f t="shared" si="71"/>
        <v>2.6171298223914032</v>
      </c>
      <c r="K302" s="11">
        <f t="shared" si="72"/>
        <v>0.29761904761904762</v>
      </c>
      <c r="L302" s="11">
        <f t="shared" si="73"/>
        <v>0.34129692832764502</v>
      </c>
      <c r="M302" s="11">
        <f t="shared" si="74"/>
        <v>0.39370078740157477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-0.28051069128304351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0.23314598473825582</v>
      </c>
      <c r="Q302" s="11">
        <f>2*'OddsRatio_working_3-way'!K302*'OddsRatio_working_3-way'!L302*'OddsRatio_working_3-way'!M302</f>
        <v>7.9981469893055171E-2</v>
      </c>
      <c r="R302" s="11">
        <f t="shared" si="75"/>
        <v>0</v>
      </c>
      <c r="S302" s="11">
        <f t="shared" si="76"/>
        <v>-0.83114830194833711</v>
      </c>
      <c r="T302" s="11">
        <f t="shared" si="77"/>
        <v>-0.28512806241795441</v>
      </c>
      <c r="U302" s="11">
        <f>'OddsRatio_working_3-way'!S302-'OddsRatio_working_3-way'!R302^2/3</f>
        <v>-0.83114830194833711</v>
      </c>
      <c r="V302" s="11">
        <f>'OddsRatio_working_3-way'!S302*'OddsRatio_working_3-way'!R302/3-2*'OddsRatio_working_3-way'!R302^3/27-'OddsRatio_working_3-way'!T302</f>
        <v>0.28512806241795441</v>
      </c>
      <c r="W302" s="11">
        <f>'OddsRatio_working_3-way'!V302^2+4*'OddsRatio_working_3-way'!U302^3/27</f>
        <v>-3.7632443859629411E-3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0.14582631480993052</v>
      </c>
      <c r="Y302" s="11">
        <f>IF('OddsRatio_working_3-way'!W302&gt;=0,IF('OddsRatio_working_3-way'!V302+SQRT('OddsRatio_working_3-way'!W302)&gt;0,0,PI()),ACOS('OddsRatio_working_3-way'!V302/(2*'OddsRatio_working_3-way'!X302)))</f>
        <v>0.21191947987827064</v>
      </c>
      <c r="Z302" s="11">
        <f>'OddsRatio_working_3-way'!X302^(1/3)*COS('OddsRatio_working_3-way'!Y302/3)</f>
        <v>0.52504215012707911</v>
      </c>
      <c r="AA302" s="11">
        <f>'OddsRatio_working_3-way'!X302^(1/3)*COS(('OddsRatio_working_3-way'!Y302+2*PI())/3)</f>
        <v>-0.2946945257571561</v>
      </c>
      <c r="AB302" s="11">
        <f>'OddsRatio_working_3-way'!X302^(1/3)*COS(('OddsRatio_working_3-way'!Y302+4*PI())/3)</f>
        <v>-0.23034762436992315</v>
      </c>
      <c r="AC302" s="11">
        <f>'OddsRatio_working_3-way'!X302^(1/3)*SIN('OddsRatio_working_3-way'!Y302/3)</f>
        <v>3.7150700837437468E-2</v>
      </c>
      <c r="AD302" s="11">
        <f>'OddsRatio_working_3-way'!X302^(1/3)*SIN(('OddsRatio_working_3-way'!Y302+2*PI())/3)</f>
        <v>0.43612448964893497</v>
      </c>
      <c r="AE302" s="11">
        <f>'OddsRatio_working_3-way'!X302^(1/3)*SIN(('OddsRatio_working_3-way'!Y302+4*PI())/3)</f>
        <v>-0.47327519048637223</v>
      </c>
      <c r="AF302" s="11">
        <f>-'OddsRatio_working_3-way'!U302/(3*'OddsRatio_working_3-way'!X302^(1/3))*COS(('OddsRatio_working_3-way'!Y302)/3)</f>
        <v>0.525042150127079</v>
      </c>
      <c r="AG302" s="11">
        <f>-'OddsRatio_working_3-way'!U302/(3*'OddsRatio_working_3-way'!X302^(1/3))*COS(('OddsRatio_working_3-way'!Y302+2*PI())/3)</f>
        <v>-0.29469452575715605</v>
      </c>
      <c r="AH302" s="11">
        <f>-'OddsRatio_working_3-way'!U302/(3*'OddsRatio_working_3-way'!X302^(1/3))*COS(('OddsRatio_working_3-way'!Y302+4*PI())/3)</f>
        <v>-0.23034762436992309</v>
      </c>
      <c r="AI302" s="11">
        <f>'OddsRatio_working_3-way'!U302/(3*'OddsRatio_working_3-way'!X302^(1/3))*SIN(('OddsRatio_working_3-way'!Y302)/3)</f>
        <v>-3.7150700837437461E-2</v>
      </c>
      <c r="AJ302" s="11">
        <f>'OddsRatio_working_3-way'!U302/(3*'OddsRatio_working_3-way'!X302^(1/3))*SIN(('OddsRatio_working_3-way'!Y302+2*PI())/3)</f>
        <v>-0.43612448964893485</v>
      </c>
      <c r="AK302" s="11">
        <f>'OddsRatio_working_3-way'!U302/(3*'OddsRatio_working_3-way'!X302^(1/3))*SIN(('OddsRatio_working_3-way'!Y302+4*PI())/3)</f>
        <v>0.47327519048637212</v>
      </c>
      <c r="AL302" s="11">
        <f>'OddsRatio_working_3-way'!Z302+'OddsRatio_working_3-way'!AF302</f>
        <v>1.050084300254158</v>
      </c>
      <c r="AM302" s="11">
        <f>'OddsRatio_working_3-way'!AA302+'OddsRatio_working_3-way'!AG302</f>
        <v>-0.58938905151431209</v>
      </c>
      <c r="AN302" s="11">
        <f>'OddsRatio_working_3-way'!AB302+'OddsRatio_working_3-way'!AH302</f>
        <v>-0.46069524873984624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1.050084300254158</v>
      </c>
      <c r="AS302" s="11">
        <f>IF(('OddsRatio_working_3-way'!X302=0),IF(Q302&gt;0,-Q302^(1/3),(-Q302)^(1/3)),'OddsRatio_working_3-way'!AM302-'OddsRatio_working_3-way'!R302/3)</f>
        <v>-0.58938905151431209</v>
      </c>
      <c r="AT302" s="11">
        <f>IF(('OddsRatio_working_3-way'!X302=0),IF(Q302&gt;0,-Q302^(1/3),(-Q302)^(1/3)),'OddsRatio_working_3-way'!AN302-'OddsRatio_working_3-way'!R302/3)</f>
        <v>-0.46069524873984624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9">
        <f t="shared" si="65"/>
        <v>0.39447337301720153</v>
      </c>
      <c r="E303" s="9">
        <f t="shared" si="66"/>
        <v>0.32338801169971115</v>
      </c>
      <c r="F303" s="9">
        <f t="shared" si="67"/>
        <v>0.28213861528308737</v>
      </c>
      <c r="G303" s="9">
        <f t="shared" si="68"/>
        <v>1.0513872251616481</v>
      </c>
      <c r="H303" s="9">
        <f t="shared" si="69"/>
        <v>2.5350253487360064</v>
      </c>
      <c r="I303" s="9">
        <f t="shared" si="70"/>
        <v>3.0922605780716799</v>
      </c>
      <c r="J303" s="9">
        <f t="shared" si="71"/>
        <v>3.5443570848911881</v>
      </c>
      <c r="K303" s="11">
        <f t="shared" si="72"/>
        <v>0.4065040650406504</v>
      </c>
      <c r="L303" s="11">
        <f t="shared" si="73"/>
        <v>0.33444816053511706</v>
      </c>
      <c r="M303" s="11">
        <f t="shared" si="74"/>
        <v>0.29239766081871343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-0.27950455940632879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0.23334886872309435</v>
      </c>
      <c r="Q303" s="11">
        <f>2*'OddsRatio_working_3-way'!K303*'OddsRatio_working_3-way'!L303*'OddsRatio_working_3-way'!M303</f>
        <v>7.9505577077715259E-2</v>
      </c>
      <c r="R303" s="11">
        <f t="shared" si="75"/>
        <v>0</v>
      </c>
      <c r="S303" s="11">
        <f t="shared" si="76"/>
        <v>-0.83486605448845019</v>
      </c>
      <c r="T303" s="11">
        <f t="shared" si="77"/>
        <v>-0.28445180732144804</v>
      </c>
      <c r="U303" s="11">
        <f>'OddsRatio_working_3-way'!S303-'OddsRatio_working_3-way'!R303^2/3</f>
        <v>-0.83486605448845019</v>
      </c>
      <c r="V303" s="11">
        <f>'OddsRatio_working_3-way'!S303*'OddsRatio_working_3-way'!R303/3-2*'OddsRatio_working_3-way'!R303^3/27-'OddsRatio_working_3-way'!T303</f>
        <v>0.28445180732144804</v>
      </c>
      <c r="W303" s="11">
        <f>'OddsRatio_working_3-way'!V303^2+4*'OddsRatio_working_3-way'!U303^3/27</f>
        <v>-5.2949840468111409E-3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0.14680583668169442</v>
      </c>
      <c r="Y303" s="11">
        <f>IF('OddsRatio_working_3-way'!W303&gt;=0,IF('OddsRatio_working_3-way'!V303+SQRT('OddsRatio_working_3-way'!W303)&gt;0,0,PI()),ACOS('OddsRatio_working_3-way'!V303/(2*'OddsRatio_working_3-way'!X303)))</f>
        <v>0.25044275840467067</v>
      </c>
      <c r="Z303" s="11">
        <f>'OddsRatio_working_3-way'!X303^(1/3)*COS('OddsRatio_working_3-way'!Y303/3)</f>
        <v>0.52569361258082403</v>
      </c>
      <c r="AA303" s="11">
        <f>'OddsRatio_working_3-way'!X303^(1/3)*COS(('OddsRatio_working_3-way'!Y303+2*PI())/3)</f>
        <v>-0.30094120077181052</v>
      </c>
      <c r="AB303" s="11">
        <f>'OddsRatio_working_3-way'!X303^(1/3)*COS(('OddsRatio_working_3-way'!Y303+4*PI())/3)</f>
        <v>-0.22475241180901345</v>
      </c>
      <c r="AC303" s="11">
        <f>'OddsRatio_working_3-way'!X303^(1/3)*SIN('OddsRatio_working_3-way'!Y303/3)</f>
        <v>4.3987617816902538E-2</v>
      </c>
      <c r="AD303" s="11">
        <f>'OddsRatio_working_3-way'!X303^(1/3)*SIN(('OddsRatio_working_3-way'!Y303+2*PI())/3)</f>
        <v>0.43327021419375716</v>
      </c>
      <c r="AE303" s="11">
        <f>'OddsRatio_working_3-way'!X303^(1/3)*SIN(('OddsRatio_working_3-way'!Y303+4*PI())/3)</f>
        <v>-0.47725783201065963</v>
      </c>
      <c r="AF303" s="11">
        <f>-'OddsRatio_working_3-way'!U303/(3*'OddsRatio_working_3-way'!X303^(1/3))*COS(('OddsRatio_working_3-way'!Y303)/3)</f>
        <v>0.52569361258082403</v>
      </c>
      <c r="AG303" s="11">
        <f>-'OddsRatio_working_3-way'!U303/(3*'OddsRatio_working_3-way'!X303^(1/3))*COS(('OddsRatio_working_3-way'!Y303+2*PI())/3)</f>
        <v>-0.30094120077181052</v>
      </c>
      <c r="AH303" s="11">
        <f>-'OddsRatio_working_3-way'!U303/(3*'OddsRatio_working_3-way'!X303^(1/3))*COS(('OddsRatio_working_3-way'!Y303+4*PI())/3)</f>
        <v>-0.22475241180901345</v>
      </c>
      <c r="AI303" s="11">
        <f>'OddsRatio_working_3-way'!U303/(3*'OddsRatio_working_3-way'!X303^(1/3))*SIN(('OddsRatio_working_3-way'!Y303)/3)</f>
        <v>-4.3987617816902538E-2</v>
      </c>
      <c r="AJ303" s="11">
        <f>'OddsRatio_working_3-way'!U303/(3*'OddsRatio_working_3-way'!X303^(1/3))*SIN(('OddsRatio_working_3-way'!Y303+2*PI())/3)</f>
        <v>-0.43327021419375716</v>
      </c>
      <c r="AK303" s="11">
        <f>'OddsRatio_working_3-way'!U303/(3*'OddsRatio_working_3-way'!X303^(1/3))*SIN(('OddsRatio_working_3-way'!Y303+4*PI())/3)</f>
        <v>0.47725783201065963</v>
      </c>
      <c r="AL303" s="11">
        <f>'OddsRatio_working_3-way'!Z303+'OddsRatio_working_3-way'!AF303</f>
        <v>1.0513872251616481</v>
      </c>
      <c r="AM303" s="11">
        <f>'OddsRatio_working_3-way'!AA303+'OddsRatio_working_3-way'!AG303</f>
        <v>-0.60188240154362105</v>
      </c>
      <c r="AN303" s="11">
        <f>'OddsRatio_working_3-way'!AB303+'OddsRatio_working_3-way'!AH303</f>
        <v>-0.44950482361802691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1.0513872251616481</v>
      </c>
      <c r="AS303" s="11">
        <f>IF(('OddsRatio_working_3-way'!X303=0),IF(Q303&gt;0,-Q303^(1/3),(-Q303)^(1/3)),'OddsRatio_working_3-way'!AM303-'OddsRatio_working_3-way'!R303/3)</f>
        <v>-0.60188240154362105</v>
      </c>
      <c r="AT303" s="11">
        <f>IF(('OddsRatio_working_3-way'!X303=0),IF(Q303&gt;0,-Q303^(1/3),(-Q303)^(1/3)),'OddsRatio_working_3-way'!AN303-'OddsRatio_working_3-way'!R303/3)</f>
        <v>-0.44950482361802691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9">
        <f t="shared" si="65"/>
        <v>0.41695901236287247</v>
      </c>
      <c r="E304" s="9">
        <f t="shared" si="66"/>
        <v>0.33477482512940171</v>
      </c>
      <c r="F304" s="9">
        <f t="shared" si="67"/>
        <v>0.24826616250772579</v>
      </c>
      <c r="G304" s="9">
        <f t="shared" si="68"/>
        <v>1.0513663680026624</v>
      </c>
      <c r="H304" s="9">
        <f t="shared" si="69"/>
        <v>2.3983172694435413</v>
      </c>
      <c r="I304" s="9">
        <f t="shared" si="70"/>
        <v>2.9870824355250321</v>
      </c>
      <c r="J304" s="9">
        <f t="shared" si="71"/>
        <v>4.0279351398476662</v>
      </c>
      <c r="K304" s="11">
        <f t="shared" si="72"/>
        <v>0.42918454935622319</v>
      </c>
      <c r="L304" s="11">
        <f t="shared" si="73"/>
        <v>0.34602076124567471</v>
      </c>
      <c r="M304" s="11">
        <f t="shared" si="74"/>
        <v>0.25773195876288663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-0.27708973896338296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0.23347712972861995</v>
      </c>
      <c r="Q304" s="11">
        <f>2*'OddsRatio_working_3-way'!K304*'OddsRatio_working_3-way'!L304*'OddsRatio_working_3-way'!M304</f>
        <v>7.6549878599547524E-2</v>
      </c>
      <c r="R304" s="11">
        <f t="shared" si="75"/>
        <v>0</v>
      </c>
      <c r="S304" s="11">
        <f t="shared" si="76"/>
        <v>-0.84260474820207487</v>
      </c>
      <c r="T304" s="11">
        <f t="shared" si="77"/>
        <v>-0.27626385186953273</v>
      </c>
      <c r="U304" s="11">
        <f>'OddsRatio_working_3-way'!S304-'OddsRatio_working_3-way'!R304^2/3</f>
        <v>-0.84260474820207487</v>
      </c>
      <c r="V304" s="11">
        <f>'OddsRatio_working_3-way'!S304*'OddsRatio_working_3-way'!R304/3-2*'OddsRatio_working_3-way'!R304^3/27-'OddsRatio_working_3-way'!T304</f>
        <v>0.27626385186953273</v>
      </c>
      <c r="W304" s="11">
        <f>'OddsRatio_working_3-way'!V304^2+4*'OddsRatio_working_3-way'!U304^3/27</f>
        <v>-1.2305668764116443E-2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0.14885175898684197</v>
      </c>
      <c r="Y304" s="11">
        <f>IF('OddsRatio_working_3-way'!W304&gt;=0,IF('OddsRatio_working_3-way'!V304+SQRT('OddsRatio_working_3-way'!W304)&gt;0,0,PI()),ACOS('OddsRatio_working_3-way'!V304/(2*'OddsRatio_working_3-way'!X304)))</f>
        <v>0.38183304534059492</v>
      </c>
      <c r="Z304" s="11">
        <f>'OddsRatio_working_3-way'!X304^(1/3)*COS('OddsRatio_working_3-way'!Y304/3)</f>
        <v>0.52568318400133118</v>
      </c>
      <c r="AA304" s="11">
        <f>'OddsRatio_working_3-way'!X304^(1/3)*COS(('OddsRatio_working_3-way'!Y304+2*PI())/3)</f>
        <v>-0.3211003217687069</v>
      </c>
      <c r="AB304" s="11">
        <f>'OddsRatio_working_3-way'!X304^(1/3)*COS(('OddsRatio_working_3-way'!Y304+4*PI())/3)</f>
        <v>-0.20458286223262417</v>
      </c>
      <c r="AC304" s="11">
        <f>'OddsRatio_working_3-way'!X304^(1/3)*SIN('OddsRatio_working_3-way'!Y304/3)</f>
        <v>6.7271386628448726E-2</v>
      </c>
      <c r="AD304" s="11">
        <f>'OddsRatio_working_3-way'!X304^(1/3)*SIN(('OddsRatio_working_3-way'!Y304+2*PI())/3)</f>
        <v>0.42161929837321788</v>
      </c>
      <c r="AE304" s="11">
        <f>'OddsRatio_working_3-way'!X304^(1/3)*SIN(('OddsRatio_working_3-way'!Y304+4*PI())/3)</f>
        <v>-0.48889068500166655</v>
      </c>
      <c r="AF304" s="11">
        <f>-'OddsRatio_working_3-way'!U304/(3*'OddsRatio_working_3-way'!X304^(1/3))*COS(('OddsRatio_working_3-way'!Y304)/3)</f>
        <v>0.52568318400133107</v>
      </c>
      <c r="AG304" s="11">
        <f>-'OddsRatio_working_3-way'!U304/(3*'OddsRatio_working_3-way'!X304^(1/3))*COS(('OddsRatio_working_3-way'!Y304+2*PI())/3)</f>
        <v>-0.32110032176870684</v>
      </c>
      <c r="AH304" s="11">
        <f>-'OddsRatio_working_3-way'!U304/(3*'OddsRatio_working_3-way'!X304^(1/3))*COS(('OddsRatio_working_3-way'!Y304+4*PI())/3)</f>
        <v>-0.20458286223262415</v>
      </c>
      <c r="AI304" s="11">
        <f>'OddsRatio_working_3-way'!U304/(3*'OddsRatio_working_3-way'!X304^(1/3))*SIN(('OddsRatio_working_3-way'!Y304)/3)</f>
        <v>-6.7271386628448712E-2</v>
      </c>
      <c r="AJ304" s="11">
        <f>'OddsRatio_working_3-way'!U304/(3*'OddsRatio_working_3-way'!X304^(1/3))*SIN(('OddsRatio_working_3-way'!Y304+2*PI())/3)</f>
        <v>-0.42161929837321777</v>
      </c>
      <c r="AK304" s="11">
        <f>'OddsRatio_working_3-way'!U304/(3*'OddsRatio_working_3-way'!X304^(1/3))*SIN(('OddsRatio_working_3-way'!Y304+4*PI())/3)</f>
        <v>0.48889068500166644</v>
      </c>
      <c r="AL304" s="11">
        <f>'OddsRatio_working_3-way'!Z304+'OddsRatio_working_3-way'!AF304</f>
        <v>1.0513663680026624</v>
      </c>
      <c r="AM304" s="11">
        <f>'OddsRatio_working_3-way'!AA304+'OddsRatio_working_3-way'!AG304</f>
        <v>-0.64220064353741368</v>
      </c>
      <c r="AN304" s="11">
        <f>'OddsRatio_working_3-way'!AB304+'OddsRatio_working_3-way'!AH304</f>
        <v>-0.40916572446524835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1.0513663680026624</v>
      </c>
      <c r="AS304" s="11">
        <f>IF(('OddsRatio_working_3-way'!X304=0),IF(Q304&gt;0,-Q304^(1/3),(-Q304)^(1/3)),'OddsRatio_working_3-way'!AM304-'OddsRatio_working_3-way'!R304/3)</f>
        <v>-0.64220064353741368</v>
      </c>
      <c r="AT304" s="11">
        <f>IF(('OddsRatio_working_3-way'!X304=0),IF(Q304&gt;0,-Q304^(1/3),(-Q304)^(1/3)),'OddsRatio_working_3-way'!AN304-'OddsRatio_working_3-way'!R304/3)</f>
        <v>-0.40916572446524835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9">
        <f t="shared" si="65"/>
        <v>0.58643041444445942</v>
      </c>
      <c r="E305" s="9">
        <f t="shared" si="66"/>
        <v>0.24983889569237774</v>
      </c>
      <c r="F305" s="9">
        <f t="shared" si="67"/>
        <v>0.16373068986316278</v>
      </c>
      <c r="G305" s="9">
        <f t="shared" si="68"/>
        <v>1.0685335697819758</v>
      </c>
      <c r="H305" s="9">
        <f t="shared" si="69"/>
        <v>1.7052321560561037</v>
      </c>
      <c r="I305" s="9">
        <f t="shared" si="70"/>
        <v>4.0025793310873521</v>
      </c>
      <c r="J305" s="9">
        <f t="shared" si="71"/>
        <v>6.1075904635578446</v>
      </c>
      <c r="K305" s="11">
        <f t="shared" si="72"/>
        <v>0.60240963855421692</v>
      </c>
      <c r="L305" s="11">
        <f t="shared" si="73"/>
        <v>0.26246719160104987</v>
      </c>
      <c r="M305" s="11">
        <f t="shared" si="74"/>
        <v>0.17301038062283736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-0.24250307499239243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0.22567998610796075</v>
      </c>
      <c r="Q305" s="11">
        <f>2*'OddsRatio_working_3-way'!K305*'OddsRatio_working_3-way'!L305*'OddsRatio_working_3-way'!M305</f>
        <v>5.4710299662535926E-2</v>
      </c>
      <c r="R305" s="11">
        <f t="shared" si="75"/>
        <v>0</v>
      </c>
      <c r="S305" s="11">
        <f t="shared" si="76"/>
        <v>-0.93062731726202053</v>
      </c>
      <c r="T305" s="11">
        <f t="shared" si="77"/>
        <v>-0.22560662236655038</v>
      </c>
      <c r="U305" s="11">
        <f>'OddsRatio_working_3-way'!S305-'OddsRatio_working_3-way'!R305^2/3</f>
        <v>-0.93062731726202053</v>
      </c>
      <c r="V305" s="11">
        <f>'OddsRatio_working_3-way'!S305*'OddsRatio_working_3-way'!R305/3-2*'OddsRatio_working_3-way'!R305^3/27-'OddsRatio_working_3-way'!T305</f>
        <v>0.22560662236655038</v>
      </c>
      <c r="W305" s="11">
        <f>'OddsRatio_working_3-way'!V305^2+4*'OddsRatio_working_3-way'!U305^3/27</f>
        <v>-6.8506955394255054E-2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0.1727753624290066</v>
      </c>
      <c r="Y305" s="11">
        <f>IF('OddsRatio_working_3-way'!W305&gt;=0,IF('OddsRatio_working_3-way'!V305+SQRT('OddsRatio_working_3-way'!W305)&gt;0,0,PI()),ACOS('OddsRatio_working_3-way'!V305/(2*'OddsRatio_working_3-way'!X305)))</f>
        <v>0.85940267794386838</v>
      </c>
      <c r="Z305" s="11">
        <f>'OddsRatio_working_3-way'!X305^(1/3)*COS('OddsRatio_working_3-way'!Y305/3)</f>
        <v>0.53426678489098789</v>
      </c>
      <c r="AA305" s="11">
        <f>'OddsRatio_working_3-way'!X305^(1/3)*COS(('OddsRatio_working_3-way'!Y305+2*PI())/3)</f>
        <v>-0.40342749076669898</v>
      </c>
      <c r="AB305" s="11">
        <f>'OddsRatio_working_3-way'!X305^(1/3)*COS(('OddsRatio_working_3-way'!Y305+4*PI())/3)</f>
        <v>-0.13083929412428902</v>
      </c>
      <c r="AC305" s="11">
        <f>'OddsRatio_working_3-way'!X305^(1/3)*SIN('OddsRatio_working_3-way'!Y305/3)</f>
        <v>0.15737886870941012</v>
      </c>
      <c r="AD305" s="11">
        <f>'OddsRatio_working_3-way'!X305^(1/3)*SIN(('OddsRatio_working_3-way'!Y305+2*PI())/3)</f>
        <v>0.38399917375912657</v>
      </c>
      <c r="AE305" s="11">
        <f>'OddsRatio_working_3-way'!X305^(1/3)*SIN(('OddsRatio_working_3-way'!Y305+4*PI())/3)</f>
        <v>-0.54137804246853671</v>
      </c>
      <c r="AF305" s="11">
        <f>-'OddsRatio_working_3-way'!U305/(3*'OddsRatio_working_3-way'!X305^(1/3))*COS(('OddsRatio_working_3-way'!Y305)/3)</f>
        <v>0.53426678489098778</v>
      </c>
      <c r="AG305" s="11">
        <f>-'OddsRatio_working_3-way'!U305/(3*'OddsRatio_working_3-way'!X305^(1/3))*COS(('OddsRatio_working_3-way'!Y305+2*PI())/3)</f>
        <v>-0.40342749076669893</v>
      </c>
      <c r="AH305" s="11">
        <f>-'OddsRatio_working_3-way'!U305/(3*'OddsRatio_working_3-way'!X305^(1/3))*COS(('OddsRatio_working_3-way'!Y305+4*PI())/3)</f>
        <v>-0.13083929412428899</v>
      </c>
      <c r="AI305" s="11">
        <f>'OddsRatio_working_3-way'!U305/(3*'OddsRatio_working_3-way'!X305^(1/3))*SIN(('OddsRatio_working_3-way'!Y305)/3)</f>
        <v>-0.15737886870941009</v>
      </c>
      <c r="AJ305" s="11">
        <f>'OddsRatio_working_3-way'!U305/(3*'OddsRatio_working_3-way'!X305^(1/3))*SIN(('OddsRatio_working_3-way'!Y305+2*PI())/3)</f>
        <v>-0.38399917375912651</v>
      </c>
      <c r="AK305" s="11">
        <f>'OddsRatio_working_3-way'!U305/(3*'OddsRatio_working_3-way'!X305^(1/3))*SIN(('OddsRatio_working_3-way'!Y305+4*PI())/3)</f>
        <v>0.5413780424685366</v>
      </c>
      <c r="AL305" s="11">
        <f>'OddsRatio_working_3-way'!Z305+'OddsRatio_working_3-way'!AF305</f>
        <v>1.0685335697819758</v>
      </c>
      <c r="AM305" s="11">
        <f>'OddsRatio_working_3-way'!AA305+'OddsRatio_working_3-way'!AG305</f>
        <v>-0.80685498153339785</v>
      </c>
      <c r="AN305" s="11">
        <f>'OddsRatio_working_3-way'!AB305+'OddsRatio_working_3-way'!AH305</f>
        <v>-0.26167858824857804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1.0685335697819758</v>
      </c>
      <c r="AS305" s="11">
        <f>IF(('OddsRatio_working_3-way'!X305=0),IF(Q305&gt;0,-Q305^(1/3),(-Q305)^(1/3)),'OddsRatio_working_3-way'!AM305-'OddsRatio_working_3-way'!R305/3)</f>
        <v>-0.80685498153339785</v>
      </c>
      <c r="AT305" s="11">
        <f>IF(('OddsRatio_working_3-way'!X305=0),IF(Q305&gt;0,-Q305^(1/3),(-Q305)^(1/3)),'OddsRatio_working_3-way'!AN305-'OddsRatio_working_3-way'!R305/3)</f>
        <v>-0.26167858824857804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9">
        <f t="shared" si="65"/>
        <v>0.26679395431405895</v>
      </c>
      <c r="E306" s="9">
        <f t="shared" si="66"/>
        <v>0.28280592447472863</v>
      </c>
      <c r="F306" s="9">
        <f t="shared" si="67"/>
        <v>0.4504001212112127</v>
      </c>
      <c r="G306" s="9">
        <f t="shared" si="68"/>
        <v>1.0610852785563345</v>
      </c>
      <c r="H306" s="9">
        <f t="shared" si="69"/>
        <v>3.7482108714609059</v>
      </c>
      <c r="I306" s="9">
        <f t="shared" si="70"/>
        <v>3.5359938157496393</v>
      </c>
      <c r="J306" s="9">
        <f t="shared" si="71"/>
        <v>2.2202480703397844</v>
      </c>
      <c r="K306" s="11">
        <f t="shared" si="72"/>
        <v>0.2785515320334262</v>
      </c>
      <c r="L306" s="11">
        <f t="shared" si="73"/>
        <v>0.29498525073746312</v>
      </c>
      <c r="M306" s="11">
        <f t="shared" si="74"/>
        <v>0.46511627906976744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-0.27205887551706509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0.23427603640871267</v>
      </c>
      <c r="Q306" s="11">
        <f>2*'OddsRatio_working_3-way'!K306*'OddsRatio_working_3-way'!L306*'OddsRatio_working_3-way'!M306</f>
        <v>7.6435900949009039E-2</v>
      </c>
      <c r="R306" s="11">
        <f t="shared" si="75"/>
        <v>0</v>
      </c>
      <c r="S306" s="11">
        <f t="shared" si="76"/>
        <v>-0.86112256386951624</v>
      </c>
      <c r="T306" s="11">
        <f t="shared" si="77"/>
        <v>-0.28095352817928759</v>
      </c>
      <c r="U306" s="11">
        <f>'OddsRatio_working_3-way'!S306-'OddsRatio_working_3-way'!R306^2/3</f>
        <v>-0.86112256386951624</v>
      </c>
      <c r="V306" s="11">
        <f>'OddsRatio_working_3-way'!S306*'OddsRatio_working_3-way'!R306/3-2*'OddsRatio_working_3-way'!R306^3/27-'OddsRatio_working_3-way'!T306</f>
        <v>0.28095352817928759</v>
      </c>
      <c r="W306" s="11">
        <f>'OddsRatio_working_3-way'!V306^2+4*'OddsRatio_working_3-way'!U306^3/27</f>
        <v>-1.5665114605736954E-2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0.15378556466889756</v>
      </c>
      <c r="Y306" s="11">
        <f>IF('OddsRatio_working_3-way'!W306&gt;=0,IF('OddsRatio_working_3-way'!V306+SQRT('OddsRatio_working_3-way'!W306)&gt;0,0,PI()),ACOS('OddsRatio_working_3-way'!V306/(2*'OddsRatio_working_3-way'!X306)))</f>
        <v>0.41909223748033431</v>
      </c>
      <c r="Z306" s="11">
        <f>'OddsRatio_working_3-way'!X306^(1/3)*COS('OddsRatio_working_3-way'!Y306/3)</f>
        <v>0.53054263927816725</v>
      </c>
      <c r="AA306" s="11">
        <f>'OddsRatio_working_3-way'!X306^(1/3)*COS(('OddsRatio_working_3-way'!Y306+2*PI())/3)</f>
        <v>-0.32987799033334242</v>
      </c>
      <c r="AB306" s="11">
        <f>'OddsRatio_working_3-way'!X306^(1/3)*COS(('OddsRatio_working_3-way'!Y306+4*PI())/3)</f>
        <v>-0.20066464894482453</v>
      </c>
      <c r="AC306" s="11">
        <f>'OddsRatio_working_3-way'!X306^(1/3)*SIN('OddsRatio_working_3-way'!Y306/3)</f>
        <v>7.4601357433551799E-2</v>
      </c>
      <c r="AD306" s="11">
        <f>'OddsRatio_working_3-way'!X306^(1/3)*SIN(('OddsRatio_working_3-way'!Y306+2*PI())/3)</f>
        <v>0.42216272468896082</v>
      </c>
      <c r="AE306" s="11">
        <f>'OddsRatio_working_3-way'!X306^(1/3)*SIN(('OddsRatio_working_3-way'!Y306+4*PI())/3)</f>
        <v>-0.49676408212251255</v>
      </c>
      <c r="AF306" s="11">
        <f>-'OddsRatio_working_3-way'!U306/(3*'OddsRatio_working_3-way'!X306^(1/3))*COS(('OddsRatio_working_3-way'!Y306)/3)</f>
        <v>0.53054263927816725</v>
      </c>
      <c r="AG306" s="11">
        <f>-'OddsRatio_working_3-way'!U306/(3*'OddsRatio_working_3-way'!X306^(1/3))*COS(('OddsRatio_working_3-way'!Y306+2*PI())/3)</f>
        <v>-0.32987799033334242</v>
      </c>
      <c r="AH306" s="11">
        <f>-'OddsRatio_working_3-way'!U306/(3*'OddsRatio_working_3-way'!X306^(1/3))*COS(('OddsRatio_working_3-way'!Y306+4*PI())/3)</f>
        <v>-0.20066464894482453</v>
      </c>
      <c r="AI306" s="11">
        <f>'OddsRatio_working_3-way'!U306/(3*'OddsRatio_working_3-way'!X306^(1/3))*SIN(('OddsRatio_working_3-way'!Y306)/3)</f>
        <v>-7.4601357433551799E-2</v>
      </c>
      <c r="AJ306" s="11">
        <f>'OddsRatio_working_3-way'!U306/(3*'OddsRatio_working_3-way'!X306^(1/3))*SIN(('OddsRatio_working_3-way'!Y306+2*PI())/3)</f>
        <v>-0.42216272468896082</v>
      </c>
      <c r="AK306" s="11">
        <f>'OddsRatio_working_3-way'!U306/(3*'OddsRatio_working_3-way'!X306^(1/3))*SIN(('OddsRatio_working_3-way'!Y306+4*PI())/3)</f>
        <v>0.49676408212251255</v>
      </c>
      <c r="AL306" s="11">
        <f>'OddsRatio_working_3-way'!Z306+'OddsRatio_working_3-way'!AF306</f>
        <v>1.0610852785563345</v>
      </c>
      <c r="AM306" s="11">
        <f>'OddsRatio_working_3-way'!AA306+'OddsRatio_working_3-way'!AG306</f>
        <v>-0.65975598066668484</v>
      </c>
      <c r="AN306" s="11">
        <f>'OddsRatio_working_3-way'!AB306+'OddsRatio_working_3-way'!AH306</f>
        <v>-0.40132929788964905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1.0610852785563345</v>
      </c>
      <c r="AS306" s="11">
        <f>IF(('OddsRatio_working_3-way'!X306=0),IF(Q306&gt;0,-Q306^(1/3),(-Q306)^(1/3)),'OddsRatio_working_3-way'!AM306-'OddsRatio_working_3-way'!R306/3)</f>
        <v>-0.65975598066668484</v>
      </c>
      <c r="AT306" s="11">
        <f>IF(('OddsRatio_working_3-way'!X306=0),IF(Q306&gt;0,-Q306^(1/3),(-Q306)^(1/3)),'OddsRatio_working_3-way'!AN306-'OddsRatio_working_3-way'!R306/3)</f>
        <v>-0.40132929788964905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9">
        <f t="shared" si="65"/>
        <v>0.36280865084709252</v>
      </c>
      <c r="E307" s="9">
        <f t="shared" si="66"/>
        <v>0.28255043761500725</v>
      </c>
      <c r="F307" s="9">
        <f t="shared" si="67"/>
        <v>0.35464091153790023</v>
      </c>
      <c r="G307" s="9">
        <f t="shared" si="68"/>
        <v>1.0579963003551762</v>
      </c>
      <c r="H307" s="9">
        <f t="shared" si="69"/>
        <v>2.7562738585895925</v>
      </c>
      <c r="I307" s="9">
        <f t="shared" si="70"/>
        <v>3.5391911208524225</v>
      </c>
      <c r="J307" s="9">
        <f t="shared" si="71"/>
        <v>2.8197536366109039</v>
      </c>
      <c r="K307" s="11">
        <f t="shared" si="72"/>
        <v>0.37593984962406013</v>
      </c>
      <c r="L307" s="11">
        <f t="shared" si="73"/>
        <v>0.29411764705882354</v>
      </c>
      <c r="M307" s="11">
        <f t="shared" si="74"/>
        <v>0.36764705882352938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-0.27855972110206317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0.23496240601503759</v>
      </c>
      <c r="Q307" s="11">
        <f>2*'OddsRatio_working_3-way'!K307*'OddsRatio_working_3-way'!L307*'OddsRatio_working_3-way'!M307</f>
        <v>8.1301870593438602E-2</v>
      </c>
      <c r="R307" s="11">
        <f t="shared" si="75"/>
        <v>0</v>
      </c>
      <c r="S307" s="11">
        <f t="shared" si="76"/>
        <v>-0.84349024002988682</v>
      </c>
      <c r="T307" s="11">
        <f t="shared" si="77"/>
        <v>-0.2918651349584383</v>
      </c>
      <c r="U307" s="11">
        <f>'OddsRatio_working_3-way'!S307-'OddsRatio_working_3-way'!R307^2/3</f>
        <v>-0.84349024002988682</v>
      </c>
      <c r="V307" s="11">
        <f>'OddsRatio_working_3-way'!S307*'OddsRatio_working_3-way'!R307/3-2*'OddsRatio_working_3-way'!R307^3/27-'OddsRatio_working_3-way'!T307</f>
        <v>0.2918651349584383</v>
      </c>
      <c r="W307" s="11">
        <f>'OddsRatio_working_3-way'!V307^2+4*'OddsRatio_working_3-way'!U307^3/27</f>
        <v>-3.7218364307681079E-3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0.14908646269453465</v>
      </c>
      <c r="Y307" s="11">
        <f>IF('OddsRatio_working_3-way'!W307&gt;=0,IF('OddsRatio_working_3-way'!V307+SQRT('OddsRatio_working_3-way'!W307)&gt;0,0,PI()),ACOS('OddsRatio_working_3-way'!V307/(2*'OddsRatio_working_3-way'!X307)))</f>
        <v>0.2060573581433025</v>
      </c>
      <c r="Z307" s="11">
        <f>'OddsRatio_working_3-way'!X307^(1/3)*COS('OddsRatio_working_3-way'!Y307/3)</f>
        <v>0.52899815017758811</v>
      </c>
      <c r="AA307" s="11">
        <f>'OddsRatio_working_3-way'!X307^(1/3)*COS(('OddsRatio_working_3-way'!Y307+2*PI())/3)</f>
        <v>-0.29601538577055297</v>
      </c>
      <c r="AB307" s="11">
        <f>'OddsRatio_working_3-way'!X307^(1/3)*COS(('OddsRatio_working_3-way'!Y307+4*PI())/3)</f>
        <v>-0.2329827644070353</v>
      </c>
      <c r="AC307" s="11">
        <f>'OddsRatio_working_3-way'!X307^(1/3)*SIN('OddsRatio_working_3-way'!Y307/3)</f>
        <v>3.6391900911954773E-2</v>
      </c>
      <c r="AD307" s="11">
        <f>'OddsRatio_working_3-way'!X307^(1/3)*SIN(('OddsRatio_working_3-way'!Y307+2*PI())/3)</f>
        <v>0.4399298861527895</v>
      </c>
      <c r="AE307" s="11">
        <f>'OddsRatio_working_3-way'!X307^(1/3)*SIN(('OddsRatio_working_3-way'!Y307+4*PI())/3)</f>
        <v>-0.47632178706474421</v>
      </c>
      <c r="AF307" s="11">
        <f>-'OddsRatio_working_3-way'!U307/(3*'OddsRatio_working_3-way'!X307^(1/3))*COS(('OddsRatio_working_3-way'!Y307)/3)</f>
        <v>0.52899815017758811</v>
      </c>
      <c r="AG307" s="11">
        <f>-'OddsRatio_working_3-way'!U307/(3*'OddsRatio_working_3-way'!X307^(1/3))*COS(('OddsRatio_working_3-way'!Y307+2*PI())/3)</f>
        <v>-0.29601538577055297</v>
      </c>
      <c r="AH307" s="11">
        <f>-'OddsRatio_working_3-way'!U307/(3*'OddsRatio_working_3-way'!X307^(1/3))*COS(('OddsRatio_working_3-way'!Y307+4*PI())/3)</f>
        <v>-0.2329827644070353</v>
      </c>
      <c r="AI307" s="11">
        <f>'OddsRatio_working_3-way'!U307/(3*'OddsRatio_working_3-way'!X307^(1/3))*SIN(('OddsRatio_working_3-way'!Y307)/3)</f>
        <v>-3.6391900911954773E-2</v>
      </c>
      <c r="AJ307" s="11">
        <f>'OddsRatio_working_3-way'!U307/(3*'OddsRatio_working_3-way'!X307^(1/3))*SIN(('OddsRatio_working_3-way'!Y307+2*PI())/3)</f>
        <v>-0.4399298861527895</v>
      </c>
      <c r="AK307" s="11">
        <f>'OddsRatio_working_3-way'!U307/(3*'OddsRatio_working_3-way'!X307^(1/3))*SIN(('OddsRatio_working_3-way'!Y307+4*PI())/3)</f>
        <v>0.47632178706474421</v>
      </c>
      <c r="AL307" s="11">
        <f>'OddsRatio_working_3-way'!Z307+'OddsRatio_working_3-way'!AF307</f>
        <v>1.0579963003551762</v>
      </c>
      <c r="AM307" s="11">
        <f>'OddsRatio_working_3-way'!AA307+'OddsRatio_working_3-way'!AG307</f>
        <v>-0.59203077154110595</v>
      </c>
      <c r="AN307" s="11">
        <f>'OddsRatio_working_3-way'!AB307+'OddsRatio_working_3-way'!AH307</f>
        <v>-0.46596552881407061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1.0579963003551762</v>
      </c>
      <c r="AS307" s="11">
        <f>IF(('OddsRatio_working_3-way'!X307=0),IF(Q307&gt;0,-Q307^(1/3),(-Q307)^(1/3)),'OddsRatio_working_3-way'!AM307-'OddsRatio_working_3-way'!R307/3)</f>
        <v>-0.59203077154110595</v>
      </c>
      <c r="AT307" s="11">
        <f>IF(('OddsRatio_working_3-way'!X307=0),IF(Q307&gt;0,-Q307^(1/3),(-Q307)^(1/3)),'OddsRatio_working_3-way'!AN307-'OddsRatio_working_3-way'!R307/3)</f>
        <v>-0.46596552881407061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9">
        <f t="shared" si="65"/>
        <v>0.15739866002511796</v>
      </c>
      <c r="E308" s="9">
        <f t="shared" si="66"/>
        <v>0.19994632920930952</v>
      </c>
      <c r="F308" s="9">
        <f t="shared" si="67"/>
        <v>0.64265501076557263</v>
      </c>
      <c r="G308" s="9">
        <f t="shared" si="68"/>
        <v>1.0902839591098463</v>
      </c>
      <c r="H308" s="9">
        <f t="shared" si="69"/>
        <v>6.3532942392293439</v>
      </c>
      <c r="I308" s="9">
        <f t="shared" si="70"/>
        <v>5.0013421299331355</v>
      </c>
      <c r="J308" s="9">
        <f t="shared" si="71"/>
        <v>1.5560448191460217</v>
      </c>
      <c r="K308" s="11">
        <f t="shared" si="72"/>
        <v>0.16920473773265651</v>
      </c>
      <c r="L308" s="11">
        <f t="shared" si="73"/>
        <v>0.21413276231263384</v>
      </c>
      <c r="M308" s="11">
        <f t="shared" si="74"/>
        <v>0.66225165562913912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-0.220514130264445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0.21811351390300887</v>
      </c>
      <c r="Q308" s="11">
        <f>2*'OddsRatio_working_3-way'!K308*'OddsRatio_working_3-way'!L308*'OddsRatio_working_3-way'!M308</f>
        <v>4.798977203586554E-2</v>
      </c>
      <c r="R308" s="11">
        <f t="shared" si="75"/>
        <v>0</v>
      </c>
      <c r="S308" s="11">
        <f t="shared" si="76"/>
        <v>-0.98911354860317902</v>
      </c>
      <c r="T308" s="11">
        <f t="shared" si="77"/>
        <v>-0.21762674336703611</v>
      </c>
      <c r="U308" s="11">
        <f>'OddsRatio_working_3-way'!S308-'OddsRatio_working_3-way'!R308^2/3</f>
        <v>-0.98911354860317902</v>
      </c>
      <c r="V308" s="11">
        <f>'OddsRatio_working_3-way'!S308*'OddsRatio_working_3-way'!R308/3-2*'OddsRatio_working_3-way'!R308^3/27-'OddsRatio_working_3-way'!T308</f>
        <v>0.21762674336703611</v>
      </c>
      <c r="W308" s="11">
        <f>'OddsRatio_working_3-way'!V308^2+4*'OddsRatio_working_3-way'!U308^3/27</f>
        <v>-9.6000807990082163E-2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0.1893160105607975</v>
      </c>
      <c r="Y308" s="11">
        <f>IF('OddsRatio_working_3-way'!W308&gt;=0,IF('OddsRatio_working_3-way'!V308+SQRT('OddsRatio_working_3-way'!W308)&gt;0,0,PI()),ACOS('OddsRatio_working_3-way'!V308/(2*'OddsRatio_working_3-way'!X308)))</f>
        <v>0.9584719273346316</v>
      </c>
      <c r="Z308" s="11">
        <f>'OddsRatio_working_3-way'!X308^(1/3)*COS('OddsRatio_working_3-way'!Y308/3)</f>
        <v>0.54514197955492316</v>
      </c>
      <c r="AA308" s="11">
        <f>'OddsRatio_working_3-way'!X308^(1/3)*COS(('OddsRatio_working_3-way'!Y308+2*PI())/3)</f>
        <v>-0.42875534797635273</v>
      </c>
      <c r="AB308" s="11">
        <f>'OddsRatio_working_3-way'!X308^(1/3)*COS(('OddsRatio_working_3-way'!Y308+4*PI())/3)</f>
        <v>-0.11638663157857036</v>
      </c>
      <c r="AC308" s="11">
        <f>'OddsRatio_working_3-way'!X308^(1/3)*SIN('OddsRatio_working_3-way'!Y308/3)</f>
        <v>0.18034616249867746</v>
      </c>
      <c r="AD308" s="11">
        <f>'OddsRatio_working_3-way'!X308^(1/3)*SIN(('OddsRatio_working_3-way'!Y308+2*PI())/3)</f>
        <v>0.3819337217145618</v>
      </c>
      <c r="AE308" s="11">
        <f>'OddsRatio_working_3-way'!X308^(1/3)*SIN(('OddsRatio_working_3-way'!Y308+4*PI())/3)</f>
        <v>-0.56227988421323927</v>
      </c>
      <c r="AF308" s="11">
        <f>-'OddsRatio_working_3-way'!U308/(3*'OddsRatio_working_3-way'!X308^(1/3))*COS(('OddsRatio_working_3-way'!Y308)/3)</f>
        <v>0.54514197955492316</v>
      </c>
      <c r="AG308" s="11">
        <f>-'OddsRatio_working_3-way'!U308/(3*'OddsRatio_working_3-way'!X308^(1/3))*COS(('OddsRatio_working_3-way'!Y308+2*PI())/3)</f>
        <v>-0.42875534797635273</v>
      </c>
      <c r="AH308" s="11">
        <f>-'OddsRatio_working_3-way'!U308/(3*'OddsRatio_working_3-way'!X308^(1/3))*COS(('OddsRatio_working_3-way'!Y308+4*PI())/3)</f>
        <v>-0.11638663157857036</v>
      </c>
      <c r="AI308" s="11">
        <f>'OddsRatio_working_3-way'!U308/(3*'OddsRatio_working_3-way'!X308^(1/3))*SIN(('OddsRatio_working_3-way'!Y308)/3)</f>
        <v>-0.18034616249867746</v>
      </c>
      <c r="AJ308" s="11">
        <f>'OddsRatio_working_3-way'!U308/(3*'OddsRatio_working_3-way'!X308^(1/3))*SIN(('OddsRatio_working_3-way'!Y308+2*PI())/3)</f>
        <v>-0.3819337217145618</v>
      </c>
      <c r="AK308" s="11">
        <f>'OddsRatio_working_3-way'!U308/(3*'OddsRatio_working_3-way'!X308^(1/3))*SIN(('OddsRatio_working_3-way'!Y308+4*PI())/3)</f>
        <v>0.56227988421323927</v>
      </c>
      <c r="AL308" s="11">
        <f>'OddsRatio_working_3-way'!Z308+'OddsRatio_working_3-way'!AF308</f>
        <v>1.0902839591098463</v>
      </c>
      <c r="AM308" s="11">
        <f>'OddsRatio_working_3-way'!AA308+'OddsRatio_working_3-way'!AG308</f>
        <v>-0.85751069595270546</v>
      </c>
      <c r="AN308" s="11">
        <f>'OddsRatio_working_3-way'!AB308+'OddsRatio_working_3-way'!AH308</f>
        <v>-0.23277326315714073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1.0902839591098463</v>
      </c>
      <c r="AS308" s="11">
        <f>IF(('OddsRatio_working_3-way'!X308=0),IF(Q308&gt;0,-Q308^(1/3),(-Q308)^(1/3)),'OddsRatio_working_3-way'!AM308-'OddsRatio_working_3-way'!R308/3)</f>
        <v>-0.85751069595270546</v>
      </c>
      <c r="AT308" s="11">
        <f>IF(('OddsRatio_working_3-way'!X308=0),IF(Q308&gt;0,-Q308^(1/3),(-Q308)^(1/3)),'OddsRatio_working_3-way'!AN308-'OddsRatio_working_3-way'!R308/3)</f>
        <v>-0.23277326315714073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9">
        <f t="shared" si="65"/>
        <v>0.36679560056892779</v>
      </c>
      <c r="E309" s="9">
        <f t="shared" si="66"/>
        <v>0.26640879886214414</v>
      </c>
      <c r="F309" s="9">
        <f t="shared" si="67"/>
        <v>0.36679560056892779</v>
      </c>
      <c r="G309" s="9">
        <f t="shared" si="68"/>
        <v>1.0590883753884572</v>
      </c>
      <c r="H309" s="9">
        <f t="shared" si="69"/>
        <v>2.7263140518831857</v>
      </c>
      <c r="I309" s="9">
        <f t="shared" si="70"/>
        <v>3.7536297760099879</v>
      </c>
      <c r="J309" s="9">
        <f t="shared" si="71"/>
        <v>2.7263140518831857</v>
      </c>
      <c r="K309" s="11">
        <f t="shared" si="72"/>
        <v>0.38022813688212931</v>
      </c>
      <c r="L309" s="11">
        <f t="shared" si="73"/>
        <v>0.27777777777777779</v>
      </c>
      <c r="M309" s="11">
        <f t="shared" si="74"/>
        <v>0.38022813688212931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-0.27741795055909746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0.23533342650288108</v>
      </c>
      <c r="Q309" s="11">
        <f>2*'OddsRatio_working_3-way'!K309*'OddsRatio_working_3-way'!L309*'OddsRatio_working_3-way'!M309</f>
        <v>8.0318575598252923E-2</v>
      </c>
      <c r="R309" s="11">
        <f t="shared" si="75"/>
        <v>0</v>
      </c>
      <c r="S309" s="11">
        <f t="shared" si="76"/>
        <v>-0.84829920352521948</v>
      </c>
      <c r="T309" s="11">
        <f t="shared" si="77"/>
        <v>-0.28952191246594516</v>
      </c>
      <c r="U309" s="11">
        <f>'OddsRatio_working_3-way'!S309-'OddsRatio_working_3-way'!R309^2/3</f>
        <v>-0.84829920352521948</v>
      </c>
      <c r="V309" s="11">
        <f>'OddsRatio_working_3-way'!S309*'OddsRatio_working_3-way'!R309/3-2*'OddsRatio_working_3-way'!R309^3/27-'OddsRatio_working_3-way'!T309</f>
        <v>0.28952191246594516</v>
      </c>
      <c r="W309" s="11">
        <f>'OddsRatio_working_3-way'!V309^2+4*'OddsRatio_working_3-way'!U309^3/27</f>
        <v>-6.6134911099221261E-3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0.15036325091911631</v>
      </c>
      <c r="Y309" s="11">
        <f>IF('OddsRatio_working_3-way'!W309&gt;=0,IF('OddsRatio_working_3-way'!V309+SQRT('OddsRatio_working_3-way'!W309)&gt;0,0,PI()),ACOS('OddsRatio_working_3-way'!V309/(2*'OddsRatio_working_3-way'!X309)))</f>
        <v>0.27383241222644972</v>
      </c>
      <c r="Z309" s="11">
        <f>'OddsRatio_working_3-way'!X309^(1/3)*COS('OddsRatio_working_3-way'!Y309/3)</f>
        <v>0.52954418769422862</v>
      </c>
      <c r="AA309" s="11">
        <f>'OddsRatio_working_3-way'!X309^(1/3)*COS(('OddsRatio_working_3-way'!Y309+2*PI())/3)</f>
        <v>-0.30674846625766911</v>
      </c>
      <c r="AB309" s="11">
        <f>'OddsRatio_working_3-way'!X309^(1/3)*COS(('OddsRatio_working_3-way'!Y309+4*PI())/3)</f>
        <v>-0.22279572143655962</v>
      </c>
      <c r="AC309" s="11">
        <f>'OddsRatio_working_3-way'!X309^(1/3)*SIN('OddsRatio_working_3-way'!Y309/3)</f>
        <v>4.8470139821675681E-2</v>
      </c>
      <c r="AD309" s="11">
        <f>'OddsRatio_working_3-way'!X309^(1/3)*SIN(('OddsRatio_working_3-way'!Y309+2*PI())/3)</f>
        <v>0.43436364905875913</v>
      </c>
      <c r="AE309" s="11">
        <f>'OddsRatio_working_3-way'!X309^(1/3)*SIN(('OddsRatio_working_3-way'!Y309+4*PI())/3)</f>
        <v>-0.48283378888043466</v>
      </c>
      <c r="AF309" s="11">
        <f>-'OddsRatio_working_3-way'!U309/(3*'OddsRatio_working_3-way'!X309^(1/3))*COS(('OddsRatio_working_3-way'!Y309)/3)</f>
        <v>0.52954418769422851</v>
      </c>
      <c r="AG309" s="11">
        <f>-'OddsRatio_working_3-way'!U309/(3*'OddsRatio_working_3-way'!X309^(1/3))*COS(('OddsRatio_working_3-way'!Y309+2*PI())/3)</f>
        <v>-0.30674846625766905</v>
      </c>
      <c r="AH309" s="11">
        <f>-'OddsRatio_working_3-way'!U309/(3*'OddsRatio_working_3-way'!X309^(1/3))*COS(('OddsRatio_working_3-way'!Y309+4*PI())/3)</f>
        <v>-0.2227957214365596</v>
      </c>
      <c r="AI309" s="11">
        <f>'OddsRatio_working_3-way'!U309/(3*'OddsRatio_working_3-way'!X309^(1/3))*SIN(('OddsRatio_working_3-way'!Y309)/3)</f>
        <v>-4.8470139821675667E-2</v>
      </c>
      <c r="AJ309" s="11">
        <f>'OddsRatio_working_3-way'!U309/(3*'OddsRatio_working_3-way'!X309^(1/3))*SIN(('OddsRatio_working_3-way'!Y309+2*PI())/3)</f>
        <v>-0.43436364905875907</v>
      </c>
      <c r="AK309" s="11">
        <f>'OddsRatio_working_3-way'!U309/(3*'OddsRatio_working_3-way'!X309^(1/3))*SIN(('OddsRatio_working_3-way'!Y309+4*PI())/3)</f>
        <v>0.48283378888043454</v>
      </c>
      <c r="AL309" s="11">
        <f>'OddsRatio_working_3-way'!Z309+'OddsRatio_working_3-way'!AF309</f>
        <v>1.0590883753884572</v>
      </c>
      <c r="AM309" s="11">
        <f>'OddsRatio_working_3-way'!AA309+'OddsRatio_working_3-way'!AG309</f>
        <v>-0.6134969325153381</v>
      </c>
      <c r="AN309" s="11">
        <f>'OddsRatio_working_3-way'!AB309+'OddsRatio_working_3-way'!AH309</f>
        <v>-0.44559144287311925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1.0590883753884572</v>
      </c>
      <c r="AS309" s="11">
        <f>IF(('OddsRatio_working_3-way'!X309=0),IF(Q309&gt;0,-Q309^(1/3),(-Q309)^(1/3)),'OddsRatio_working_3-way'!AM309-'OddsRatio_working_3-way'!R309/3)</f>
        <v>-0.6134969325153381</v>
      </c>
      <c r="AT309" s="11">
        <f>IF(('OddsRatio_working_3-way'!X309=0),IF(Q309&gt;0,-Q309^(1/3),(-Q309)^(1/3)),'OddsRatio_working_3-way'!AN309-'OddsRatio_working_3-way'!R309/3)</f>
        <v>-0.44559144287311925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9">
        <f t="shared" si="65"/>
        <v>0.33079244986448436</v>
      </c>
      <c r="E310" s="9">
        <f t="shared" si="66"/>
        <v>0.24469586800666704</v>
      </c>
      <c r="F310" s="9">
        <f t="shared" si="67"/>
        <v>0.42451168212884838</v>
      </c>
      <c r="G310" s="9">
        <f t="shared" si="68"/>
        <v>1.0428059817326383</v>
      </c>
      <c r="H310" s="9">
        <f t="shared" si="69"/>
        <v>3.0230436045613183</v>
      </c>
      <c r="I310" s="9">
        <f t="shared" si="70"/>
        <v>4.0867057059286092</v>
      </c>
      <c r="J310" s="9">
        <f t="shared" si="71"/>
        <v>2.3556477762524297</v>
      </c>
      <c r="K310" s="11">
        <f t="shared" si="72"/>
        <v>0.3401360544217687</v>
      </c>
      <c r="L310" s="11">
        <f t="shared" si="73"/>
        <v>0.25252525252525254</v>
      </c>
      <c r="M310" s="11">
        <f t="shared" si="74"/>
        <v>0.43478260869565222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-0.27878309865887496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0.23153749861824402</v>
      </c>
      <c r="Q310" s="11">
        <f>2*'OddsRatio_working_3-way'!K310*'OddsRatio_working_3-way'!L310*'OddsRatio_working_3-way'!M310</f>
        <v>7.4689515683304508E-2</v>
      </c>
      <c r="R310" s="11">
        <f t="shared" si="75"/>
        <v>0</v>
      </c>
      <c r="S310" s="11">
        <f t="shared" si="76"/>
        <v>-0.83052918104464546</v>
      </c>
      <c r="T310" s="11">
        <f t="shared" si="77"/>
        <v>-0.2679126390466598</v>
      </c>
      <c r="U310" s="11">
        <f>'OddsRatio_working_3-way'!S310-'OddsRatio_working_3-way'!R310^2/3</f>
        <v>-0.83052918104464546</v>
      </c>
      <c r="V310" s="11">
        <f>'OddsRatio_working_3-way'!S310*'OddsRatio_working_3-way'!R310/3-2*'OddsRatio_working_3-way'!R310^3/27-'OddsRatio_working_3-way'!T310</f>
        <v>0.2679126390466598</v>
      </c>
      <c r="W310" s="11">
        <f>'OddsRatio_working_3-way'!V310^2+4*'OddsRatio_working_3-way'!U310^3/27</f>
        <v>-1.3094129823391351E-2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0.14566340650995463</v>
      </c>
      <c r="Y310" s="11">
        <f>IF('OddsRatio_working_3-way'!W310&gt;=0,IF('OddsRatio_working_3-way'!V310+SQRT('OddsRatio_working_3-way'!W310)&gt;0,0,PI()),ACOS('OddsRatio_working_3-way'!V310/(2*'OddsRatio_working_3-way'!X310)))</f>
        <v>0.40366095208229447</v>
      </c>
      <c r="Z310" s="11">
        <f>'OddsRatio_working_3-way'!X310^(1/3)*COS('OddsRatio_working_3-way'!Y310/3)</f>
        <v>0.52140299086631914</v>
      </c>
      <c r="AA310" s="11">
        <f>'OddsRatio_working_3-way'!X310^(1/3)*COS(('OddsRatio_working_3-way'!Y310+2*PI())/3)</f>
        <v>-0.32182829886589454</v>
      </c>
      <c r="AB310" s="11">
        <f>'OddsRatio_working_3-way'!X310^(1/3)*COS(('OddsRatio_working_3-way'!Y310+4*PI())/3)</f>
        <v>-0.19957469200042477</v>
      </c>
      <c r="AC310" s="11">
        <f>'OddsRatio_working_3-way'!X310^(1/3)*SIN('OddsRatio_working_3-way'!Y310/3)</f>
        <v>7.0583152833181867E-2</v>
      </c>
      <c r="AD310" s="11">
        <f>'OddsRatio_working_3-way'!X310^(1/3)*SIN(('OddsRatio_working_3-way'!Y310+2*PI())/3)</f>
        <v>0.41625665928282718</v>
      </c>
      <c r="AE310" s="11">
        <f>'OddsRatio_working_3-way'!X310^(1/3)*SIN(('OddsRatio_working_3-way'!Y310+4*PI())/3)</f>
        <v>-0.48683981211600885</v>
      </c>
      <c r="AF310" s="11">
        <f>-'OddsRatio_working_3-way'!U310/(3*'OddsRatio_working_3-way'!X310^(1/3))*COS(('OddsRatio_working_3-way'!Y310)/3)</f>
        <v>0.52140299086631914</v>
      </c>
      <c r="AG310" s="11">
        <f>-'OddsRatio_working_3-way'!U310/(3*'OddsRatio_working_3-way'!X310^(1/3))*COS(('OddsRatio_working_3-way'!Y310+2*PI())/3)</f>
        <v>-0.32182829886589454</v>
      </c>
      <c r="AH310" s="11">
        <f>-'OddsRatio_working_3-way'!U310/(3*'OddsRatio_working_3-way'!X310^(1/3))*COS(('OddsRatio_working_3-way'!Y310+4*PI())/3)</f>
        <v>-0.19957469200042477</v>
      </c>
      <c r="AI310" s="11">
        <f>'OddsRatio_working_3-way'!U310/(3*'OddsRatio_working_3-way'!X310^(1/3))*SIN(('OddsRatio_working_3-way'!Y310)/3)</f>
        <v>-7.0583152833181867E-2</v>
      </c>
      <c r="AJ310" s="11">
        <f>'OddsRatio_working_3-way'!U310/(3*'OddsRatio_working_3-way'!X310^(1/3))*SIN(('OddsRatio_working_3-way'!Y310+2*PI())/3)</f>
        <v>-0.41625665928282718</v>
      </c>
      <c r="AK310" s="11">
        <f>'OddsRatio_working_3-way'!U310/(3*'OddsRatio_working_3-way'!X310^(1/3))*SIN(('OddsRatio_working_3-way'!Y310+4*PI())/3)</f>
        <v>0.48683981211600885</v>
      </c>
      <c r="AL310" s="11">
        <f>'OddsRatio_working_3-way'!Z310+'OddsRatio_working_3-way'!AF310</f>
        <v>1.0428059817326383</v>
      </c>
      <c r="AM310" s="11">
        <f>'OddsRatio_working_3-way'!AA310+'OddsRatio_working_3-way'!AG310</f>
        <v>-0.64365659773178907</v>
      </c>
      <c r="AN310" s="11">
        <f>'OddsRatio_working_3-way'!AB310+'OddsRatio_working_3-way'!AH310</f>
        <v>-0.39914938400084954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1.0428059817326383</v>
      </c>
      <c r="AS310" s="11">
        <f>IF(('OddsRatio_working_3-way'!X310=0),IF(Q310&gt;0,-Q310^(1/3),(-Q310)^(1/3)),'OddsRatio_working_3-way'!AM310-'OddsRatio_working_3-way'!R310/3)</f>
        <v>-0.64365659773178907</v>
      </c>
      <c r="AT310" s="11">
        <f>IF(('OddsRatio_working_3-way'!X310=0),IF(Q310&gt;0,-Q310^(1/3),(-Q310)^(1/3)),'OddsRatio_working_3-way'!AN310-'OddsRatio_working_3-way'!R310/3)</f>
        <v>-0.39914938400084954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9">
        <f t="shared" si="65"/>
        <v>0.47188301924522513</v>
      </c>
      <c r="E311" s="9">
        <f t="shared" si="66"/>
        <v>0.27425361256370789</v>
      </c>
      <c r="F311" s="9">
        <f t="shared" si="67"/>
        <v>0.25386336819106703</v>
      </c>
      <c r="G311" s="9">
        <f t="shared" si="68"/>
        <v>1.0459526018183347</v>
      </c>
      <c r="H311" s="9">
        <f t="shared" si="69"/>
        <v>2.119169283945618</v>
      </c>
      <c r="I311" s="9">
        <f t="shared" si="70"/>
        <v>3.6462600826003868</v>
      </c>
      <c r="J311" s="9">
        <f t="shared" si="71"/>
        <v>3.9391268111095208</v>
      </c>
      <c r="K311" s="11">
        <f t="shared" si="72"/>
        <v>0.48309178743961356</v>
      </c>
      <c r="L311" s="11">
        <f t="shared" si="73"/>
        <v>0.28328611898016998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-0.27323768192809705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0.23024383109068294</v>
      </c>
      <c r="Q311" s="11">
        <f>2*'OddsRatio_working_3-way'!K311*'OddsRatio_working_3-way'!L311*'OddsRatio_working_3-way'!M311</f>
        <v>7.1838948858247417E-2</v>
      </c>
      <c r="R311" s="11">
        <f t="shared" si="75"/>
        <v>0</v>
      </c>
      <c r="S311" s="11">
        <f t="shared" si="76"/>
        <v>-0.84265036017715877</v>
      </c>
      <c r="T311" s="11">
        <f t="shared" si="77"/>
        <v>-0.26291742907243648</v>
      </c>
      <c r="U311" s="11">
        <f>'OddsRatio_working_3-way'!S311-'OddsRatio_working_3-way'!R311^2/3</f>
        <v>-0.84265036017715877</v>
      </c>
      <c r="V311" s="11">
        <f>'OddsRatio_working_3-way'!S311*'OddsRatio_working_3-way'!R311/3-2*'OddsRatio_working_3-way'!R311^3/27-'OddsRatio_working_3-way'!T311</f>
        <v>0.26291742907243648</v>
      </c>
      <c r="W311" s="11">
        <f>'OddsRatio_working_3-way'!V311^2+4*'OddsRatio_working_3-way'!U311^3/27</f>
        <v>-1.95162036456554E-2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0.14886384564066846</v>
      </c>
      <c r="Y311" s="11">
        <f>IF('OddsRatio_working_3-way'!W311&gt;=0,IF('OddsRatio_working_3-way'!V311+SQRT('OddsRatio_working_3-way'!W311)&gt;0,0,PI()),ACOS('OddsRatio_working_3-way'!V311/(2*'OddsRatio_working_3-way'!X311)))</f>
        <v>0.48840965569855155</v>
      </c>
      <c r="Z311" s="11">
        <f>'OddsRatio_working_3-way'!X311^(1/3)*COS('OddsRatio_working_3-way'!Y311/3)</f>
        <v>0.52297630090916736</v>
      </c>
      <c r="AA311" s="11">
        <f>'OddsRatio_working_3-way'!X311^(1/3)*COS(('OddsRatio_working_3-way'!Y311+2*PI())/3)</f>
        <v>-0.33588191067553741</v>
      </c>
      <c r="AB311" s="11">
        <f>'OddsRatio_working_3-way'!X311^(1/3)*COS(('OddsRatio_working_3-way'!Y311+4*PI())/3)</f>
        <v>-0.18709439023363009</v>
      </c>
      <c r="AC311" s="11">
        <f>'OddsRatio_working_3-way'!X311^(1/3)*SIN('OddsRatio_working_3-way'!Y311/3)</f>
        <v>8.5902514979192199E-2</v>
      </c>
      <c r="AD311" s="11">
        <f>'OddsRatio_working_3-way'!X311^(1/3)*SIN(('OddsRatio_working_3-way'!Y311+2*PI())/3)</f>
        <v>0.40995950467495768</v>
      </c>
      <c r="AE311" s="11">
        <f>'OddsRatio_working_3-way'!X311^(1/3)*SIN(('OddsRatio_working_3-way'!Y311+4*PI())/3)</f>
        <v>-0.49586201965414978</v>
      </c>
      <c r="AF311" s="11">
        <f>-'OddsRatio_working_3-way'!U311/(3*'OddsRatio_working_3-way'!X311^(1/3))*COS(('OddsRatio_working_3-way'!Y311)/3)</f>
        <v>0.52297630090916736</v>
      </c>
      <c r="AG311" s="11">
        <f>-'OddsRatio_working_3-way'!U311/(3*'OddsRatio_working_3-way'!X311^(1/3))*COS(('OddsRatio_working_3-way'!Y311+2*PI())/3)</f>
        <v>-0.33588191067553741</v>
      </c>
      <c r="AH311" s="11">
        <f>-'OddsRatio_working_3-way'!U311/(3*'OddsRatio_working_3-way'!X311^(1/3))*COS(('OddsRatio_working_3-way'!Y311+4*PI())/3)</f>
        <v>-0.18709439023363009</v>
      </c>
      <c r="AI311" s="11">
        <f>'OddsRatio_working_3-way'!U311/(3*'OddsRatio_working_3-way'!X311^(1/3))*SIN(('OddsRatio_working_3-way'!Y311)/3)</f>
        <v>-8.5902514979192199E-2</v>
      </c>
      <c r="AJ311" s="11">
        <f>'OddsRatio_working_3-way'!U311/(3*'OddsRatio_working_3-way'!X311^(1/3))*SIN(('OddsRatio_working_3-way'!Y311+2*PI())/3)</f>
        <v>-0.40995950467495768</v>
      </c>
      <c r="AK311" s="11">
        <f>'OddsRatio_working_3-way'!U311/(3*'OddsRatio_working_3-way'!X311^(1/3))*SIN(('OddsRatio_working_3-way'!Y311+4*PI())/3)</f>
        <v>0.49586201965414978</v>
      </c>
      <c r="AL311" s="11">
        <f>'OddsRatio_working_3-way'!Z311+'OddsRatio_working_3-way'!AF311</f>
        <v>1.0459526018183347</v>
      </c>
      <c r="AM311" s="11">
        <f>'OddsRatio_working_3-way'!AA311+'OddsRatio_working_3-way'!AG311</f>
        <v>-0.67176382135107482</v>
      </c>
      <c r="AN311" s="11">
        <f>'OddsRatio_working_3-way'!AB311+'OddsRatio_working_3-way'!AH311</f>
        <v>-0.37418878046726017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1.0459526018183347</v>
      </c>
      <c r="AS311" s="11">
        <f>IF(('OddsRatio_working_3-way'!X311=0),IF(Q311&gt;0,-Q311^(1/3),(-Q311)^(1/3)),'OddsRatio_working_3-way'!AM311-'OddsRatio_working_3-way'!R311/3)</f>
        <v>-0.67176382135107482</v>
      </c>
      <c r="AT311" s="11">
        <f>IF(('OddsRatio_working_3-way'!X311=0),IF(Q311&gt;0,-Q311^(1/3),(-Q311)^(1/3)),'OddsRatio_working_3-way'!AN311-'OddsRatio_working_3-way'!R311/3)</f>
        <v>-0.37418878046726017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9">
        <f t="shared" si="65"/>
        <v>0.68720725408481342</v>
      </c>
      <c r="E312" s="9">
        <f t="shared" si="66"/>
        <v>0.18898031288175055</v>
      </c>
      <c r="F312" s="9">
        <f t="shared" si="67"/>
        <v>0.12381243303343607</v>
      </c>
      <c r="G312" s="9">
        <f t="shared" si="68"/>
        <v>1.0837263848781822</v>
      </c>
      <c r="H312" s="9">
        <f t="shared" si="69"/>
        <v>1.4551650816488362</v>
      </c>
      <c r="I312" s="9">
        <f t="shared" si="70"/>
        <v>5.2915564841176002</v>
      </c>
      <c r="J312" s="9">
        <f t="shared" si="71"/>
        <v>8.076733293254529</v>
      </c>
      <c r="K312" s="11">
        <f t="shared" si="72"/>
        <v>0.70422535211267612</v>
      </c>
      <c r="L312" s="11">
        <f t="shared" si="73"/>
        <v>0.20161290322580647</v>
      </c>
      <c r="M312" s="11">
        <f t="shared" si="74"/>
        <v>0.13280212483399734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-0.20478241509201711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0.20571206013444332</v>
      </c>
      <c r="Q312" s="11">
        <f>2*'OddsRatio_working_3-way'!K312*'OddsRatio_working_3-way'!L312*'OddsRatio_working_3-way'!M312</f>
        <v>3.7710735130053775E-2</v>
      </c>
      <c r="R312" s="11">
        <f t="shared" si="75"/>
        <v>0</v>
      </c>
      <c r="S312" s="11">
        <f t="shared" si="76"/>
        <v>-1.0045396722272686</v>
      </c>
      <c r="T312" s="11">
        <f t="shared" si="77"/>
        <v>-0.18415026071993926</v>
      </c>
      <c r="U312" s="11">
        <f>'OddsRatio_working_3-way'!S312-'OddsRatio_working_3-way'!R312^2/3</f>
        <v>-1.0045396722272686</v>
      </c>
      <c r="V312" s="11">
        <f>'OddsRatio_working_3-way'!S312*'OddsRatio_working_3-way'!R312/3-2*'OddsRatio_working_3-way'!R312^3/27-'OddsRatio_working_3-way'!T312</f>
        <v>0.18415026071993926</v>
      </c>
      <c r="W312" s="11">
        <f>'OddsRatio_working_3-way'!V312^2+4*'OddsRatio_working_3-way'!U312^3/27</f>
        <v>-0.11626363497455566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0.19376206639702293</v>
      </c>
      <c r="Y312" s="11">
        <f>IF('OddsRatio_working_3-way'!W312&gt;=0,IF('OddsRatio_working_3-way'!V312+SQRT('OddsRatio_working_3-way'!W312)&gt;0,0,PI()),ACOS('OddsRatio_working_3-way'!V312/(2*'OddsRatio_working_3-way'!X312)))</f>
        <v>1.0756085451335271</v>
      </c>
      <c r="Z312" s="11">
        <f>'OddsRatio_working_3-way'!X312^(1/3)*COS('OddsRatio_working_3-way'!Y312/3)</f>
        <v>0.54186319243909109</v>
      </c>
      <c r="AA312" s="11">
        <f>'OddsRatio_working_3-way'!X312^(1/3)*COS(('OddsRatio_working_3-way'!Y312+2*PI())/3)</f>
        <v>-0.44678132913547736</v>
      </c>
      <c r="AB312" s="11">
        <f>'OddsRatio_working_3-way'!X312^(1/3)*COS(('OddsRatio_working_3-way'!Y312+4*PI())/3)</f>
        <v>-9.5081863303613831E-2</v>
      </c>
      <c r="AC312" s="11">
        <f>'OddsRatio_working_3-way'!X312^(1/3)*SIN('OddsRatio_working_3-way'!Y312/3)</f>
        <v>0.20305378127187412</v>
      </c>
      <c r="AD312" s="11">
        <f>'OddsRatio_working_3-way'!X312^(1/3)*SIN(('OddsRatio_working_3-way'!Y312+2*PI())/3)</f>
        <v>0.36774039939205183</v>
      </c>
      <c r="AE312" s="11">
        <f>'OddsRatio_working_3-way'!X312^(1/3)*SIN(('OddsRatio_working_3-way'!Y312+4*PI())/3)</f>
        <v>-0.57079418066392584</v>
      </c>
      <c r="AF312" s="11">
        <f>-'OddsRatio_working_3-way'!U312/(3*'OddsRatio_working_3-way'!X312^(1/3))*COS(('OddsRatio_working_3-way'!Y312)/3)</f>
        <v>0.54186319243909098</v>
      </c>
      <c r="AG312" s="11">
        <f>-'OddsRatio_working_3-way'!U312/(3*'OddsRatio_working_3-way'!X312^(1/3))*COS(('OddsRatio_working_3-way'!Y312+2*PI())/3)</f>
        <v>-0.4467813291354773</v>
      </c>
      <c r="AH312" s="11">
        <f>-'OddsRatio_working_3-way'!U312/(3*'OddsRatio_working_3-way'!X312^(1/3))*COS(('OddsRatio_working_3-way'!Y312+4*PI())/3)</f>
        <v>-9.5081863303613817E-2</v>
      </c>
      <c r="AI312" s="11">
        <f>'OddsRatio_working_3-way'!U312/(3*'OddsRatio_working_3-way'!X312^(1/3))*SIN(('OddsRatio_working_3-way'!Y312)/3)</f>
        <v>-0.2030537812718741</v>
      </c>
      <c r="AJ312" s="11">
        <f>'OddsRatio_working_3-way'!U312/(3*'OddsRatio_working_3-way'!X312^(1/3))*SIN(('OddsRatio_working_3-way'!Y312+2*PI())/3)</f>
        <v>-0.36774039939205178</v>
      </c>
      <c r="AK312" s="11">
        <f>'OddsRatio_working_3-way'!U312/(3*'OddsRatio_working_3-way'!X312^(1/3))*SIN(('OddsRatio_working_3-way'!Y312+4*PI())/3)</f>
        <v>0.57079418066392573</v>
      </c>
      <c r="AL312" s="11">
        <f>'OddsRatio_working_3-way'!Z312+'OddsRatio_working_3-way'!AF312</f>
        <v>1.0837263848781822</v>
      </c>
      <c r="AM312" s="11">
        <f>'OddsRatio_working_3-way'!AA312+'OddsRatio_working_3-way'!AG312</f>
        <v>-0.8935626582709546</v>
      </c>
      <c r="AN312" s="11">
        <f>'OddsRatio_working_3-way'!AB312+'OddsRatio_working_3-way'!AH312</f>
        <v>-0.19016372660722763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1.0837263848781822</v>
      </c>
      <c r="AS312" s="11">
        <f>IF(('OddsRatio_working_3-way'!X312=0),IF(Q312&gt;0,-Q312^(1/3),(-Q312)^(1/3)),'OddsRatio_working_3-way'!AM312-'OddsRatio_working_3-way'!R312/3)</f>
        <v>-0.8935626582709546</v>
      </c>
      <c r="AT312" s="11">
        <f>IF(('OddsRatio_working_3-way'!X312=0),IF(Q312&gt;0,-Q312^(1/3),(-Q312)^(1/3)),'OddsRatio_working_3-way'!AN312-'OddsRatio_working_3-way'!R312/3)</f>
        <v>-0.19016372660722763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9">
        <f t="shared" si="65"/>
        <v>0.3440588263892575</v>
      </c>
      <c r="E313" s="9">
        <f t="shared" si="66"/>
        <v>0.25260882825619235</v>
      </c>
      <c r="F313" s="9">
        <f t="shared" si="67"/>
        <v>0.40333234535454993</v>
      </c>
      <c r="G313" s="9">
        <f t="shared" si="68"/>
        <v>1.0417921945178221</v>
      </c>
      <c r="H313" s="9">
        <f t="shared" si="69"/>
        <v>2.9064797159676146</v>
      </c>
      <c r="I313" s="9">
        <f t="shared" si="70"/>
        <v>3.9586898324306148</v>
      </c>
      <c r="J313" s="9">
        <f t="shared" si="71"/>
        <v>2.4793449162153074</v>
      </c>
      <c r="K313" s="11">
        <f t="shared" si="72"/>
        <v>0.35335689045936397</v>
      </c>
      <c r="L313" s="11">
        <f t="shared" si="73"/>
        <v>0.26041666666666669</v>
      </c>
      <c r="M313" s="11">
        <f t="shared" si="74"/>
        <v>0.41322314049586778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-0.28062395964138642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0.23157105101772629</v>
      </c>
      <c r="Q313" s="11">
        <f>2*'OddsRatio_working_3-way'!K313*'OddsRatio_working_3-way'!L313*'OddsRatio_working_3-way'!M313</f>
        <v>7.6049606245558718E-2</v>
      </c>
      <c r="R313" s="11">
        <f t="shared" si="75"/>
        <v>0</v>
      </c>
      <c r="S313" s="11">
        <f t="shared" si="76"/>
        <v>-0.82520056845343648</v>
      </c>
      <c r="T313" s="11">
        <f t="shared" si="77"/>
        <v>-0.2710018287203404</v>
      </c>
      <c r="U313" s="11">
        <f>'OddsRatio_working_3-way'!S313-'OddsRatio_working_3-way'!R313^2/3</f>
        <v>-0.82520056845343648</v>
      </c>
      <c r="V313" s="11">
        <f>'OddsRatio_working_3-way'!S313*'OddsRatio_working_3-way'!R313/3-2*'OddsRatio_working_3-way'!R313^3/27-'OddsRatio_working_3-way'!T313</f>
        <v>0.2710018287203404</v>
      </c>
      <c r="W313" s="11">
        <f>'OddsRatio_working_3-way'!V313^2+4*'OddsRatio_working_3-way'!U313^3/27</f>
        <v>-9.8061955387494654E-3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0.14426380931172428</v>
      </c>
      <c r="Y313" s="11">
        <f>IF('OddsRatio_working_3-way'!W313&gt;=0,IF('OddsRatio_working_3-way'!V313+SQRT('OddsRatio_working_3-way'!W313)&gt;0,0,PI()),ACOS('OddsRatio_working_3-way'!V313/(2*'OddsRatio_working_3-way'!X313)))</f>
        <v>0.35033484368907586</v>
      </c>
      <c r="Z313" s="11">
        <f>'OddsRatio_working_3-way'!X313^(1/3)*COS('OddsRatio_working_3-way'!Y313/3)</f>
        <v>0.52089609725891106</v>
      </c>
      <c r="AA313" s="11">
        <f>'OddsRatio_working_3-way'!X313^(1/3)*COS(('OddsRatio_working_3-way'!Y313+2*PI())/3)</f>
        <v>-0.31336859292640534</v>
      </c>
      <c r="AB313" s="11">
        <f>'OddsRatio_working_3-way'!X313^(1/3)*COS(('OddsRatio_working_3-way'!Y313+4*PI())/3)</f>
        <v>-0.20752750433250583</v>
      </c>
      <c r="AC313" s="11">
        <f>'OddsRatio_working_3-way'!X313^(1/3)*SIN('OddsRatio_working_3-way'!Y313/3)</f>
        <v>6.1107380991011033E-2</v>
      </c>
      <c r="AD313" s="11">
        <f>'OddsRatio_working_3-way'!X313^(1/3)*SIN(('OddsRatio_working_3-way'!Y313+2*PI())/3)</f>
        <v>0.42055556246288117</v>
      </c>
      <c r="AE313" s="11">
        <f>'OddsRatio_working_3-way'!X313^(1/3)*SIN(('OddsRatio_working_3-way'!Y313+4*PI())/3)</f>
        <v>-0.4816629434538921</v>
      </c>
      <c r="AF313" s="11">
        <f>-'OddsRatio_working_3-way'!U313/(3*'OddsRatio_working_3-way'!X313^(1/3))*COS(('OddsRatio_working_3-way'!Y313)/3)</f>
        <v>0.52089609725891106</v>
      </c>
      <c r="AG313" s="11">
        <f>-'OddsRatio_working_3-way'!U313/(3*'OddsRatio_working_3-way'!X313^(1/3))*COS(('OddsRatio_working_3-way'!Y313+2*PI())/3)</f>
        <v>-0.31336859292640534</v>
      </c>
      <c r="AH313" s="11">
        <f>-'OddsRatio_working_3-way'!U313/(3*'OddsRatio_working_3-way'!X313^(1/3))*COS(('OddsRatio_working_3-way'!Y313+4*PI())/3)</f>
        <v>-0.20752750433250583</v>
      </c>
      <c r="AI313" s="11">
        <f>'OddsRatio_working_3-way'!U313/(3*'OddsRatio_working_3-way'!X313^(1/3))*SIN(('OddsRatio_working_3-way'!Y313)/3)</f>
        <v>-6.1107380991011033E-2</v>
      </c>
      <c r="AJ313" s="11">
        <f>'OddsRatio_working_3-way'!U313/(3*'OddsRatio_working_3-way'!X313^(1/3))*SIN(('OddsRatio_working_3-way'!Y313+2*PI())/3)</f>
        <v>-0.42055556246288117</v>
      </c>
      <c r="AK313" s="11">
        <f>'OddsRatio_working_3-way'!U313/(3*'OddsRatio_working_3-way'!X313^(1/3))*SIN(('OddsRatio_working_3-way'!Y313+4*PI())/3)</f>
        <v>0.4816629434538921</v>
      </c>
      <c r="AL313" s="11">
        <f>'OddsRatio_working_3-way'!Z313+'OddsRatio_working_3-way'!AF313</f>
        <v>1.0417921945178221</v>
      </c>
      <c r="AM313" s="11">
        <f>'OddsRatio_working_3-way'!AA313+'OddsRatio_working_3-way'!AG313</f>
        <v>-0.62673718585281069</v>
      </c>
      <c r="AN313" s="11">
        <f>'OddsRatio_working_3-way'!AB313+'OddsRatio_working_3-way'!AH313</f>
        <v>-0.41505500866501166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1.0417921945178221</v>
      </c>
      <c r="AS313" s="11">
        <f>IF(('OddsRatio_working_3-way'!X313=0),IF(Q313&gt;0,-Q313^(1/3),(-Q313)^(1/3)),'OddsRatio_working_3-way'!AM313-'OddsRatio_working_3-way'!R313/3)</f>
        <v>-0.62673718585281069</v>
      </c>
      <c r="AT313" s="11">
        <f>IF(('OddsRatio_working_3-way'!X313=0),IF(Q313&gt;0,-Q313^(1/3),(-Q313)^(1/3)),'OddsRatio_working_3-way'!AN313-'OddsRatio_working_3-way'!R313/3)</f>
        <v>-0.41505500866501166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9">
        <f t="shared" si="65"/>
        <v>0.23937760999323227</v>
      </c>
      <c r="E314" s="9">
        <f t="shared" si="66"/>
        <v>0.25190056487556617</v>
      </c>
      <c r="F314" s="9">
        <f t="shared" si="67"/>
        <v>0.50872182513120157</v>
      </c>
      <c r="G314" s="9">
        <f t="shared" si="68"/>
        <v>1.038398739572892</v>
      </c>
      <c r="H314" s="9">
        <f t="shared" si="69"/>
        <v>4.1775001430930496</v>
      </c>
      <c r="I314" s="9">
        <f t="shared" si="70"/>
        <v>3.9698203951784703</v>
      </c>
      <c r="J314" s="9">
        <f t="shared" si="71"/>
        <v>1.9657108278027893</v>
      </c>
      <c r="K314" s="11">
        <f t="shared" si="72"/>
        <v>0.24630541871921185</v>
      </c>
      <c r="L314" s="11">
        <f t="shared" si="73"/>
        <v>0.2590673575129534</v>
      </c>
      <c r="M314" s="11">
        <f t="shared" si="74"/>
        <v>0.5181347150259068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-0.26909136450517324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0.22647482056251192</v>
      </c>
      <c r="Q314" s="11">
        <f>2*'OddsRatio_working_3-way'!K314*'OddsRatio_working_3-way'!L314*'OddsRatio_working_3-way'!M314</f>
        <v>6.6124035200733414E-2</v>
      </c>
      <c r="R314" s="11">
        <f t="shared" si="75"/>
        <v>0</v>
      </c>
      <c r="S314" s="11">
        <f t="shared" si="76"/>
        <v>-0.84162797635283448</v>
      </c>
      <c r="T314" s="11">
        <f t="shared" si="77"/>
        <v>-0.24573079601542616</v>
      </c>
      <c r="U314" s="11">
        <f>'OddsRatio_working_3-way'!S314-'OddsRatio_working_3-way'!R314^2/3</f>
        <v>-0.84162797635283448</v>
      </c>
      <c r="V314" s="11">
        <f>'OddsRatio_working_3-way'!S314*'OddsRatio_working_3-way'!R314/3-2*'OddsRatio_working_3-way'!R314^3/27-'OddsRatio_working_3-way'!T314</f>
        <v>0.24573079601542616</v>
      </c>
      <c r="W314" s="11">
        <f>'OddsRatio_working_3-way'!V314^2+4*'OddsRatio_working_3-way'!U314^3/27</f>
        <v>-2.7935899361028096E-2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0.1485930041013061</v>
      </c>
      <c r="Y314" s="11">
        <f>IF('OddsRatio_working_3-way'!W314&gt;=0,IF('OddsRatio_working_3-way'!V314+SQRT('OddsRatio_working_3-way'!W314)&gt;0,0,PI()),ACOS('OddsRatio_working_3-way'!V314/(2*'OddsRatio_working_3-way'!X314)))</f>
        <v>0.59729746676517703</v>
      </c>
      <c r="Z314" s="11">
        <f>'OddsRatio_working_3-way'!X314^(1/3)*COS('OddsRatio_working_3-way'!Y314/3)</f>
        <v>0.51919936978644599</v>
      </c>
      <c r="AA314" s="11">
        <f>'OddsRatio_working_3-way'!X314^(1/3)*COS(('OddsRatio_working_3-way'!Y314+2*PI())/3)</f>
        <v>-0.35032457066458439</v>
      </c>
      <c r="AB314" s="11">
        <f>'OddsRatio_working_3-way'!X314^(1/3)*COS(('OddsRatio_working_3-way'!Y314+4*PI())/3)</f>
        <v>-0.16887479912186176</v>
      </c>
      <c r="AC314" s="11">
        <f>'OddsRatio_working_3-way'!X314^(1/3)*SIN('OddsRatio_working_3-way'!Y314/3)</f>
        <v>0.10476007444458718</v>
      </c>
      <c r="AD314" s="11">
        <f>'OddsRatio_working_3-way'!X314^(1/3)*SIN(('OddsRatio_working_3-way'!Y314+2*PI())/3)</f>
        <v>0.39725980664163946</v>
      </c>
      <c r="AE314" s="11">
        <f>'OddsRatio_working_3-way'!X314^(1/3)*SIN(('OddsRatio_working_3-way'!Y314+4*PI())/3)</f>
        <v>-0.50201988108622653</v>
      </c>
      <c r="AF314" s="11">
        <f>-'OddsRatio_working_3-way'!U314/(3*'OddsRatio_working_3-way'!X314^(1/3))*COS(('OddsRatio_working_3-way'!Y314)/3)</f>
        <v>0.51919936978644599</v>
      </c>
      <c r="AG314" s="11">
        <f>-'OddsRatio_working_3-way'!U314/(3*'OddsRatio_working_3-way'!X314^(1/3))*COS(('OddsRatio_working_3-way'!Y314+2*PI())/3)</f>
        <v>-0.35032457066458439</v>
      </c>
      <c r="AH314" s="11">
        <f>-'OddsRatio_working_3-way'!U314/(3*'OddsRatio_working_3-way'!X314^(1/3))*COS(('OddsRatio_working_3-way'!Y314+4*PI())/3)</f>
        <v>-0.16887479912186176</v>
      </c>
      <c r="AI314" s="11">
        <f>'OddsRatio_working_3-way'!U314/(3*'OddsRatio_working_3-way'!X314^(1/3))*SIN(('OddsRatio_working_3-way'!Y314)/3)</f>
        <v>-0.10476007444458718</v>
      </c>
      <c r="AJ314" s="11">
        <f>'OddsRatio_working_3-way'!U314/(3*'OddsRatio_working_3-way'!X314^(1/3))*SIN(('OddsRatio_working_3-way'!Y314+2*PI())/3)</f>
        <v>-0.39725980664163946</v>
      </c>
      <c r="AK314" s="11">
        <f>'OddsRatio_working_3-way'!U314/(3*'OddsRatio_working_3-way'!X314^(1/3))*SIN(('OddsRatio_working_3-way'!Y314+4*PI())/3)</f>
        <v>0.50201988108622653</v>
      </c>
      <c r="AL314" s="11">
        <f>'OddsRatio_working_3-way'!Z314+'OddsRatio_working_3-way'!AF314</f>
        <v>1.038398739572892</v>
      </c>
      <c r="AM314" s="11">
        <f>'OddsRatio_working_3-way'!AA314+'OddsRatio_working_3-way'!AG314</f>
        <v>-0.70064914132916878</v>
      </c>
      <c r="AN314" s="11">
        <f>'OddsRatio_working_3-way'!AB314+'OddsRatio_working_3-way'!AH314</f>
        <v>-0.33774959824372353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1.038398739572892</v>
      </c>
      <c r="AS314" s="11">
        <f>IF(('OddsRatio_working_3-way'!X314=0),IF(Q314&gt;0,-Q314^(1/3),(-Q314)^(1/3)),'OddsRatio_working_3-way'!AM314-'OddsRatio_working_3-way'!R314/3)</f>
        <v>-0.70064914132916878</v>
      </c>
      <c r="AT314" s="11">
        <f>IF(('OddsRatio_working_3-way'!X314=0),IF(Q314&gt;0,-Q314^(1/3),(-Q314)^(1/3)),'OddsRatio_working_3-way'!AN314-'OddsRatio_working_3-way'!R314/3)</f>
        <v>-0.33774959824372353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9">
        <f t="shared" si="65"/>
        <v>0.30811168231007779</v>
      </c>
      <c r="E315" s="9">
        <f t="shared" si="66"/>
        <v>0.25474917514198475</v>
      </c>
      <c r="F315" s="9">
        <f t="shared" si="67"/>
        <v>0.43713914254793734</v>
      </c>
      <c r="G315" s="9">
        <f t="shared" si="68"/>
        <v>1.0300809104786828</v>
      </c>
      <c r="H315" s="9">
        <f t="shared" si="69"/>
        <v>3.2455763848435284</v>
      </c>
      <c r="I315" s="9">
        <f t="shared" si="70"/>
        <v>3.9254297857594587</v>
      </c>
      <c r="J315" s="9">
        <f t="shared" si="71"/>
        <v>2.2876011380983536</v>
      </c>
      <c r="K315" s="11">
        <f t="shared" si="72"/>
        <v>0.31446540880503143</v>
      </c>
      <c r="L315" s="11">
        <f t="shared" si="73"/>
        <v>0.26041666666666669</v>
      </c>
      <c r="M315" s="11">
        <f t="shared" si="74"/>
        <v>0.44444444444444442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-0.28167219892848816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0.22820580013976241</v>
      </c>
      <c r="Q315" s="11">
        <f>2*'OddsRatio_working_3-way'!K315*'OddsRatio_working_3-way'!L315*'OddsRatio_working_3-way'!M315</f>
        <v>7.2792918704868384E-2</v>
      </c>
      <c r="R315" s="11">
        <f t="shared" si="75"/>
        <v>0</v>
      </c>
      <c r="S315" s="11">
        <f t="shared" si="76"/>
        <v>-0.81018219408192294</v>
      </c>
      <c r="T315" s="11">
        <f t="shared" si="77"/>
        <v>-0.25843132187621143</v>
      </c>
      <c r="U315" s="11">
        <f>'OddsRatio_working_3-way'!S315-'OddsRatio_working_3-way'!R315^2/3</f>
        <v>-0.81018219408192294</v>
      </c>
      <c r="V315" s="11">
        <f>'OddsRatio_working_3-way'!S315*'OddsRatio_working_3-way'!R315/3-2*'OddsRatio_working_3-way'!R315^3/27-'OddsRatio_working_3-way'!T315</f>
        <v>0.25843132187621143</v>
      </c>
      <c r="W315" s="11">
        <f>'OddsRatio_working_3-way'!V315^2+4*'OddsRatio_working_3-way'!U315^3/27</f>
        <v>-1.1998391618584778E-2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0.14034345348578856</v>
      </c>
      <c r="Y315" s="11">
        <f>IF('OddsRatio_working_3-way'!W315&gt;=0,IF('OddsRatio_working_3-way'!V315+SQRT('OddsRatio_working_3-way'!W315)&gt;0,0,PI()),ACOS('OddsRatio_working_3-way'!V315/(2*'OddsRatio_working_3-way'!X315)))</f>
        <v>0.4008996421703872</v>
      </c>
      <c r="Z315" s="11">
        <f>'OddsRatio_working_3-way'!X315^(1/3)*COS('OddsRatio_working_3-way'!Y315/3)</f>
        <v>0.51504045523934139</v>
      </c>
      <c r="AA315" s="11">
        <f>'OddsRatio_working_3-way'!X315^(1/3)*COS(('OddsRatio_working_3-way'!Y315+2*PI())/3)</f>
        <v>-0.31748309630204552</v>
      </c>
      <c r="AB315" s="11">
        <f>'OddsRatio_working_3-way'!X315^(1/3)*COS(('OddsRatio_working_3-way'!Y315+4*PI())/3)</f>
        <v>-0.19755735893729595</v>
      </c>
      <c r="AC315" s="11">
        <f>'OddsRatio_working_3-way'!X315^(1/3)*SIN('OddsRatio_working_3-way'!Y315/3)</f>
        <v>6.9239156750302608E-2</v>
      </c>
      <c r="AD315" s="11">
        <f>'OddsRatio_working_3-way'!X315^(1/3)*SIN(('OddsRatio_working_3-way'!Y315+2*PI())/3)</f>
        <v>0.41141853983882043</v>
      </c>
      <c r="AE315" s="11">
        <f>'OddsRatio_working_3-way'!X315^(1/3)*SIN(('OddsRatio_working_3-way'!Y315+4*PI())/3)</f>
        <v>-0.480657696589123</v>
      </c>
      <c r="AF315" s="11">
        <f>-'OddsRatio_working_3-way'!U315/(3*'OddsRatio_working_3-way'!X315^(1/3))*COS(('OddsRatio_working_3-way'!Y315)/3)</f>
        <v>0.51504045523934139</v>
      </c>
      <c r="AG315" s="11">
        <f>-'OddsRatio_working_3-way'!U315/(3*'OddsRatio_working_3-way'!X315^(1/3))*COS(('OddsRatio_working_3-way'!Y315+2*PI())/3)</f>
        <v>-0.31748309630204552</v>
      </c>
      <c r="AH315" s="11">
        <f>-'OddsRatio_working_3-way'!U315/(3*'OddsRatio_working_3-way'!X315^(1/3))*COS(('OddsRatio_working_3-way'!Y315+4*PI())/3)</f>
        <v>-0.19755735893729595</v>
      </c>
      <c r="AI315" s="11">
        <f>'OddsRatio_working_3-way'!U315/(3*'OddsRatio_working_3-way'!X315^(1/3))*SIN(('OddsRatio_working_3-way'!Y315)/3)</f>
        <v>-6.9239156750302608E-2</v>
      </c>
      <c r="AJ315" s="11">
        <f>'OddsRatio_working_3-way'!U315/(3*'OddsRatio_working_3-way'!X315^(1/3))*SIN(('OddsRatio_working_3-way'!Y315+2*PI())/3)</f>
        <v>-0.41141853983882043</v>
      </c>
      <c r="AK315" s="11">
        <f>'OddsRatio_working_3-way'!U315/(3*'OddsRatio_working_3-way'!X315^(1/3))*SIN(('OddsRatio_working_3-way'!Y315+4*PI())/3)</f>
        <v>0.480657696589123</v>
      </c>
      <c r="AL315" s="11">
        <f>'OddsRatio_working_3-way'!Z315+'OddsRatio_working_3-way'!AF315</f>
        <v>1.0300809104786828</v>
      </c>
      <c r="AM315" s="11">
        <f>'OddsRatio_working_3-way'!AA315+'OddsRatio_working_3-way'!AG315</f>
        <v>-0.63496619260409104</v>
      </c>
      <c r="AN315" s="11">
        <f>'OddsRatio_working_3-way'!AB315+'OddsRatio_working_3-way'!AH315</f>
        <v>-0.3951147178745919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1.0300809104786828</v>
      </c>
      <c r="AS315" s="11">
        <f>IF(('OddsRatio_working_3-way'!X315=0),IF(Q315&gt;0,-Q315^(1/3),(-Q315)^(1/3)),'OddsRatio_working_3-way'!AM315-'OddsRatio_working_3-way'!R315/3)</f>
        <v>-0.63496619260409104</v>
      </c>
      <c r="AT315" s="11">
        <f>IF(('OddsRatio_working_3-way'!X315=0),IF(Q315&gt;0,-Q315^(1/3),(-Q315)^(1/3)),'OddsRatio_working_3-way'!AN315-'OddsRatio_working_3-way'!R315/3)</f>
        <v>-0.3951147178745919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9">
        <f t="shared" si="65"/>
        <v>0.51689239746983529</v>
      </c>
      <c r="E316" s="9">
        <f t="shared" si="66"/>
        <v>0.23412431100758396</v>
      </c>
      <c r="F316" s="9">
        <f t="shared" si="67"/>
        <v>0.24898329152258056</v>
      </c>
      <c r="G316" s="9">
        <f t="shared" si="68"/>
        <v>1.0620893529356539</v>
      </c>
      <c r="H316" s="9">
        <f t="shared" si="69"/>
        <v>1.9346386305833756</v>
      </c>
      <c r="I316" s="9">
        <f t="shared" si="70"/>
        <v>4.2712352070418147</v>
      </c>
      <c r="J316" s="9">
        <f t="shared" si="71"/>
        <v>4.0163337623372568</v>
      </c>
      <c r="K316" s="11">
        <f t="shared" si="72"/>
        <v>0.53191489361702127</v>
      </c>
      <c r="L316" s="11">
        <f t="shared" si="73"/>
        <v>0.24509803921568626</v>
      </c>
      <c r="M316" s="11">
        <f t="shared" si="74"/>
        <v>0.26041666666666669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-0.26133795716868313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0.23086583924349882</v>
      </c>
      <c r="Q316" s="11">
        <f>2*'OddsRatio_working_3-way'!K316*'OddsRatio_working_3-way'!L316*'OddsRatio_working_3-way'!M316</f>
        <v>6.7901717424558486E-2</v>
      </c>
      <c r="R316" s="11">
        <f t="shared" si="75"/>
        <v>0</v>
      </c>
      <c r="S316" s="11">
        <f t="shared" si="76"/>
        <v>-0.88339957097959643</v>
      </c>
      <c r="T316" s="11">
        <f t="shared" si="77"/>
        <v>-0.25982340322929309</v>
      </c>
      <c r="U316" s="11">
        <f>'OddsRatio_working_3-way'!S316-'OddsRatio_working_3-way'!R316^2/3</f>
        <v>-0.88339957097959643</v>
      </c>
      <c r="V316" s="11">
        <f>'OddsRatio_working_3-way'!S316*'OddsRatio_working_3-way'!R316/3-2*'OddsRatio_working_3-way'!R316^3/27-'OddsRatio_working_3-way'!T316</f>
        <v>0.25982340322929309</v>
      </c>
      <c r="W316" s="11">
        <f>'OddsRatio_working_3-way'!V316^2+4*'OddsRatio_working_3-way'!U316^3/27</f>
        <v>-3.4625196658442006E-2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0.15979158107054156</v>
      </c>
      <c r="Y316" s="11">
        <f>IF('OddsRatio_working_3-way'!W316&gt;=0,IF('OddsRatio_working_3-way'!V316+SQRT('OddsRatio_working_3-way'!W316)&gt;0,0,PI()),ACOS('OddsRatio_working_3-way'!V316/(2*'OddsRatio_working_3-way'!X316)))</f>
        <v>0.62149796569158744</v>
      </c>
      <c r="Z316" s="11">
        <f>'OddsRatio_working_3-way'!X316^(1/3)*COS('OddsRatio_working_3-way'!Y316/3)</f>
        <v>0.53104467646782683</v>
      </c>
      <c r="AA316" s="11">
        <f>'OddsRatio_working_3-way'!X316^(1/3)*COS(('OddsRatio_working_3-way'!Y316+2*PI())/3)</f>
        <v>-0.36218441167166343</v>
      </c>
      <c r="AB316" s="11">
        <f>'OddsRatio_working_3-way'!X316^(1/3)*COS(('OddsRatio_working_3-way'!Y316+4*PI())/3)</f>
        <v>-0.16886026479616345</v>
      </c>
      <c r="AC316" s="11">
        <f>'OddsRatio_working_3-way'!X316^(1/3)*SIN('OddsRatio_working_3-way'!Y316/3)</f>
        <v>0.11161574823942477</v>
      </c>
      <c r="AD316" s="11">
        <f>'OddsRatio_working_3-way'!X316^(1/3)*SIN(('OddsRatio_working_3-way'!Y316+2*PI())/3)</f>
        <v>0.40409030624591391</v>
      </c>
      <c r="AE316" s="11">
        <f>'OddsRatio_working_3-way'!X316^(1/3)*SIN(('OddsRatio_working_3-way'!Y316+4*PI())/3)</f>
        <v>-0.51570605448533857</v>
      </c>
      <c r="AF316" s="11">
        <f>-'OddsRatio_working_3-way'!U316/(3*'OddsRatio_working_3-way'!X316^(1/3))*COS(('OddsRatio_working_3-way'!Y316)/3)</f>
        <v>0.53104467646782694</v>
      </c>
      <c r="AG316" s="11">
        <f>-'OddsRatio_working_3-way'!U316/(3*'OddsRatio_working_3-way'!X316^(1/3))*COS(('OddsRatio_working_3-way'!Y316+2*PI())/3)</f>
        <v>-0.36218441167166349</v>
      </c>
      <c r="AH316" s="11">
        <f>-'OddsRatio_working_3-way'!U316/(3*'OddsRatio_working_3-way'!X316^(1/3))*COS(('OddsRatio_working_3-way'!Y316+4*PI())/3)</f>
        <v>-0.16886026479616351</v>
      </c>
      <c r="AI316" s="11">
        <f>'OddsRatio_working_3-way'!U316/(3*'OddsRatio_working_3-way'!X316^(1/3))*SIN(('OddsRatio_working_3-way'!Y316)/3)</f>
        <v>-0.1116157482394248</v>
      </c>
      <c r="AJ316" s="11">
        <f>'OddsRatio_working_3-way'!U316/(3*'OddsRatio_working_3-way'!X316^(1/3))*SIN(('OddsRatio_working_3-way'!Y316+2*PI())/3)</f>
        <v>-0.40409030624591397</v>
      </c>
      <c r="AK316" s="11">
        <f>'OddsRatio_working_3-way'!U316/(3*'OddsRatio_working_3-way'!X316^(1/3))*SIN(('OddsRatio_working_3-way'!Y316+4*PI())/3)</f>
        <v>0.51570605448533868</v>
      </c>
      <c r="AL316" s="11">
        <f>'OddsRatio_working_3-way'!Z316+'OddsRatio_working_3-way'!AF316</f>
        <v>1.0620893529356539</v>
      </c>
      <c r="AM316" s="11">
        <f>'OddsRatio_working_3-way'!AA316+'OddsRatio_working_3-way'!AG316</f>
        <v>-0.72436882334332697</v>
      </c>
      <c r="AN316" s="11">
        <f>'OddsRatio_working_3-way'!AB316+'OddsRatio_working_3-way'!AH316</f>
        <v>-0.33772052959232696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1.0620893529356539</v>
      </c>
      <c r="AS316" s="11">
        <f>IF(('OddsRatio_working_3-way'!X316=0),IF(Q316&gt;0,-Q316^(1/3),(-Q316)^(1/3)),'OddsRatio_working_3-way'!AM316-'OddsRatio_working_3-way'!R316/3)</f>
        <v>-0.72436882334332697</v>
      </c>
      <c r="AT316" s="11">
        <f>IF(('OddsRatio_working_3-way'!X316=0),IF(Q316&gt;0,-Q316^(1/3),(-Q316)^(1/3)),'OddsRatio_working_3-way'!AN316-'OddsRatio_working_3-way'!R316/3)</f>
        <v>-0.33772052959232696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9">
        <f t="shared" si="65"/>
        <v>0.30646074892241926</v>
      </c>
      <c r="E317" s="9">
        <f t="shared" si="66"/>
        <v>0.29709497499263282</v>
      </c>
      <c r="F317" s="9">
        <f t="shared" si="67"/>
        <v>0.39644427608494787</v>
      </c>
      <c r="G317" s="9">
        <f t="shared" si="68"/>
        <v>1.0286639161283833</v>
      </c>
      <c r="H317" s="9">
        <f t="shared" si="69"/>
        <v>3.2630606154824435</v>
      </c>
      <c r="I317" s="9">
        <f t="shared" si="70"/>
        <v>3.3659270070952814</v>
      </c>
      <c r="J317" s="9">
        <f t="shared" si="71"/>
        <v>2.5224225958700073</v>
      </c>
      <c r="K317" s="11">
        <f t="shared" si="72"/>
        <v>0.3125</v>
      </c>
      <c r="L317" s="11">
        <f t="shared" si="73"/>
        <v>0.30303030303030304</v>
      </c>
      <c r="M317" s="11">
        <f t="shared" si="74"/>
        <v>0.40322580645161293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-0.28595430107526876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0.22834188660801563</v>
      </c>
      <c r="Q317" s="11">
        <f>2*'OddsRatio_working_3-way'!K317*'OddsRatio_working_3-way'!L317*'OddsRatio_working_3-way'!M317</f>
        <v>7.6368523949169112E-2</v>
      </c>
      <c r="R317" s="11">
        <f t="shared" si="75"/>
        <v>0</v>
      </c>
      <c r="S317" s="11">
        <f t="shared" si="76"/>
        <v>-0.79852579852579864</v>
      </c>
      <c r="T317" s="11">
        <f t="shared" si="77"/>
        <v>-0.26706548445678885</v>
      </c>
      <c r="U317" s="11">
        <f>'OddsRatio_working_3-way'!S317-'OddsRatio_working_3-way'!R317^2/3</f>
        <v>-0.79852579852579864</v>
      </c>
      <c r="V317" s="11">
        <f>'OddsRatio_working_3-way'!S317*'OddsRatio_working_3-way'!R317/3-2*'OddsRatio_working_3-way'!R317^3/27-'OddsRatio_working_3-way'!T317</f>
        <v>0.26706548445678885</v>
      </c>
      <c r="W317" s="11">
        <f>'OddsRatio_working_3-way'!V317^2+4*'OddsRatio_working_3-way'!U317^3/27</f>
        <v>-4.1093226879589384E-3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0.13732561275677807</v>
      </c>
      <c r="Y317" s="11">
        <f>IF('OddsRatio_working_3-way'!W317&gt;=0,IF('OddsRatio_working_3-way'!V317+SQRT('OddsRatio_working_3-way'!W317)&gt;0,0,PI()),ACOS('OddsRatio_working_3-way'!V317/(2*'OddsRatio_working_3-way'!X317)))</f>
        <v>0.23557430526908063</v>
      </c>
      <c r="Z317" s="11">
        <f>'OddsRatio_working_3-way'!X317^(1/3)*COS('OddsRatio_working_3-way'!Y317/3)</f>
        <v>0.51433195806419174</v>
      </c>
      <c r="AA317" s="11">
        <f>'OddsRatio_working_3-way'!X317^(1/3)*COS(('OddsRatio_working_3-way'!Y317+2*PI())/3)</f>
        <v>-0.29221490650271381</v>
      </c>
      <c r="AB317" s="11">
        <f>'OddsRatio_working_3-way'!X317^(1/3)*COS(('OddsRatio_working_3-way'!Y317+4*PI())/3)</f>
        <v>-0.22211705156147799</v>
      </c>
      <c r="AC317" s="11">
        <f>'OddsRatio_working_3-way'!X317^(1/3)*SIN('OddsRatio_working_3-way'!Y317/3)</f>
        <v>4.0471015419937827E-2</v>
      </c>
      <c r="AD317" s="11">
        <f>'OddsRatio_working_3-way'!X317^(1/3)*SIN(('OddsRatio_working_3-way'!Y317+2*PI())/3)</f>
        <v>0.42518903395181362</v>
      </c>
      <c r="AE317" s="11">
        <f>'OddsRatio_working_3-way'!X317^(1/3)*SIN(('OddsRatio_working_3-way'!Y317+4*PI())/3)</f>
        <v>-0.46566004937175148</v>
      </c>
      <c r="AF317" s="11">
        <f>-'OddsRatio_working_3-way'!U317/(3*'OddsRatio_working_3-way'!X317^(1/3))*COS(('OddsRatio_working_3-way'!Y317)/3)</f>
        <v>0.51433195806419152</v>
      </c>
      <c r="AG317" s="11">
        <f>-'OddsRatio_working_3-way'!U317/(3*'OddsRatio_working_3-way'!X317^(1/3))*COS(('OddsRatio_working_3-way'!Y317+2*PI())/3)</f>
        <v>-0.29221490650271364</v>
      </c>
      <c r="AH317" s="11">
        <f>-'OddsRatio_working_3-way'!U317/(3*'OddsRatio_working_3-way'!X317^(1/3))*COS(('OddsRatio_working_3-way'!Y317+4*PI())/3)</f>
        <v>-0.2221170515614779</v>
      </c>
      <c r="AI317" s="11">
        <f>'OddsRatio_working_3-way'!U317/(3*'OddsRatio_working_3-way'!X317^(1/3))*SIN(('OddsRatio_working_3-way'!Y317)/3)</f>
        <v>-4.0471015419937806E-2</v>
      </c>
      <c r="AJ317" s="11">
        <f>'OddsRatio_working_3-way'!U317/(3*'OddsRatio_working_3-way'!X317^(1/3))*SIN(('OddsRatio_working_3-way'!Y317+2*PI())/3)</f>
        <v>-0.42518903395181346</v>
      </c>
      <c r="AK317" s="11">
        <f>'OddsRatio_working_3-way'!U317/(3*'OddsRatio_working_3-way'!X317^(1/3))*SIN(('OddsRatio_working_3-way'!Y317+4*PI())/3)</f>
        <v>0.46566004937175126</v>
      </c>
      <c r="AL317" s="11">
        <f>'OddsRatio_working_3-way'!Z317+'OddsRatio_working_3-way'!AF317</f>
        <v>1.0286639161283833</v>
      </c>
      <c r="AM317" s="11">
        <f>'OddsRatio_working_3-way'!AA317+'OddsRatio_working_3-way'!AG317</f>
        <v>-0.58442981300542751</v>
      </c>
      <c r="AN317" s="11">
        <f>'OddsRatio_working_3-way'!AB317+'OddsRatio_working_3-way'!AH317</f>
        <v>-0.44423410312295586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1.0286639161283833</v>
      </c>
      <c r="AS317" s="11">
        <f>IF(('OddsRatio_working_3-way'!X317=0),IF(Q317&gt;0,-Q317^(1/3),(-Q317)^(1/3)),'OddsRatio_working_3-way'!AM317-'OddsRatio_working_3-way'!R317/3)</f>
        <v>-0.58442981300542751</v>
      </c>
      <c r="AT317" s="11">
        <f>IF(('OddsRatio_working_3-way'!X317=0),IF(Q317&gt;0,-Q317^(1/3),(-Q317)^(1/3)),'OddsRatio_working_3-way'!AN317-'OddsRatio_working_3-way'!R317/3)</f>
        <v>-0.44423410312295586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9">
        <f t="shared" si="65"/>
        <v>0.18609240759943979</v>
      </c>
      <c r="E318" s="9">
        <f t="shared" si="66"/>
        <v>0.22487717517200573</v>
      </c>
      <c r="F318" s="9">
        <f t="shared" si="67"/>
        <v>0.58903041722855454</v>
      </c>
      <c r="G318" s="9">
        <f t="shared" si="68"/>
        <v>1.0413510389808978</v>
      </c>
      <c r="H318" s="9">
        <f t="shared" si="69"/>
        <v>5.3736743637197719</v>
      </c>
      <c r="I318" s="9">
        <f t="shared" si="70"/>
        <v>4.4468719390267708</v>
      </c>
      <c r="J318" s="9">
        <f t="shared" si="71"/>
        <v>1.6977051961172012</v>
      </c>
      <c r="K318" s="11">
        <f t="shared" si="72"/>
        <v>0.19230769230769229</v>
      </c>
      <c r="L318" s="11">
        <f t="shared" si="73"/>
        <v>0.23201856148491881</v>
      </c>
      <c r="M318" s="11">
        <f t="shared" si="74"/>
        <v>0.5988023952095809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-0.24885994564502978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0.21855272143558682</v>
      </c>
      <c r="Q318" s="11">
        <f>2*'OddsRatio_working_3-way'!K318*'OddsRatio_working_3-way'!L318*'OddsRatio_working_3-way'!M318</f>
        <v>5.343587321163492E-2</v>
      </c>
      <c r="R318" s="11">
        <f t="shared" si="75"/>
        <v>0</v>
      </c>
      <c r="S318" s="11">
        <f t="shared" si="76"/>
        <v>-0.8782157404604084</v>
      </c>
      <c r="T318" s="11">
        <f t="shared" si="77"/>
        <v>-0.21472267492919522</v>
      </c>
      <c r="U318" s="11">
        <f>'OddsRatio_working_3-way'!S318-'OddsRatio_working_3-way'!R318^2/3</f>
        <v>-0.8782157404604084</v>
      </c>
      <c r="V318" s="11">
        <f>'OddsRatio_working_3-way'!S318*'OddsRatio_working_3-way'!R318/3-2*'OddsRatio_working_3-way'!R318^3/27-'OddsRatio_working_3-way'!T318</f>
        <v>0.21472267492919522</v>
      </c>
      <c r="W318" s="11">
        <f>'OddsRatio_working_3-way'!V318^2+4*'OddsRatio_working_3-way'!U318^3/27</f>
        <v>-5.4240129495553423E-2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0.15838714959262182</v>
      </c>
      <c r="Y318" s="11">
        <f>IF('OddsRatio_working_3-way'!W318&gt;=0,IF('OddsRatio_working_3-way'!V318+SQRT('OddsRatio_working_3-way'!W318)&gt;0,0,PI()),ACOS('OddsRatio_working_3-way'!V318/(2*'OddsRatio_working_3-way'!X318)))</f>
        <v>0.82597397580080301</v>
      </c>
      <c r="Z318" s="11">
        <f>'OddsRatio_working_3-way'!X318^(1/3)*COS('OddsRatio_working_3-way'!Y318/3)</f>
        <v>0.52067551949044888</v>
      </c>
      <c r="AA318" s="11">
        <f>'OddsRatio_working_3-way'!X318^(1/3)*COS(('OddsRatio_working_3-way'!Y318+2*PI())/3)</f>
        <v>-0.38772177627640281</v>
      </c>
      <c r="AB318" s="11">
        <f>'OddsRatio_working_3-way'!X318^(1/3)*COS(('OddsRatio_working_3-way'!Y318+4*PI())/3)</f>
        <v>-0.13295374321404618</v>
      </c>
      <c r="AC318" s="11">
        <f>'OddsRatio_working_3-way'!X318^(1/3)*SIN('OddsRatio_working_3-way'!Y318/3)</f>
        <v>0.14709039246946309</v>
      </c>
      <c r="AD318" s="11">
        <f>'OddsRatio_working_3-way'!X318^(1/3)*SIN(('OddsRatio_working_3-way'!Y318+2*PI())/3)</f>
        <v>0.37737303077265671</v>
      </c>
      <c r="AE318" s="11">
        <f>'OddsRatio_working_3-way'!X318^(1/3)*SIN(('OddsRatio_working_3-way'!Y318+4*PI())/3)</f>
        <v>-0.52446342324211992</v>
      </c>
      <c r="AF318" s="11">
        <f>-'OddsRatio_working_3-way'!U318/(3*'OddsRatio_working_3-way'!X318^(1/3))*COS(('OddsRatio_working_3-way'!Y318)/3)</f>
        <v>0.52067551949044877</v>
      </c>
      <c r="AG318" s="11">
        <f>-'OddsRatio_working_3-way'!U318/(3*'OddsRatio_working_3-way'!X318^(1/3))*COS(('OddsRatio_working_3-way'!Y318+2*PI())/3)</f>
        <v>-0.38772177627640275</v>
      </c>
      <c r="AH318" s="11">
        <f>-'OddsRatio_working_3-way'!U318/(3*'OddsRatio_working_3-way'!X318^(1/3))*COS(('OddsRatio_working_3-way'!Y318+4*PI())/3)</f>
        <v>-0.13295374321404616</v>
      </c>
      <c r="AI318" s="11">
        <f>'OddsRatio_working_3-way'!U318/(3*'OddsRatio_working_3-way'!X318^(1/3))*SIN(('OddsRatio_working_3-way'!Y318)/3)</f>
        <v>-0.14709039246946307</v>
      </c>
      <c r="AJ318" s="11">
        <f>'OddsRatio_working_3-way'!U318/(3*'OddsRatio_working_3-way'!X318^(1/3))*SIN(('OddsRatio_working_3-way'!Y318+2*PI())/3)</f>
        <v>-0.37737303077265666</v>
      </c>
      <c r="AK318" s="11">
        <f>'OddsRatio_working_3-way'!U318/(3*'OddsRatio_working_3-way'!X318^(1/3))*SIN(('OddsRatio_working_3-way'!Y318+4*PI())/3)</f>
        <v>0.52446342324211981</v>
      </c>
      <c r="AL318" s="11">
        <f>'OddsRatio_working_3-way'!Z318+'OddsRatio_working_3-way'!AF318</f>
        <v>1.0413510389808978</v>
      </c>
      <c r="AM318" s="11">
        <f>'OddsRatio_working_3-way'!AA318+'OddsRatio_working_3-way'!AG318</f>
        <v>-0.77544355255280562</v>
      </c>
      <c r="AN318" s="11">
        <f>'OddsRatio_working_3-way'!AB318+'OddsRatio_working_3-way'!AH318</f>
        <v>-0.26590748642809237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1.0413510389808978</v>
      </c>
      <c r="AS318" s="11">
        <f>IF(('OddsRatio_working_3-way'!X318=0),IF(Q318&gt;0,-Q318^(1/3),(-Q318)^(1/3)),'OddsRatio_working_3-way'!AM318-'OddsRatio_working_3-way'!R318/3)</f>
        <v>-0.77544355255280562</v>
      </c>
      <c r="AT318" s="11">
        <f>IF(('OddsRatio_working_3-way'!X318=0),IF(Q318&gt;0,-Q318^(1/3),(-Q318)^(1/3)),'OddsRatio_working_3-way'!AN318-'OddsRatio_working_3-way'!R318/3)</f>
        <v>-0.26590748642809237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9">
        <f t="shared" si="65"/>
        <v>0.2742339897832457</v>
      </c>
      <c r="E319" s="9">
        <f t="shared" si="66"/>
        <v>0.2773794993545341</v>
      </c>
      <c r="F319" s="9">
        <f t="shared" si="67"/>
        <v>0.44838651086222003</v>
      </c>
      <c r="G319" s="9">
        <f t="shared" si="68"/>
        <v>1.0337972618383289</v>
      </c>
      <c r="H319" s="9">
        <f t="shared" si="69"/>
        <v>3.6465209903061218</v>
      </c>
      <c r="I319" s="9">
        <f t="shared" si="70"/>
        <v>3.6051690998325894</v>
      </c>
      <c r="J319" s="9">
        <f t="shared" si="71"/>
        <v>2.2302187415876111</v>
      </c>
      <c r="K319" s="11">
        <f t="shared" si="72"/>
        <v>0.2808988764044944</v>
      </c>
      <c r="L319" s="11">
        <f t="shared" si="73"/>
        <v>0.28409090909090912</v>
      </c>
      <c r="M319" s="11">
        <f t="shared" si="74"/>
        <v>0.45662100456621008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-0.27973750122434116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0.22847083269201171</v>
      </c>
      <c r="Q319" s="11">
        <f>2*'OddsRatio_working_3-way'!K319*'OddsRatio_working_3-way'!L319*'OddsRatio_working_3-way'!M319</f>
        <v>7.2877458593943137E-2</v>
      </c>
      <c r="R319" s="11">
        <f t="shared" si="75"/>
        <v>0</v>
      </c>
      <c r="S319" s="11">
        <f t="shared" si="76"/>
        <v>-0.81673294317727141</v>
      </c>
      <c r="T319" s="11">
        <f t="shared" si="77"/>
        <v>-0.26052087501667354</v>
      </c>
      <c r="U319" s="11">
        <f>'OddsRatio_working_3-way'!S319-'OddsRatio_working_3-way'!R319^2/3</f>
        <v>-0.81673294317727141</v>
      </c>
      <c r="V319" s="11">
        <f>'OddsRatio_working_3-way'!S319*'OddsRatio_working_3-way'!R319/3-2*'OddsRatio_working_3-way'!R319^3/27-'OddsRatio_working_3-way'!T319</f>
        <v>0.26052087501667354</v>
      </c>
      <c r="W319" s="11">
        <f>'OddsRatio_working_3-way'!V319^2+4*'OddsRatio_working_3-way'!U319^3/27</f>
        <v>-1.2840564837588733E-2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0.14204901544629056</v>
      </c>
      <c r="Y319" s="11">
        <f>IF('OddsRatio_working_3-way'!W319&gt;=0,IF('OddsRatio_working_3-way'!V319+SQRT('OddsRatio_working_3-way'!W319)&gt;0,0,PI()),ACOS('OddsRatio_working_3-way'!V319/(2*'OddsRatio_working_3-way'!X319)))</f>
        <v>0.41027670187754284</v>
      </c>
      <c r="Z319" s="11">
        <f>'OddsRatio_working_3-way'!X319^(1/3)*COS('OddsRatio_working_3-way'!Y319/3)</f>
        <v>0.51689863091916444</v>
      </c>
      <c r="AA319" s="11">
        <f>'OddsRatio_working_3-way'!X319^(1/3)*COS(('OddsRatio_working_3-way'!Y319+2*PI())/3)</f>
        <v>-0.32005361571320029</v>
      </c>
      <c r="AB319" s="11">
        <f>'OddsRatio_working_3-way'!X319^(1/3)*COS(('OddsRatio_working_3-way'!Y319+4*PI())/3)</f>
        <v>-0.19684501520596404</v>
      </c>
      <c r="AC319" s="11">
        <f>'OddsRatio_working_3-way'!X319^(1/3)*SIN('OddsRatio_working_3-way'!Y319/3)</f>
        <v>7.113451866932996E-2</v>
      </c>
      <c r="AD319" s="11">
        <f>'OddsRatio_working_3-way'!X319^(1/3)*SIN(('OddsRatio_working_3-way'!Y319+2*PI())/3)</f>
        <v>0.41208008622272801</v>
      </c>
      <c r="AE319" s="11">
        <f>'OddsRatio_working_3-way'!X319^(1/3)*SIN(('OddsRatio_working_3-way'!Y319+4*PI())/3)</f>
        <v>-0.48321460489205792</v>
      </c>
      <c r="AF319" s="11">
        <f>-'OddsRatio_working_3-way'!U319/(3*'OddsRatio_working_3-way'!X319^(1/3))*COS(('OddsRatio_working_3-way'!Y319)/3)</f>
        <v>0.51689863091916444</v>
      </c>
      <c r="AG319" s="11">
        <f>-'OddsRatio_working_3-way'!U319/(3*'OddsRatio_working_3-way'!X319^(1/3))*COS(('OddsRatio_working_3-way'!Y319+2*PI())/3)</f>
        <v>-0.32005361571320029</v>
      </c>
      <c r="AH319" s="11">
        <f>-'OddsRatio_working_3-way'!U319/(3*'OddsRatio_working_3-way'!X319^(1/3))*COS(('OddsRatio_working_3-way'!Y319+4*PI())/3)</f>
        <v>-0.19684501520596404</v>
      </c>
      <c r="AI319" s="11">
        <f>'OddsRatio_working_3-way'!U319/(3*'OddsRatio_working_3-way'!X319^(1/3))*SIN(('OddsRatio_working_3-way'!Y319)/3)</f>
        <v>-7.113451866932996E-2</v>
      </c>
      <c r="AJ319" s="11">
        <f>'OddsRatio_working_3-way'!U319/(3*'OddsRatio_working_3-way'!X319^(1/3))*SIN(('OddsRatio_working_3-way'!Y319+2*PI())/3)</f>
        <v>-0.41208008622272801</v>
      </c>
      <c r="AK319" s="11">
        <f>'OddsRatio_working_3-way'!U319/(3*'OddsRatio_working_3-way'!X319^(1/3))*SIN(('OddsRatio_working_3-way'!Y319+4*PI())/3)</f>
        <v>0.48321460489205792</v>
      </c>
      <c r="AL319" s="11">
        <f>'OddsRatio_working_3-way'!Z319+'OddsRatio_working_3-way'!AF319</f>
        <v>1.0337972618383289</v>
      </c>
      <c r="AM319" s="11">
        <f>'OddsRatio_working_3-way'!AA319+'OddsRatio_working_3-way'!AG319</f>
        <v>-0.64010723142640058</v>
      </c>
      <c r="AN319" s="11">
        <f>'OddsRatio_working_3-way'!AB319+'OddsRatio_working_3-way'!AH319</f>
        <v>-0.39369003041192807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1.0337972618383289</v>
      </c>
      <c r="AS319" s="11">
        <f>IF(('OddsRatio_working_3-way'!X319=0),IF(Q319&gt;0,-Q319^(1/3),(-Q319)^(1/3)),'OddsRatio_working_3-way'!AM319-'OddsRatio_working_3-way'!R319/3)</f>
        <v>-0.64010723142640058</v>
      </c>
      <c r="AT319" s="11">
        <f>IF(('OddsRatio_working_3-way'!X319=0),IF(Q319&gt;0,-Q319^(1/3),(-Q319)^(1/3)),'OddsRatio_working_3-way'!AN319-'OddsRatio_working_3-way'!R319/3)</f>
        <v>-0.39369003041192807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9">
        <f t="shared" si="65"/>
        <v>0.61748584509194115</v>
      </c>
      <c r="E320" s="9">
        <f t="shared" si="66"/>
        <v>0.23444770304931362</v>
      </c>
      <c r="F320" s="9">
        <f t="shared" si="67"/>
        <v>0.14806645185874526</v>
      </c>
      <c r="G320" s="9">
        <f t="shared" si="68"/>
        <v>1.0499496972579516</v>
      </c>
      <c r="H320" s="9">
        <f t="shared" si="69"/>
        <v>1.6194703213821915</v>
      </c>
      <c r="I320" s="9">
        <f t="shared" si="70"/>
        <v>4.2653435584722299</v>
      </c>
      <c r="J320" s="9">
        <f t="shared" si="71"/>
        <v>6.7537243409735757</v>
      </c>
      <c r="K320" s="11">
        <f t="shared" si="72"/>
        <v>0.62893081761006286</v>
      </c>
      <c r="L320" s="11">
        <f t="shared" si="73"/>
        <v>0.24330900243309</v>
      </c>
      <c r="M320" s="11">
        <f t="shared" si="74"/>
        <v>0.15432098765432098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-0.23745373605611197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0.21678475059552044</v>
      </c>
      <c r="Q320" s="11">
        <f>2*'OddsRatio_working_3-way'!K320*'OddsRatio_working_3-way'!L320*'OddsRatio_working_3-way'!M320</f>
        <v>4.7229793158065456E-2</v>
      </c>
      <c r="R320" s="11">
        <f t="shared" si="75"/>
        <v>0</v>
      </c>
      <c r="S320" s="11">
        <f t="shared" si="76"/>
        <v>-0.91295573696213683</v>
      </c>
      <c r="T320" s="11">
        <f t="shared" si="77"/>
        <v>-0.19890103201789475</v>
      </c>
      <c r="U320" s="11">
        <f>'OddsRatio_working_3-way'!S320-'OddsRatio_working_3-way'!R320^2/3</f>
        <v>-0.91295573696213683</v>
      </c>
      <c r="V320" s="11">
        <f>'OddsRatio_working_3-way'!S320*'OddsRatio_working_3-way'!R320/3-2*'OddsRatio_working_3-way'!R320^3/27-'OddsRatio_working_3-way'!T320</f>
        <v>0.19890103201789475</v>
      </c>
      <c r="W320" s="11">
        <f>'OddsRatio_working_3-way'!V320^2+4*'OddsRatio_working_3-way'!U320^3/27</f>
        <v>-7.3169907384821098E-2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0.16787758033951755</v>
      </c>
      <c r="Y320" s="11">
        <f>IF('OddsRatio_working_3-way'!W320&gt;=0,IF('OddsRatio_working_3-way'!V320+SQRT('OddsRatio_working_3-way'!W320)&gt;0,0,PI()),ACOS('OddsRatio_working_3-way'!V320/(2*'OddsRatio_working_3-way'!X320)))</f>
        <v>0.93676295600928305</v>
      </c>
      <c r="Z320" s="11">
        <f>'OddsRatio_working_3-way'!X320^(1/3)*COS('OddsRatio_working_3-way'!Y320/3)</f>
        <v>0.52497484862897581</v>
      </c>
      <c r="AA320" s="11">
        <f>'OddsRatio_working_3-way'!X320^(1/3)*COS(('OddsRatio_working_3-way'!Y320+2*PI())/3)</f>
        <v>-0.40925251032193077</v>
      </c>
      <c r="AB320" s="11">
        <f>'OddsRatio_working_3-way'!X320^(1/3)*COS(('OddsRatio_working_3-way'!Y320+4*PI())/3)</f>
        <v>-0.11572233830704524</v>
      </c>
      <c r="AC320" s="11">
        <f>'OddsRatio_working_3-way'!X320^(1/3)*SIN('OddsRatio_working_3-way'!Y320/3)</f>
        <v>0.16946972382807146</v>
      </c>
      <c r="AD320" s="11">
        <f>'OddsRatio_working_3-way'!X320^(1/3)*SIN(('OddsRatio_working_3-way'!Y320+2*PI())/3)</f>
        <v>0.36990669334654769</v>
      </c>
      <c r="AE320" s="11">
        <f>'OddsRatio_working_3-way'!X320^(1/3)*SIN(('OddsRatio_working_3-way'!Y320+4*PI())/3)</f>
        <v>-0.53937641717461904</v>
      </c>
      <c r="AF320" s="11">
        <f>-'OddsRatio_working_3-way'!U320/(3*'OddsRatio_working_3-way'!X320^(1/3))*COS(('OddsRatio_working_3-way'!Y320)/3)</f>
        <v>0.52497484862897592</v>
      </c>
      <c r="AG320" s="11">
        <f>-'OddsRatio_working_3-way'!U320/(3*'OddsRatio_working_3-way'!X320^(1/3))*COS(('OddsRatio_working_3-way'!Y320+2*PI())/3)</f>
        <v>-0.40925251032193083</v>
      </c>
      <c r="AH320" s="11">
        <f>-'OddsRatio_working_3-way'!U320/(3*'OddsRatio_working_3-way'!X320^(1/3))*COS(('OddsRatio_working_3-way'!Y320+4*PI())/3)</f>
        <v>-0.11572233830704527</v>
      </c>
      <c r="AI320" s="11">
        <f>'OddsRatio_working_3-way'!U320/(3*'OddsRatio_working_3-way'!X320^(1/3))*SIN(('OddsRatio_working_3-way'!Y320)/3)</f>
        <v>-0.16946972382807149</v>
      </c>
      <c r="AJ320" s="11">
        <f>'OddsRatio_working_3-way'!U320/(3*'OddsRatio_working_3-way'!X320^(1/3))*SIN(('OddsRatio_working_3-way'!Y320+2*PI())/3)</f>
        <v>-0.3699066933465478</v>
      </c>
      <c r="AK320" s="11">
        <f>'OddsRatio_working_3-way'!U320/(3*'OddsRatio_working_3-way'!X320^(1/3))*SIN(('OddsRatio_working_3-way'!Y320+4*PI())/3)</f>
        <v>0.53937641717461915</v>
      </c>
      <c r="AL320" s="11">
        <f>'OddsRatio_working_3-way'!Z320+'OddsRatio_working_3-way'!AF320</f>
        <v>1.0499496972579516</v>
      </c>
      <c r="AM320" s="11">
        <f>'OddsRatio_working_3-way'!AA320+'OddsRatio_working_3-way'!AG320</f>
        <v>-0.81850502064386155</v>
      </c>
      <c r="AN320" s="11">
        <f>'OddsRatio_working_3-way'!AB320+'OddsRatio_working_3-way'!AH320</f>
        <v>-0.23144467661409052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1.0499496972579516</v>
      </c>
      <c r="AS320" s="11">
        <f>IF(('OddsRatio_working_3-way'!X320=0),IF(Q320&gt;0,-Q320^(1/3),(-Q320)^(1/3)),'OddsRatio_working_3-way'!AM320-'OddsRatio_working_3-way'!R320/3)</f>
        <v>-0.81850502064386155</v>
      </c>
      <c r="AT320" s="11">
        <f>IF(('OddsRatio_working_3-way'!X320=0),IF(Q320&gt;0,-Q320^(1/3),(-Q320)^(1/3)),'OddsRatio_working_3-way'!AN320-'OddsRatio_working_3-way'!R320/3)</f>
        <v>-0.23144467661409052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9">
        <f t="shared" si="65"/>
        <v>0.45849209436638272</v>
      </c>
      <c r="E321" s="9">
        <f t="shared" si="66"/>
        <v>0.27303223866800841</v>
      </c>
      <c r="F321" s="9">
        <f t="shared" si="67"/>
        <v>0.26847566696560904</v>
      </c>
      <c r="G321" s="9">
        <f t="shared" si="68"/>
        <v>1.0360199022030492</v>
      </c>
      <c r="H321" s="9">
        <f t="shared" si="69"/>
        <v>2.1810626885114757</v>
      </c>
      <c r="I321" s="9">
        <f t="shared" si="70"/>
        <v>3.6625711486618355</v>
      </c>
      <c r="J321" s="9">
        <f t="shared" si="71"/>
        <v>3.7247323427940198</v>
      </c>
      <c r="K321" s="11">
        <f t="shared" si="72"/>
        <v>0.46728971962616822</v>
      </c>
      <c r="L321" s="11">
        <f t="shared" si="73"/>
        <v>0.28011204481792717</v>
      </c>
      <c r="M321" s="11">
        <f t="shared" si="74"/>
        <v>0.27548209366391185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-0.27784661404532474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0.22861285293190933</v>
      </c>
      <c r="Q321" s="11">
        <f>2*'OddsRatio_working_3-way'!K321*'OddsRatio_working_3-way'!L321*'OddsRatio_working_3-way'!M321</f>
        <v>7.2117619221422513E-2</v>
      </c>
      <c r="R321" s="11">
        <f t="shared" si="75"/>
        <v>0</v>
      </c>
      <c r="S321" s="11">
        <f t="shared" si="76"/>
        <v>-0.82280237143583124</v>
      </c>
      <c r="T321" s="11">
        <f t="shared" si="77"/>
        <v>-0.25955910770846413</v>
      </c>
      <c r="U321" s="11">
        <f>'OddsRatio_working_3-way'!S321-'OddsRatio_working_3-way'!R321^2/3</f>
        <v>-0.82280237143583124</v>
      </c>
      <c r="V321" s="11">
        <f>'OddsRatio_working_3-way'!S321*'OddsRatio_working_3-way'!R321/3-2*'OddsRatio_working_3-way'!R321^3/27-'OddsRatio_working_3-way'!T321</f>
        <v>0.25955910770846413</v>
      </c>
      <c r="W321" s="11">
        <f>'OddsRatio_working_3-way'!V321^2+4*'OddsRatio_working_3-way'!U321^3/27</f>
        <v>-1.515355623535132E-2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0.1436353774577884</v>
      </c>
      <c r="Y321" s="11">
        <f>IF('OddsRatio_working_3-way'!W321&gt;=0,IF('OddsRatio_working_3-way'!V321+SQRT('OddsRatio_working_3-way'!W321)&gt;0,0,PI()),ACOS('OddsRatio_working_3-way'!V321/(2*'OddsRatio_working_3-way'!X321)))</f>
        <v>0.44284841309649159</v>
      </c>
      <c r="Z321" s="11">
        <f>'OddsRatio_working_3-way'!X321^(1/3)*COS('OddsRatio_working_3-way'!Y321/3)</f>
        <v>0.51800995110152459</v>
      </c>
      <c r="AA321" s="11">
        <f>'OddsRatio_working_3-way'!X321^(1/3)*COS(('OddsRatio_working_3-way'!Y321+2*PI())/3)</f>
        <v>-0.32571225235625706</v>
      </c>
      <c r="AB321" s="11">
        <f>'OddsRatio_working_3-way'!X321^(1/3)*COS(('OddsRatio_working_3-way'!Y321+4*PI())/3)</f>
        <v>-0.19229769874526736</v>
      </c>
      <c r="AC321" s="11">
        <f>'OddsRatio_working_3-way'!X321^(1/3)*SIN('OddsRatio_working_3-way'!Y321/3)</f>
        <v>7.7026928441118622E-2</v>
      </c>
      <c r="AD321" s="11">
        <f>'OddsRatio_working_3-way'!X321^(1/3)*SIN(('OddsRatio_working_3-way'!Y321+2*PI())/3)</f>
        <v>0.41009631284649578</v>
      </c>
      <c r="AE321" s="11">
        <f>'OddsRatio_working_3-way'!X321^(1/3)*SIN(('OddsRatio_working_3-way'!Y321+4*PI())/3)</f>
        <v>-0.48712324128761447</v>
      </c>
      <c r="AF321" s="11">
        <f>-'OddsRatio_working_3-way'!U321/(3*'OddsRatio_working_3-way'!X321^(1/3))*COS(('OddsRatio_working_3-way'!Y321)/3)</f>
        <v>0.5180099511015247</v>
      </c>
      <c r="AG321" s="11">
        <f>-'OddsRatio_working_3-way'!U321/(3*'OddsRatio_working_3-way'!X321^(1/3))*COS(('OddsRatio_working_3-way'!Y321+2*PI())/3)</f>
        <v>-0.32571225235625711</v>
      </c>
      <c r="AH321" s="11">
        <f>-'OddsRatio_working_3-way'!U321/(3*'OddsRatio_working_3-way'!X321^(1/3))*COS(('OddsRatio_working_3-way'!Y321+4*PI())/3)</f>
        <v>-0.19229769874526739</v>
      </c>
      <c r="AI321" s="11">
        <f>'OddsRatio_working_3-way'!U321/(3*'OddsRatio_working_3-way'!X321^(1/3))*SIN(('OddsRatio_working_3-way'!Y321)/3)</f>
        <v>-7.702692844111865E-2</v>
      </c>
      <c r="AJ321" s="11">
        <f>'OddsRatio_working_3-way'!U321/(3*'OddsRatio_working_3-way'!X321^(1/3))*SIN(('OddsRatio_working_3-way'!Y321+2*PI())/3)</f>
        <v>-0.41009631284649584</v>
      </c>
      <c r="AK321" s="11">
        <f>'OddsRatio_working_3-way'!U321/(3*'OddsRatio_working_3-way'!X321^(1/3))*SIN(('OddsRatio_working_3-way'!Y321+4*PI())/3)</f>
        <v>0.48712324128761458</v>
      </c>
      <c r="AL321" s="11">
        <f>'OddsRatio_working_3-way'!Z321+'OddsRatio_working_3-way'!AF321</f>
        <v>1.0360199022030492</v>
      </c>
      <c r="AM321" s="11">
        <f>'OddsRatio_working_3-way'!AA321+'OddsRatio_working_3-way'!AG321</f>
        <v>-0.65142450471251423</v>
      </c>
      <c r="AN321" s="11">
        <f>'OddsRatio_working_3-way'!AB321+'OddsRatio_working_3-way'!AH321</f>
        <v>-0.38459539749053473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1.0360199022030492</v>
      </c>
      <c r="AS321" s="11">
        <f>IF(('OddsRatio_working_3-way'!X321=0),IF(Q321&gt;0,-Q321^(1/3),(-Q321)^(1/3)),'OddsRatio_working_3-way'!AM321-'OddsRatio_working_3-way'!R321/3)</f>
        <v>-0.65142450471251423</v>
      </c>
      <c r="AT321" s="11">
        <f>IF(('OddsRatio_working_3-way'!X321=0),IF(Q321&gt;0,-Q321^(1/3),(-Q321)^(1/3)),'OddsRatio_working_3-way'!AN321-'OddsRatio_working_3-way'!R321/3)</f>
        <v>-0.38459539749053473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9">
        <f t="shared" si="65"/>
        <v>0.4267143374058513</v>
      </c>
      <c r="E322" s="9">
        <f t="shared" si="66"/>
        <v>0.29343203667044115</v>
      </c>
      <c r="F322" s="9">
        <f t="shared" si="67"/>
        <v>0.27985362592370766</v>
      </c>
      <c r="G322" s="9">
        <f t="shared" si="68"/>
        <v>1.0334524354330288</v>
      </c>
      <c r="H322" s="9">
        <f t="shared" si="69"/>
        <v>2.3434881660629374</v>
      </c>
      <c r="I322" s="9">
        <f t="shared" si="70"/>
        <v>3.4079441745589563</v>
      </c>
      <c r="J322" s="9">
        <f t="shared" si="71"/>
        <v>3.573296564228241</v>
      </c>
      <c r="K322" s="11">
        <f t="shared" si="72"/>
        <v>0.43478260869565222</v>
      </c>
      <c r="L322" s="11">
        <f t="shared" si="73"/>
        <v>0.3003003003003003</v>
      </c>
      <c r="M322" s="11">
        <f t="shared" si="74"/>
        <v>0.28653295128939826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-0.28216368854216134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0.22895699985521842</v>
      </c>
      <c r="Q322" s="11">
        <f>2*'OddsRatio_working_3-way'!K322*'OddsRatio_working_3-way'!L322*'OddsRatio_working_3-way'!M322</f>
        <v>7.4822548972293582E-2</v>
      </c>
      <c r="R322" s="11">
        <f t="shared" si="75"/>
        <v>0</v>
      </c>
      <c r="S322" s="11">
        <f t="shared" si="76"/>
        <v>-0.81143325364846619</v>
      </c>
      <c r="T322" s="11">
        <f t="shared" si="77"/>
        <v>-0.26517426589819149</v>
      </c>
      <c r="U322" s="11">
        <f>'OddsRatio_working_3-way'!S322-'OddsRatio_working_3-way'!R322^2/3</f>
        <v>-0.81143325364846619</v>
      </c>
      <c r="V322" s="11">
        <f>'OddsRatio_working_3-way'!S322*'OddsRatio_working_3-way'!R322/3-2*'OddsRatio_working_3-way'!R322^3/27-'OddsRatio_working_3-way'!T322</f>
        <v>0.26517426589819149</v>
      </c>
      <c r="W322" s="11">
        <f>'OddsRatio_working_3-way'!V322^2+4*'OddsRatio_working_3-way'!U322^3/27</f>
        <v>-8.833285423195128E-3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0.14066865030794876</v>
      </c>
      <c r="Y322" s="11">
        <f>IF('OddsRatio_working_3-way'!W322&gt;=0,IF('OddsRatio_working_3-way'!V322+SQRT('OddsRatio_working_3-way'!W322)&gt;0,0,PI()),ACOS('OddsRatio_working_3-way'!V322/(2*'OddsRatio_working_3-way'!X322)))</f>
        <v>0.34061538239074496</v>
      </c>
      <c r="Z322" s="11">
        <f>'OddsRatio_working_3-way'!X322^(1/3)*COS('OddsRatio_working_3-way'!Y322/3)</f>
        <v>0.51672621771651439</v>
      </c>
      <c r="AA322" s="11">
        <f>'OddsRatio_working_3-way'!X322^(1/3)*COS(('OddsRatio_working_3-way'!Y322+2*PI())/3)</f>
        <v>-0.30939080090292648</v>
      </c>
      <c r="AB322" s="11">
        <f>'OddsRatio_working_3-way'!X322^(1/3)*COS(('OddsRatio_working_3-way'!Y322+4*PI())/3)</f>
        <v>-0.20733541681358775</v>
      </c>
      <c r="AC322" s="11">
        <f>'OddsRatio_working_3-way'!X322^(1/3)*SIN('OddsRatio_working_3-way'!Y322/3)</f>
        <v>5.8921703476230436E-2</v>
      </c>
      <c r="AD322" s="11">
        <f>'OddsRatio_working_3-way'!X322^(1/3)*SIN(('OddsRatio_working_3-way'!Y322+2*PI())/3)</f>
        <v>0.41803717960583492</v>
      </c>
      <c r="AE322" s="11">
        <f>'OddsRatio_working_3-way'!X322^(1/3)*SIN(('OddsRatio_working_3-way'!Y322+4*PI())/3)</f>
        <v>-0.4769588830820653</v>
      </c>
      <c r="AF322" s="11">
        <f>-'OddsRatio_working_3-way'!U322/(3*'OddsRatio_working_3-way'!X322^(1/3))*COS(('OddsRatio_working_3-way'!Y322)/3)</f>
        <v>0.51672621771651439</v>
      </c>
      <c r="AG322" s="11">
        <f>-'OddsRatio_working_3-way'!U322/(3*'OddsRatio_working_3-way'!X322^(1/3))*COS(('OddsRatio_working_3-way'!Y322+2*PI())/3)</f>
        <v>-0.30939080090292648</v>
      </c>
      <c r="AH322" s="11">
        <f>-'OddsRatio_working_3-way'!U322/(3*'OddsRatio_working_3-way'!X322^(1/3))*COS(('OddsRatio_working_3-way'!Y322+4*PI())/3)</f>
        <v>-0.20733541681358775</v>
      </c>
      <c r="AI322" s="11">
        <f>'OddsRatio_working_3-way'!U322/(3*'OddsRatio_working_3-way'!X322^(1/3))*SIN(('OddsRatio_working_3-way'!Y322)/3)</f>
        <v>-5.8921703476230436E-2</v>
      </c>
      <c r="AJ322" s="11">
        <f>'OddsRatio_working_3-way'!U322/(3*'OddsRatio_working_3-way'!X322^(1/3))*SIN(('OddsRatio_working_3-way'!Y322+2*PI())/3)</f>
        <v>-0.41803717960583492</v>
      </c>
      <c r="AK322" s="11">
        <f>'OddsRatio_working_3-way'!U322/(3*'OddsRatio_working_3-way'!X322^(1/3))*SIN(('OddsRatio_working_3-way'!Y322+4*PI())/3)</f>
        <v>0.4769588830820653</v>
      </c>
      <c r="AL322" s="11">
        <f>'OddsRatio_working_3-way'!Z322+'OddsRatio_working_3-way'!AF322</f>
        <v>1.0334524354330288</v>
      </c>
      <c r="AM322" s="11">
        <f>'OddsRatio_working_3-way'!AA322+'OddsRatio_working_3-way'!AG322</f>
        <v>-0.61878160180585295</v>
      </c>
      <c r="AN322" s="11">
        <f>'OddsRatio_working_3-way'!AB322+'OddsRatio_working_3-way'!AH322</f>
        <v>-0.41467083362717549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1.0334524354330288</v>
      </c>
      <c r="AS322" s="11">
        <f>IF(('OddsRatio_working_3-way'!X322=0),IF(Q322&gt;0,-Q322^(1/3),(-Q322)^(1/3)),'OddsRatio_working_3-way'!AM322-'OddsRatio_working_3-way'!R322/3)</f>
        <v>-0.61878160180585295</v>
      </c>
      <c r="AT322" s="11">
        <f>IF(('OddsRatio_working_3-way'!X322=0),IF(Q322&gt;0,-Q322^(1/3),(-Q322)^(1/3)),'OddsRatio_working_3-way'!AN322-'OddsRatio_working_3-way'!R322/3)</f>
        <v>-0.41467083362717549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9">
        <f t="shared" si="65"/>
        <v>0.51677874780647348</v>
      </c>
      <c r="E323" s="9">
        <f t="shared" si="66"/>
        <v>0.25581412449638785</v>
      </c>
      <c r="F323" s="9">
        <f t="shared" si="67"/>
        <v>0.22740712769713897</v>
      </c>
      <c r="G323" s="9">
        <f t="shared" si="68"/>
        <v>1.0389601056859217</v>
      </c>
      <c r="H323" s="9">
        <f t="shared" si="69"/>
        <v>1.935064095117329</v>
      </c>
      <c r="I323" s="9">
        <f t="shared" si="70"/>
        <v>3.9090882959205806</v>
      </c>
      <c r="J323" s="9">
        <f t="shared" si="71"/>
        <v>4.3973995455929638</v>
      </c>
      <c r="K323" s="11">
        <f t="shared" si="72"/>
        <v>0.52631578947368418</v>
      </c>
      <c r="L323" s="11">
        <f t="shared" si="73"/>
        <v>0.26315789473684209</v>
      </c>
      <c r="M323" s="11">
        <f t="shared" si="74"/>
        <v>0.23419203747072601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-0.26729031379138102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0.22608289489902494</v>
      </c>
      <c r="Q323" s="11">
        <f>2*'OddsRatio_working_3-way'!K323*'OddsRatio_working_3-way'!L323*'OddsRatio_working_3-way'!M323</f>
        <v>6.4873140573608309E-2</v>
      </c>
      <c r="R323" s="11">
        <f t="shared" si="75"/>
        <v>0</v>
      </c>
      <c r="S323" s="11">
        <f t="shared" si="76"/>
        <v>-0.8458327265666713</v>
      </c>
      <c r="T323" s="11">
        <f t="shared" si="77"/>
        <v>-0.24270666472501329</v>
      </c>
      <c r="U323" s="11">
        <f>'OddsRatio_working_3-way'!S323-'OddsRatio_working_3-way'!R323^2/3</f>
        <v>-0.8458327265666713</v>
      </c>
      <c r="V323" s="11">
        <f>'OddsRatio_working_3-way'!S323*'OddsRatio_working_3-way'!R323/3-2*'OddsRatio_working_3-way'!R323^3/27-'OddsRatio_working_3-way'!T323</f>
        <v>0.24270666472501329</v>
      </c>
      <c r="W323" s="11">
        <f>'OddsRatio_working_3-way'!V323^2+4*'OddsRatio_working_3-way'!U323^3/27</f>
        <v>-3.0743348407949449E-2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0.14970794360177539</v>
      </c>
      <c r="Y323" s="11">
        <f>IF('OddsRatio_working_3-way'!W323&gt;=0,IF('OddsRatio_working_3-way'!V323+SQRT('OddsRatio_working_3-way'!W323)&gt;0,0,PI()),ACOS('OddsRatio_working_3-way'!V323/(2*'OddsRatio_working_3-way'!X323)))</f>
        <v>0.62561951139502192</v>
      </c>
      <c r="Z323" s="11">
        <f>'OddsRatio_working_3-way'!X323^(1/3)*COS('OddsRatio_working_3-way'!Y323/3)</f>
        <v>0.51948005284296095</v>
      </c>
      <c r="AA323" s="11">
        <f>'OddsRatio_working_3-way'!X323^(1/3)*COS(('OddsRatio_working_3-way'!Y323+2*PI())/3)</f>
        <v>-0.35494264017432731</v>
      </c>
      <c r="AB323" s="11">
        <f>'OddsRatio_working_3-way'!X323^(1/3)*COS(('OddsRatio_working_3-way'!Y323+4*PI())/3)</f>
        <v>-0.16453741266863384</v>
      </c>
      <c r="AC323" s="11">
        <f>'OddsRatio_working_3-way'!X323^(1/3)*SIN('OddsRatio_working_3-way'!Y323/3)</f>
        <v>0.10993050935552411</v>
      </c>
      <c r="AD323" s="11">
        <f>'OddsRatio_working_3-way'!X323^(1/3)*SIN(('OddsRatio_working_3-way'!Y323+2*PI())/3)</f>
        <v>0.39491766784352472</v>
      </c>
      <c r="AE323" s="11">
        <f>'OddsRatio_working_3-way'!X323^(1/3)*SIN(('OddsRatio_working_3-way'!Y323+4*PI())/3)</f>
        <v>-0.50484817719904884</v>
      </c>
      <c r="AF323" s="11">
        <f>-'OddsRatio_working_3-way'!U323/(3*'OddsRatio_working_3-way'!X323^(1/3))*COS(('OddsRatio_working_3-way'!Y323)/3)</f>
        <v>0.51948005284296084</v>
      </c>
      <c r="AG323" s="11">
        <f>-'OddsRatio_working_3-way'!U323/(3*'OddsRatio_working_3-way'!X323^(1/3))*COS(('OddsRatio_working_3-way'!Y323+2*PI())/3)</f>
        <v>-0.3549426401743272</v>
      </c>
      <c r="AH323" s="11">
        <f>-'OddsRatio_working_3-way'!U323/(3*'OddsRatio_working_3-way'!X323^(1/3))*COS(('OddsRatio_working_3-way'!Y323+4*PI())/3)</f>
        <v>-0.16453741266863378</v>
      </c>
      <c r="AI323" s="11">
        <f>'OddsRatio_working_3-way'!U323/(3*'OddsRatio_working_3-way'!X323^(1/3))*SIN(('OddsRatio_working_3-way'!Y323)/3)</f>
        <v>-0.10993050935552408</v>
      </c>
      <c r="AJ323" s="11">
        <f>'OddsRatio_working_3-way'!U323/(3*'OddsRatio_working_3-way'!X323^(1/3))*SIN(('OddsRatio_working_3-way'!Y323+2*PI())/3)</f>
        <v>-0.39491766784352461</v>
      </c>
      <c r="AK323" s="11">
        <f>'OddsRatio_working_3-way'!U323/(3*'OddsRatio_working_3-way'!X323^(1/3))*SIN(('OddsRatio_working_3-way'!Y323+4*PI())/3)</f>
        <v>0.50484817719904873</v>
      </c>
      <c r="AL323" s="11">
        <f>'OddsRatio_working_3-way'!Z323+'OddsRatio_working_3-way'!AF323</f>
        <v>1.0389601056859217</v>
      </c>
      <c r="AM323" s="11">
        <f>'OddsRatio_working_3-way'!AA323+'OddsRatio_working_3-way'!AG323</f>
        <v>-0.7098852803486545</v>
      </c>
      <c r="AN323" s="11">
        <f>'OddsRatio_working_3-way'!AB323+'OddsRatio_working_3-way'!AH323</f>
        <v>-0.32907482533726762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1.0389601056859217</v>
      </c>
      <c r="AS323" s="11">
        <f>IF(('OddsRatio_working_3-way'!X323=0),IF(Q323&gt;0,-Q323^(1/3),(-Q323)^(1/3)),'OddsRatio_working_3-way'!AM323-'OddsRatio_working_3-way'!R323/3)</f>
        <v>-0.7098852803486545</v>
      </c>
      <c r="AT323" s="11">
        <f>IF(('OddsRatio_working_3-way'!X323=0),IF(Q323&gt;0,-Q323^(1/3),(-Q323)^(1/3)),'OddsRatio_working_3-way'!AN323-'OddsRatio_working_3-way'!R323/3)</f>
        <v>-0.32907482533726762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9">
        <f t="shared" ref="D324:D387" si="78">(K324/(AR324+K324-(AR324*K324)))</f>
        <v>0.33432389080771713</v>
      </c>
      <c r="E324" s="9">
        <f t="shared" ref="E324:E387" si="79">(L324/(AR324+L324-(AR324*L324)))</f>
        <v>0.28641022879969552</v>
      </c>
      <c r="F324" s="9">
        <f t="shared" ref="F324:F387" si="80">(M324/(AR324+M324-(AR324*M324)))</f>
        <v>0.37926588039258735</v>
      </c>
      <c r="G324" s="9">
        <f t="shared" ref="G324:G387" si="81">AR324</f>
        <v>1.0424666998679113</v>
      </c>
      <c r="H324" s="9">
        <f t="shared" ref="H324:H387" si="82">IF(A324="","",1/D324)</f>
        <v>2.9911113967477112</v>
      </c>
      <c r="I324" s="9">
        <f t="shared" ref="I324:I387" si="83">IF(B324="","",1/E324)</f>
        <v>3.4914954126843081</v>
      </c>
      <c r="J324" s="9">
        <f t="shared" ref="J324:J387" si="84">IF(C324="","",1/F324)</f>
        <v>2.63667271879262</v>
      </c>
      <c r="K324" s="11">
        <f t="shared" ref="K324:K387" si="85">1/A324</f>
        <v>0.3436426116838488</v>
      </c>
      <c r="L324" s="11">
        <f t="shared" ref="L324:L387" si="86">1/B324</f>
        <v>0.29498525073746312</v>
      </c>
      <c r="M324" s="11">
        <f t="shared" ref="M324:M387" si="87">1/C324</f>
        <v>0.38910505836575876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-0.28268652688482876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0.23153267570953623</v>
      </c>
      <c r="Q324" s="11">
        <f>2*'OddsRatio_working_3-way'!K324*'OddsRatio_working_3-way'!L324*'OddsRatio_working_3-way'!M324</f>
        <v>7.8886771962363281E-2</v>
      </c>
      <c r="R324" s="11">
        <f t="shared" ref="R324:R387" si="88">O324/N324</f>
        <v>0</v>
      </c>
      <c r="S324" s="11">
        <f t="shared" ref="S324:S387" si="89">P324/N324</f>
        <v>-0.81904390089261847</v>
      </c>
      <c r="T324" s="11">
        <f t="shared" ref="T324:T387" si="90">Q324/N324</f>
        <v>-0.27906095430753614</v>
      </c>
      <c r="U324" s="11">
        <f>'OddsRatio_working_3-way'!S324-'OddsRatio_working_3-way'!R324^2/3</f>
        <v>-0.81904390089261847</v>
      </c>
      <c r="V324" s="11">
        <f>'OddsRatio_working_3-way'!S324*'OddsRatio_working_3-way'!R324/3-2*'OddsRatio_working_3-way'!R324^3/27-'OddsRatio_working_3-way'!T324</f>
        <v>0.27906095430753614</v>
      </c>
      <c r="W324" s="11">
        <f>'OddsRatio_working_3-way'!V324^2+4*'OddsRatio_working_3-way'!U324^3/27</f>
        <v>-3.5237400410165765E-3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0.14265233634614027</v>
      </c>
      <c r="Y324" s="11">
        <f>IF('OddsRatio_working_3-way'!W324&gt;=0,IF('OddsRatio_working_3-way'!V324+SQRT('OddsRatio_working_3-way'!W324)&gt;0,0,PI()),ACOS('OddsRatio_working_3-way'!V324/(2*'OddsRatio_working_3-way'!X324)))</f>
        <v>0.2095933157710177</v>
      </c>
      <c r="Z324" s="11">
        <f>'OddsRatio_working_3-way'!X324^(1/3)*COS('OddsRatio_working_3-way'!Y324/3)</f>
        <v>0.52123334993395565</v>
      </c>
      <c r="AA324" s="11">
        <f>'OddsRatio_working_3-way'!X324^(1/3)*COS(('OddsRatio_working_3-way'!Y324+2*PI())/3)</f>
        <v>-0.29220498626442609</v>
      </c>
      <c r="AB324" s="11">
        <f>'OddsRatio_working_3-way'!X324^(1/3)*COS(('OddsRatio_working_3-way'!Y324+4*PI())/3)</f>
        <v>-0.22902836366952947</v>
      </c>
      <c r="AC324" s="11">
        <f>'OddsRatio_working_3-way'!X324^(1/3)*SIN('OddsRatio_working_3-way'!Y324/3)</f>
        <v>3.6475040061654848E-2</v>
      </c>
      <c r="AD324" s="11">
        <f>'OddsRatio_working_3-way'!X324^(1/3)*SIN(('OddsRatio_working_3-way'!Y324+2*PI())/3)</f>
        <v>0.43316380231164209</v>
      </c>
      <c r="AE324" s="11">
        <f>'OddsRatio_working_3-way'!X324^(1/3)*SIN(('OddsRatio_working_3-way'!Y324+4*PI())/3)</f>
        <v>-0.46963884237329706</v>
      </c>
      <c r="AF324" s="11">
        <f>-'OddsRatio_working_3-way'!U324/(3*'OddsRatio_working_3-way'!X324^(1/3))*COS(('OddsRatio_working_3-way'!Y324)/3)</f>
        <v>0.52123334993395576</v>
      </c>
      <c r="AG324" s="11">
        <f>-'OddsRatio_working_3-way'!U324/(3*'OddsRatio_working_3-way'!X324^(1/3))*COS(('OddsRatio_working_3-way'!Y324+2*PI())/3)</f>
        <v>-0.29220498626442615</v>
      </c>
      <c r="AH324" s="11">
        <f>-'OddsRatio_working_3-way'!U324/(3*'OddsRatio_working_3-way'!X324^(1/3))*COS(('OddsRatio_working_3-way'!Y324+4*PI())/3)</f>
        <v>-0.22902836366952953</v>
      </c>
      <c r="AI324" s="11">
        <f>'OddsRatio_working_3-way'!U324/(3*'OddsRatio_working_3-way'!X324^(1/3))*SIN(('OddsRatio_working_3-way'!Y324)/3)</f>
        <v>-3.6475040061654855E-2</v>
      </c>
      <c r="AJ324" s="11">
        <f>'OddsRatio_working_3-way'!U324/(3*'OddsRatio_working_3-way'!X324^(1/3))*SIN(('OddsRatio_working_3-way'!Y324+2*PI())/3)</f>
        <v>-0.4331638023116422</v>
      </c>
      <c r="AK324" s="11">
        <f>'OddsRatio_working_3-way'!U324/(3*'OddsRatio_working_3-way'!X324^(1/3))*SIN(('OddsRatio_working_3-way'!Y324+4*PI())/3)</f>
        <v>0.46963884237329717</v>
      </c>
      <c r="AL324" s="11">
        <f>'OddsRatio_working_3-way'!Z324+'OddsRatio_working_3-way'!AF324</f>
        <v>1.0424666998679113</v>
      </c>
      <c r="AM324" s="11">
        <f>'OddsRatio_working_3-way'!AA324+'OddsRatio_working_3-way'!AG324</f>
        <v>-0.5844099725288523</v>
      </c>
      <c r="AN324" s="11">
        <f>'OddsRatio_working_3-way'!AB324+'OddsRatio_working_3-way'!AH324</f>
        <v>-0.458056727339059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1.0424666998679113</v>
      </c>
      <c r="AS324" s="11">
        <f>IF(('OddsRatio_working_3-way'!X324=0),IF(Q324&gt;0,-Q324^(1/3),(-Q324)^(1/3)),'OddsRatio_working_3-way'!AM324-'OddsRatio_working_3-way'!R324/3)</f>
        <v>-0.5844099725288523</v>
      </c>
      <c r="AT324" s="11">
        <f>IF(('OddsRatio_working_3-way'!X324=0),IF(Q324&gt;0,-Q324^(1/3),(-Q324)^(1/3)),'OddsRatio_working_3-way'!AN324-'OddsRatio_working_3-way'!R324/3)</f>
        <v>-0.458056727339059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9">
        <f t="shared" si="78"/>
        <v>0.50653557238517122</v>
      </c>
      <c r="E325" s="9">
        <f t="shared" si="79"/>
        <v>0.24960146414990439</v>
      </c>
      <c r="F325" s="9">
        <f t="shared" si="80"/>
        <v>0.24386296346492425</v>
      </c>
      <c r="G325" s="9">
        <f t="shared" si="81"/>
        <v>1.0475215174232999</v>
      </c>
      <c r="H325" s="9">
        <f t="shared" si="82"/>
        <v>1.974195011203669</v>
      </c>
      <c r="I325" s="9">
        <f t="shared" si="83"/>
        <v>4.0063867550048711</v>
      </c>
      <c r="J325" s="9">
        <f t="shared" si="84"/>
        <v>4.1006636915729677</v>
      </c>
      <c r="K325" s="11">
        <f t="shared" si="85"/>
        <v>0.5181347150259068</v>
      </c>
      <c r="L325" s="11">
        <f t="shared" si="86"/>
        <v>0.25839793281653745</v>
      </c>
      <c r="M325" s="11">
        <f t="shared" si="87"/>
        <v>0.25252525252525254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-0.26711181380418636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0.22855105796825687</v>
      </c>
      <c r="Q325" s="11">
        <f>2*'OddsRatio_working_3-way'!K325*'OddsRatio_working_3-way'!L325*'OddsRatio_working_3-way'!M325</f>
        <v>6.7618656203626296E-2</v>
      </c>
      <c r="R325" s="11">
        <f t="shared" si="88"/>
        <v>0</v>
      </c>
      <c r="S325" s="11">
        <f t="shared" si="89"/>
        <v>-0.85563814910785818</v>
      </c>
      <c r="T325" s="11">
        <f t="shared" si="90"/>
        <v>-0.25314738139285747</v>
      </c>
      <c r="U325" s="11">
        <f>'OddsRatio_working_3-way'!S325-'OddsRatio_working_3-way'!R325^2/3</f>
        <v>-0.85563814910785818</v>
      </c>
      <c r="V325" s="11">
        <f>'OddsRatio_working_3-way'!S325*'OddsRatio_working_3-way'!R325/3-2*'OddsRatio_working_3-way'!R325^3/27-'OddsRatio_working_3-way'!T325</f>
        <v>0.25314738139285747</v>
      </c>
      <c r="W325" s="11">
        <f>'OddsRatio_working_3-way'!V325^2+4*'OddsRatio_working_3-way'!U325^3/27</f>
        <v>-2.8720392726610311E-2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0.15231873607067448</v>
      </c>
      <c r="Y325" s="11">
        <f>IF('OddsRatio_working_3-way'!W325&gt;=0,IF('OddsRatio_working_3-way'!V325+SQRT('OddsRatio_working_3-way'!W325)&gt;0,0,PI()),ACOS('OddsRatio_working_3-way'!V325/(2*'OddsRatio_working_3-way'!X325)))</f>
        <v>0.58993088603184973</v>
      </c>
      <c r="Z325" s="11">
        <f>'OddsRatio_working_3-way'!X325^(1/3)*COS('OddsRatio_working_3-way'!Y325/3)</f>
        <v>0.52376075871164995</v>
      </c>
      <c r="AA325" s="11">
        <f>'OddsRatio_working_3-way'!X325^(1/3)*COS(('OddsRatio_working_3-way'!Y325+2*PI())/3)</f>
        <v>-0.35224374583977236</v>
      </c>
      <c r="AB325" s="11">
        <f>'OddsRatio_working_3-way'!X325^(1/3)*COS(('OddsRatio_working_3-way'!Y325+4*PI())/3)</f>
        <v>-0.17151701287187773</v>
      </c>
      <c r="AC325" s="11">
        <f>'OddsRatio_working_3-way'!X325^(1/3)*SIN('OddsRatio_working_3-way'!Y325/3)</f>
        <v>0.10434262792877565</v>
      </c>
      <c r="AD325" s="11">
        <f>'OddsRatio_working_3-way'!X325^(1/3)*SIN(('OddsRatio_working_3-way'!Y325+2*PI())/3)</f>
        <v>0.40141880858531276</v>
      </c>
      <c r="AE325" s="11">
        <f>'OddsRatio_working_3-way'!X325^(1/3)*SIN(('OddsRatio_working_3-way'!Y325+4*PI())/3)</f>
        <v>-0.50576143651408834</v>
      </c>
      <c r="AF325" s="11">
        <f>-'OddsRatio_working_3-way'!U325/(3*'OddsRatio_working_3-way'!X325^(1/3))*COS(('OddsRatio_working_3-way'!Y325)/3)</f>
        <v>0.52376075871164984</v>
      </c>
      <c r="AG325" s="11">
        <f>-'OddsRatio_working_3-way'!U325/(3*'OddsRatio_working_3-way'!X325^(1/3))*COS(('OddsRatio_working_3-way'!Y325+2*PI())/3)</f>
        <v>-0.3522437458397723</v>
      </c>
      <c r="AH325" s="11">
        <f>-'OddsRatio_working_3-way'!U325/(3*'OddsRatio_working_3-way'!X325^(1/3))*COS(('OddsRatio_working_3-way'!Y325+4*PI())/3)</f>
        <v>-0.17151701287187768</v>
      </c>
      <c r="AI325" s="11">
        <f>'OddsRatio_working_3-way'!U325/(3*'OddsRatio_working_3-way'!X325^(1/3))*SIN(('OddsRatio_working_3-way'!Y325)/3)</f>
        <v>-0.10434262792877562</v>
      </c>
      <c r="AJ325" s="11">
        <f>'OddsRatio_working_3-way'!U325/(3*'OddsRatio_working_3-way'!X325^(1/3))*SIN(('OddsRatio_working_3-way'!Y325+2*PI())/3)</f>
        <v>-0.4014188085853127</v>
      </c>
      <c r="AK325" s="11">
        <f>'OddsRatio_working_3-way'!U325/(3*'OddsRatio_working_3-way'!X325^(1/3))*SIN(('OddsRatio_working_3-way'!Y325+4*PI())/3)</f>
        <v>0.50576143651408823</v>
      </c>
      <c r="AL325" s="11">
        <f>'OddsRatio_working_3-way'!Z325+'OddsRatio_working_3-way'!AF325</f>
        <v>1.0475215174232999</v>
      </c>
      <c r="AM325" s="11">
        <f>'OddsRatio_working_3-way'!AA325+'OddsRatio_working_3-way'!AG325</f>
        <v>-0.70448749167954472</v>
      </c>
      <c r="AN325" s="11">
        <f>'OddsRatio_working_3-way'!AB325+'OddsRatio_working_3-way'!AH325</f>
        <v>-0.34303402574375541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1.0475215174232999</v>
      </c>
      <c r="AS325" s="11">
        <f>IF(('OddsRatio_working_3-way'!X325=0),IF(Q325&gt;0,-Q325^(1/3),(-Q325)^(1/3)),'OddsRatio_working_3-way'!AM325-'OddsRatio_working_3-way'!R325/3)</f>
        <v>-0.70448749167954472</v>
      </c>
      <c r="AT325" s="11">
        <f>IF(('OddsRatio_working_3-way'!X325=0),IF(Q325&gt;0,-Q325^(1/3),(-Q325)^(1/3)),'OddsRatio_working_3-way'!AN325-'OddsRatio_working_3-way'!R325/3)</f>
        <v>-0.34303402574375541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9">
        <f t="shared" si="78"/>
        <v>0.6084048860281619</v>
      </c>
      <c r="E326" s="9">
        <f t="shared" si="79"/>
        <v>0.22259069462074807</v>
      </c>
      <c r="F326" s="9">
        <f t="shared" si="80"/>
        <v>0.16900441935108987</v>
      </c>
      <c r="G326" s="9">
        <f t="shared" si="81"/>
        <v>1.0551512947626229</v>
      </c>
      <c r="H326" s="9">
        <f t="shared" si="82"/>
        <v>1.6436422898052003</v>
      </c>
      <c r="I326" s="9">
        <f t="shared" si="83"/>
        <v>4.4925507856642817</v>
      </c>
      <c r="J326" s="9">
        <f t="shared" si="84"/>
        <v>5.9170050335938225</v>
      </c>
      <c r="K326" s="11">
        <f t="shared" si="85"/>
        <v>0.6211180124223602</v>
      </c>
      <c r="L326" s="11">
        <f t="shared" si="86"/>
        <v>0.23201856148491881</v>
      </c>
      <c r="M326" s="11">
        <f t="shared" si="87"/>
        <v>0.17667844522968199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-0.23956544094144039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0.21845787783295689</v>
      </c>
      <c r="Q326" s="11">
        <f>2*'OddsRatio_working_3-way'!K326*'OddsRatio_working_3-way'!L326*'OddsRatio_working_3-way'!M326</f>
        <v>5.0922582245444506E-2</v>
      </c>
      <c r="R326" s="11">
        <f t="shared" si="88"/>
        <v>0</v>
      </c>
      <c r="S326" s="11">
        <f t="shared" si="89"/>
        <v>-0.91189228702798142</v>
      </c>
      <c r="T326" s="11">
        <f t="shared" si="90"/>
        <v>-0.21256230466852719</v>
      </c>
      <c r="U326" s="11">
        <f>'OddsRatio_working_3-way'!S326-'OddsRatio_working_3-way'!R326^2/3</f>
        <v>-0.91189228702798142</v>
      </c>
      <c r="V326" s="11">
        <f>'OddsRatio_working_3-way'!S326*'OddsRatio_working_3-way'!R326/3-2*'OddsRatio_working_3-way'!R326^3/27-'OddsRatio_working_3-way'!T326</f>
        <v>0.21256230466852719</v>
      </c>
      <c r="W326" s="11">
        <f>'OddsRatio_working_3-way'!V326^2+4*'OddsRatio_working_3-way'!U326^3/27</f>
        <v>-6.7155309728442331E-2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0.16758433928505825</v>
      </c>
      <c r="Y326" s="11">
        <f>IF('OddsRatio_working_3-way'!W326&gt;=0,IF('OddsRatio_working_3-way'!V326+SQRT('OddsRatio_working_3-way'!W326)&gt;0,0,PI()),ACOS('OddsRatio_working_3-way'!V326/(2*'OddsRatio_working_3-way'!X326)))</f>
        <v>0.88382939825719786</v>
      </c>
      <c r="Z326" s="11">
        <f>'OddsRatio_working_3-way'!X326^(1/3)*COS('OddsRatio_working_3-way'!Y326/3)</f>
        <v>0.52757564738131146</v>
      </c>
      <c r="AA326" s="11">
        <f>'OddsRatio_working_3-way'!X326^(1/3)*COS(('OddsRatio_working_3-way'!Y326+2*PI())/3)</f>
        <v>-0.40242773127371045</v>
      </c>
      <c r="AB326" s="11">
        <f>'OddsRatio_working_3-way'!X326^(1/3)*COS(('OddsRatio_working_3-way'!Y326+4*PI())/3)</f>
        <v>-0.12514791610760104</v>
      </c>
      <c r="AC326" s="11">
        <f>'OddsRatio_working_3-way'!X326^(1/3)*SIN('OddsRatio_working_3-way'!Y326/3)</f>
        <v>0.1600875759270029</v>
      </c>
      <c r="AD326" s="11">
        <f>'OddsRatio_working_3-way'!X326^(1/3)*SIN(('OddsRatio_working_3-way'!Y326+2*PI())/3)</f>
        <v>0.37685012508673532</v>
      </c>
      <c r="AE326" s="11">
        <f>'OddsRatio_working_3-way'!X326^(1/3)*SIN(('OddsRatio_working_3-way'!Y326+4*PI())/3)</f>
        <v>-0.53693770101373828</v>
      </c>
      <c r="AF326" s="11">
        <f>-'OddsRatio_working_3-way'!U326/(3*'OddsRatio_working_3-way'!X326^(1/3))*COS(('OddsRatio_working_3-way'!Y326)/3)</f>
        <v>0.52757564738131146</v>
      </c>
      <c r="AG326" s="11">
        <f>-'OddsRatio_working_3-way'!U326/(3*'OddsRatio_working_3-way'!X326^(1/3))*COS(('OddsRatio_working_3-way'!Y326+2*PI())/3)</f>
        <v>-0.40242773127371045</v>
      </c>
      <c r="AH326" s="11">
        <f>-'OddsRatio_working_3-way'!U326/(3*'OddsRatio_working_3-way'!X326^(1/3))*COS(('OddsRatio_working_3-way'!Y326+4*PI())/3)</f>
        <v>-0.12514791610760104</v>
      </c>
      <c r="AI326" s="11">
        <f>'OddsRatio_working_3-way'!U326/(3*'OddsRatio_working_3-way'!X326^(1/3))*SIN(('OddsRatio_working_3-way'!Y326)/3)</f>
        <v>-0.1600875759270029</v>
      </c>
      <c r="AJ326" s="11">
        <f>'OddsRatio_working_3-way'!U326/(3*'OddsRatio_working_3-way'!X326^(1/3))*SIN(('OddsRatio_working_3-way'!Y326+2*PI())/3)</f>
        <v>-0.37685012508673532</v>
      </c>
      <c r="AK326" s="11">
        <f>'OddsRatio_working_3-way'!U326/(3*'OddsRatio_working_3-way'!X326^(1/3))*SIN(('OddsRatio_working_3-way'!Y326+4*PI())/3)</f>
        <v>0.53693770101373828</v>
      </c>
      <c r="AL326" s="11">
        <f>'OddsRatio_working_3-way'!Z326+'OddsRatio_working_3-way'!AF326</f>
        <v>1.0551512947626229</v>
      </c>
      <c r="AM326" s="11">
        <f>'OddsRatio_working_3-way'!AA326+'OddsRatio_working_3-way'!AG326</f>
        <v>-0.80485546254742091</v>
      </c>
      <c r="AN326" s="11">
        <f>'OddsRatio_working_3-way'!AB326+'OddsRatio_working_3-way'!AH326</f>
        <v>-0.25029583221520207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1.0551512947626229</v>
      </c>
      <c r="AS326" s="11">
        <f>IF(('OddsRatio_working_3-way'!X326=0),IF(Q326&gt;0,-Q326^(1/3),(-Q326)^(1/3)),'OddsRatio_working_3-way'!AM326-'OddsRatio_working_3-way'!R326/3)</f>
        <v>-0.80485546254742091</v>
      </c>
      <c r="AT326" s="11">
        <f>IF(('OddsRatio_working_3-way'!X326=0),IF(Q326&gt;0,-Q326^(1/3),(-Q326)^(1/3)),'OddsRatio_working_3-way'!AN326-'OddsRatio_working_3-way'!R326/3)</f>
        <v>-0.25029583221520207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9">
        <f t="shared" si="78"/>
        <v>0.22844466858429391</v>
      </c>
      <c r="E327" s="9">
        <f t="shared" si="79"/>
        <v>0.23696154482257137</v>
      </c>
      <c r="F327" s="9">
        <f t="shared" si="80"/>
        <v>0.53459378659313483</v>
      </c>
      <c r="G327" s="9">
        <f t="shared" si="81"/>
        <v>1.0488905626308558</v>
      </c>
      <c r="H327" s="9">
        <f t="shared" si="82"/>
        <v>4.3774276116713553</v>
      </c>
      <c r="I327" s="9">
        <f t="shared" si="83"/>
        <v>4.220094027276728</v>
      </c>
      <c r="J327" s="9">
        <f t="shared" si="84"/>
        <v>1.87057916698361</v>
      </c>
      <c r="K327" s="11">
        <f t="shared" si="85"/>
        <v>0.23696682464454977</v>
      </c>
      <c r="L327" s="11">
        <f t="shared" si="86"/>
        <v>0.24570024570024568</v>
      </c>
      <c r="M327" s="11">
        <f t="shared" si="87"/>
        <v>0.54644808743169393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-0.26104440516685101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0.22652807984173065</v>
      </c>
      <c r="Q327" s="11">
        <f>2*'OddsRatio_working_3-way'!K327*'OddsRatio_working_3-way'!L327*'OddsRatio_working_3-way'!M327</f>
        <v>6.3631483101609737E-2</v>
      </c>
      <c r="R327" s="11">
        <f t="shared" si="88"/>
        <v>0</v>
      </c>
      <c r="S327" s="11">
        <f t="shared" si="89"/>
        <v>-0.86777603870476117</v>
      </c>
      <c r="T327" s="11">
        <f t="shared" si="90"/>
        <v>-0.24375731424291044</v>
      </c>
      <c r="U327" s="11">
        <f>'OddsRatio_working_3-way'!S327-'OddsRatio_working_3-way'!R327^2/3</f>
        <v>-0.86777603870476117</v>
      </c>
      <c r="V327" s="11">
        <f>'OddsRatio_working_3-way'!S327*'OddsRatio_working_3-way'!R327/3-2*'OddsRatio_working_3-way'!R327^3/27-'OddsRatio_working_3-way'!T327</f>
        <v>0.24375731424291044</v>
      </c>
      <c r="W327" s="11">
        <f>'OddsRatio_working_3-way'!V327^2+4*'OddsRatio_working_3-way'!U327^3/27</f>
        <v>-3.7392141998595536E-2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0.15557134235256226</v>
      </c>
      <c r="Y327" s="11">
        <f>IF('OddsRatio_working_3-way'!W327&gt;=0,IF('OddsRatio_working_3-way'!V327+SQRT('OddsRatio_working_3-way'!W327)&gt;0,0,PI()),ACOS('OddsRatio_working_3-way'!V327/(2*'OddsRatio_working_3-way'!X327)))</f>
        <v>0.6706366670931474</v>
      </c>
      <c r="Z327" s="11">
        <f>'OddsRatio_working_3-way'!X327^(1/3)*COS('OddsRatio_working_3-way'!Y327/3)</f>
        <v>0.52444528131542789</v>
      </c>
      <c r="AA327" s="11">
        <f>'OddsRatio_working_3-way'!X327^(1/3)*COS(('OddsRatio_working_3-way'!Y327+2*PI())/3)</f>
        <v>-0.36547897148385061</v>
      </c>
      <c r="AB327" s="11">
        <f>'OddsRatio_working_3-way'!X327^(1/3)*COS(('OddsRatio_working_3-way'!Y327+4*PI())/3)</f>
        <v>-0.15896630983157753</v>
      </c>
      <c r="AC327" s="11">
        <f>'OddsRatio_working_3-way'!X327^(1/3)*SIN('OddsRatio_working_3-way'!Y327/3)</f>
        <v>0.11923014079600605</v>
      </c>
      <c r="AD327" s="11">
        <f>'OddsRatio_working_3-way'!X327^(1/3)*SIN(('OddsRatio_working_3-way'!Y327+2*PI())/3)</f>
        <v>0.39456786611603401</v>
      </c>
      <c r="AE327" s="11">
        <f>'OddsRatio_working_3-way'!X327^(1/3)*SIN(('OddsRatio_working_3-way'!Y327+4*PI())/3)</f>
        <v>-0.51379800691203992</v>
      </c>
      <c r="AF327" s="11">
        <f>-'OddsRatio_working_3-way'!U327/(3*'OddsRatio_working_3-way'!X327^(1/3))*COS(('OddsRatio_working_3-way'!Y327)/3)</f>
        <v>0.52444528131542778</v>
      </c>
      <c r="AG327" s="11">
        <f>-'OddsRatio_working_3-way'!U327/(3*'OddsRatio_working_3-way'!X327^(1/3))*COS(('OddsRatio_working_3-way'!Y327+2*PI())/3)</f>
        <v>-0.3654789714838505</v>
      </c>
      <c r="AH327" s="11">
        <f>-'OddsRatio_working_3-way'!U327/(3*'OddsRatio_working_3-way'!X327^(1/3))*COS(('OddsRatio_working_3-way'!Y327+4*PI())/3)</f>
        <v>-0.1589663098315775</v>
      </c>
      <c r="AI327" s="11">
        <f>'OddsRatio_working_3-way'!U327/(3*'OddsRatio_working_3-way'!X327^(1/3))*SIN(('OddsRatio_working_3-way'!Y327)/3)</f>
        <v>-0.11923014079600602</v>
      </c>
      <c r="AJ327" s="11">
        <f>'OddsRatio_working_3-way'!U327/(3*'OddsRatio_working_3-way'!X327^(1/3))*SIN(('OddsRatio_working_3-way'!Y327+2*PI())/3)</f>
        <v>-0.39456786611603389</v>
      </c>
      <c r="AK327" s="11">
        <f>'OddsRatio_working_3-way'!U327/(3*'OddsRatio_working_3-way'!X327^(1/3))*SIN(('OddsRatio_working_3-way'!Y327+4*PI())/3)</f>
        <v>0.51379800691203992</v>
      </c>
      <c r="AL327" s="11">
        <f>'OddsRatio_working_3-way'!Z327+'OddsRatio_working_3-way'!AF327</f>
        <v>1.0488905626308558</v>
      </c>
      <c r="AM327" s="11">
        <f>'OddsRatio_working_3-way'!AA327+'OddsRatio_working_3-way'!AG327</f>
        <v>-0.73095794296770111</v>
      </c>
      <c r="AN327" s="11">
        <f>'OddsRatio_working_3-way'!AB327+'OddsRatio_working_3-way'!AH327</f>
        <v>-0.317932619663155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1.0488905626308558</v>
      </c>
      <c r="AS327" s="11">
        <f>IF(('OddsRatio_working_3-way'!X327=0),IF(Q327&gt;0,-Q327^(1/3),(-Q327)^(1/3)),'OddsRatio_working_3-way'!AM327-'OddsRatio_working_3-way'!R327/3)</f>
        <v>-0.73095794296770111</v>
      </c>
      <c r="AT327" s="11">
        <f>IF(('OddsRatio_working_3-way'!X327=0),IF(Q327&gt;0,-Q327^(1/3),(-Q327)^(1/3)),'OddsRatio_working_3-way'!AN327-'OddsRatio_working_3-way'!R327/3)</f>
        <v>-0.317932619663155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9">
        <f t="shared" si="78"/>
        <v>0.3521598642840203</v>
      </c>
      <c r="E328" s="9">
        <f t="shared" si="79"/>
        <v>0.28647379194693878</v>
      </c>
      <c r="F328" s="9">
        <f t="shared" si="80"/>
        <v>0.36136634376904087</v>
      </c>
      <c r="G328" s="9">
        <f t="shared" si="81"/>
        <v>1.0334940728258983</v>
      </c>
      <c r="H328" s="9">
        <f t="shared" si="82"/>
        <v>2.8396194496300988</v>
      </c>
      <c r="I328" s="9">
        <f t="shared" si="83"/>
        <v>3.4907207155104154</v>
      </c>
      <c r="J328" s="9">
        <f t="shared" si="84"/>
        <v>2.7672748645322858</v>
      </c>
      <c r="K328" s="11">
        <f t="shared" si="85"/>
        <v>0.35971223021582738</v>
      </c>
      <c r="L328" s="11">
        <f t="shared" si="86"/>
        <v>0.29325513196480935</v>
      </c>
      <c r="M328" s="11">
        <f t="shared" si="87"/>
        <v>0.36900369003690037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-0.28553851035672739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0.22965904040356461</v>
      </c>
      <c r="Q328" s="11">
        <f>2*'OddsRatio_working_3-way'!K328*'OddsRatio_working_3-way'!L328*'OddsRatio_working_3-way'!M328</f>
        <v>7.7850522170699876E-2</v>
      </c>
      <c r="R328" s="11">
        <f t="shared" si="88"/>
        <v>0</v>
      </c>
      <c r="S328" s="11">
        <f t="shared" si="89"/>
        <v>-0.80430145873020154</v>
      </c>
      <c r="T328" s="11">
        <f t="shared" si="90"/>
        <v>-0.27264456228142431</v>
      </c>
      <c r="U328" s="11">
        <f>'OddsRatio_working_3-way'!S328-'OddsRatio_working_3-way'!R328^2/3</f>
        <v>-0.80430145873020154</v>
      </c>
      <c r="V328" s="11">
        <f>'OddsRatio_working_3-way'!S328*'OddsRatio_working_3-way'!R328/3-2*'OddsRatio_working_3-way'!R328^3/27-'OddsRatio_working_3-way'!T328</f>
        <v>0.27264456228142431</v>
      </c>
      <c r="W328" s="11">
        <f>'OddsRatio_working_3-way'!V328^2+4*'OddsRatio_working_3-way'!U328^3/27</f>
        <v>-2.7469110232932747E-3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0.13881819798293984</v>
      </c>
      <c r="Y328" s="11">
        <f>IF('OddsRatio_working_3-way'!W328&gt;=0,IF('OddsRatio_working_3-way'!V328+SQRT('OddsRatio_working_3-way'!W328)&gt;0,0,PI()),ACOS('OddsRatio_working_3-way'!V328/(2*'OddsRatio_working_3-way'!X328)))</f>
        <v>0.18991519640164323</v>
      </c>
      <c r="Z328" s="11">
        <f>'OddsRatio_working_3-way'!X328^(1/3)*COS('OddsRatio_working_3-way'!Y328/3)</f>
        <v>0.51674703641294917</v>
      </c>
      <c r="AA328" s="11">
        <f>'OddsRatio_working_3-way'!X328^(1/3)*COS(('OddsRatio_working_3-way'!Y328+2*PI())/3)</f>
        <v>-0.28674145699969811</v>
      </c>
      <c r="AB328" s="11">
        <f>'OddsRatio_working_3-way'!X328^(1/3)*COS(('OddsRatio_working_3-way'!Y328+4*PI())/3)</f>
        <v>-0.23000557941325112</v>
      </c>
      <c r="AC328" s="11">
        <f>'OddsRatio_working_3-way'!X328^(1/3)*SIN('OddsRatio_working_3-way'!Y328/3)</f>
        <v>3.2756474197244985E-2</v>
      </c>
      <c r="AD328" s="11">
        <f>'OddsRatio_working_3-way'!X328^(1/3)*SIN(('OddsRatio_working_3-way'!Y328+2*PI())/3)</f>
        <v>0.43113782376531379</v>
      </c>
      <c r="AE328" s="11">
        <f>'OddsRatio_working_3-way'!X328^(1/3)*SIN(('OddsRatio_working_3-way'!Y328+4*PI())/3)</f>
        <v>-0.46389429796255871</v>
      </c>
      <c r="AF328" s="11">
        <f>-'OddsRatio_working_3-way'!U328/(3*'OddsRatio_working_3-way'!X328^(1/3))*COS(('OddsRatio_working_3-way'!Y328)/3)</f>
        <v>0.51674703641294906</v>
      </c>
      <c r="AG328" s="11">
        <f>-'OddsRatio_working_3-way'!U328/(3*'OddsRatio_working_3-way'!X328^(1/3))*COS(('OddsRatio_working_3-way'!Y328+2*PI())/3)</f>
        <v>-0.28674145699969805</v>
      </c>
      <c r="AH328" s="11">
        <f>-'OddsRatio_working_3-way'!U328/(3*'OddsRatio_working_3-way'!X328^(1/3))*COS(('OddsRatio_working_3-way'!Y328+4*PI())/3)</f>
        <v>-0.23000557941325106</v>
      </c>
      <c r="AI328" s="11">
        <f>'OddsRatio_working_3-way'!U328/(3*'OddsRatio_working_3-way'!X328^(1/3))*SIN(('OddsRatio_working_3-way'!Y328)/3)</f>
        <v>-3.2756474197244978E-2</v>
      </c>
      <c r="AJ328" s="11">
        <f>'OddsRatio_working_3-way'!U328/(3*'OddsRatio_working_3-way'!X328^(1/3))*SIN(('OddsRatio_working_3-way'!Y328+2*PI())/3)</f>
        <v>-0.43113782376531373</v>
      </c>
      <c r="AK328" s="11">
        <f>'OddsRatio_working_3-way'!U328/(3*'OddsRatio_working_3-way'!X328^(1/3))*SIN(('OddsRatio_working_3-way'!Y328+4*PI())/3)</f>
        <v>0.4638942979625586</v>
      </c>
      <c r="AL328" s="11">
        <f>'OddsRatio_working_3-way'!Z328+'OddsRatio_working_3-way'!AF328</f>
        <v>1.0334940728258983</v>
      </c>
      <c r="AM328" s="11">
        <f>'OddsRatio_working_3-way'!AA328+'OddsRatio_working_3-way'!AG328</f>
        <v>-0.57348291399939622</v>
      </c>
      <c r="AN328" s="11">
        <f>'OddsRatio_working_3-way'!AB328+'OddsRatio_working_3-way'!AH328</f>
        <v>-0.46001115882650218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1.0334940728258983</v>
      </c>
      <c r="AS328" s="11">
        <f>IF(('OddsRatio_working_3-way'!X328=0),IF(Q328&gt;0,-Q328^(1/3),(-Q328)^(1/3)),'OddsRatio_working_3-way'!AM328-'OddsRatio_working_3-way'!R328/3)</f>
        <v>-0.57348291399939622</v>
      </c>
      <c r="AT328" s="11">
        <f>IF(('OddsRatio_working_3-way'!X328=0),IF(Q328&gt;0,-Q328^(1/3),(-Q328)^(1/3)),'OddsRatio_working_3-way'!AN328-'OddsRatio_working_3-way'!R328/3)</f>
        <v>-0.46001115882650218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9">
        <f t="shared" si="78"/>
        <v>0.46739369385328694</v>
      </c>
      <c r="E329" s="9">
        <f t="shared" si="79"/>
        <v>0.26336489116178352</v>
      </c>
      <c r="F329" s="9">
        <f t="shared" si="80"/>
        <v>0.26924141498492959</v>
      </c>
      <c r="G329" s="9">
        <f t="shared" si="81"/>
        <v>1.0359308595944619</v>
      </c>
      <c r="H329" s="9">
        <f t="shared" si="82"/>
        <v>2.1395239455539086</v>
      </c>
      <c r="I329" s="9">
        <f t="shared" si="83"/>
        <v>3.7970133209050472</v>
      </c>
      <c r="J329" s="9">
        <f t="shared" si="84"/>
        <v>3.7141388521374901</v>
      </c>
      <c r="K329" s="11">
        <f t="shared" si="85"/>
        <v>0.47619047619047616</v>
      </c>
      <c r="L329" s="11">
        <f t="shared" si="86"/>
        <v>0.27027027027027023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-0.27664839267049224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0.22824718957315643</v>
      </c>
      <c r="Q329" s="11">
        <f>2*'OddsRatio_working_3-way'!K329*'OddsRatio_working_3-way'!L329*'OddsRatio_working_3-way'!M329</f>
        <v>7.1105043480734084E-2</v>
      </c>
      <c r="R329" s="11">
        <f t="shared" si="88"/>
        <v>0</v>
      </c>
      <c r="S329" s="11">
        <f t="shared" si="89"/>
        <v>-0.82504433649471787</v>
      </c>
      <c r="T329" s="11">
        <f t="shared" si="90"/>
        <v>-0.25702315778651647</v>
      </c>
      <c r="U329" s="11">
        <f>'OddsRatio_working_3-way'!S329-'OddsRatio_working_3-way'!R329^2/3</f>
        <v>-0.82504433649471787</v>
      </c>
      <c r="V329" s="11">
        <f>'OddsRatio_working_3-way'!S329*'OddsRatio_working_3-way'!R329/3-2*'OddsRatio_working_3-way'!R329^3/27-'OddsRatio_working_3-way'!T329</f>
        <v>0.25702315778651647</v>
      </c>
      <c r="W329" s="11">
        <f>'OddsRatio_working_3-way'!V329^2+4*'OddsRatio_working_3-way'!U329^3/27</f>
        <v>-1.7140008871878276E-2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0.14422284190657075</v>
      </c>
      <c r="Y329" s="11">
        <f>IF('OddsRatio_working_3-way'!W329&gt;=0,IF('OddsRatio_working_3-way'!V329+SQRT('OddsRatio_working_3-way'!W329)&gt;0,0,PI()),ACOS('OddsRatio_working_3-way'!V329/(2*'OddsRatio_working_3-way'!X329)))</f>
        <v>0.47111538984702062</v>
      </c>
      <c r="Z329" s="11">
        <f>'OddsRatio_working_3-way'!X329^(1/3)*COS('OddsRatio_working_3-way'!Y329/3)</f>
        <v>0.51796542979723093</v>
      </c>
      <c r="AA329" s="11">
        <f>'OddsRatio_working_3-way'!X329^(1/3)*COS(('OddsRatio_working_3-way'!Y329+2*PI())/3)</f>
        <v>-0.33001048605122046</v>
      </c>
      <c r="AB329" s="11">
        <f>'OddsRatio_working_3-way'!X329^(1/3)*COS(('OddsRatio_working_3-way'!Y329+4*PI())/3)</f>
        <v>-0.1879549437460106</v>
      </c>
      <c r="AC329" s="11">
        <f>'OddsRatio_working_3-way'!X329^(1/3)*SIN('OddsRatio_working_3-way'!Y329/3)</f>
        <v>8.2015805589791213E-2</v>
      </c>
      <c r="AD329" s="11">
        <f>'OddsRatio_working_3-way'!X329^(1/3)*SIN(('OddsRatio_working_3-way'!Y329+2*PI())/3)</f>
        <v>0.40756331769163162</v>
      </c>
      <c r="AE329" s="11">
        <f>'OddsRatio_working_3-way'!X329^(1/3)*SIN(('OddsRatio_working_3-way'!Y329+4*PI())/3)</f>
        <v>-0.48957912328142283</v>
      </c>
      <c r="AF329" s="11">
        <f>-'OddsRatio_working_3-way'!U329/(3*'OddsRatio_working_3-way'!X329^(1/3))*COS(('OddsRatio_working_3-way'!Y329)/3)</f>
        <v>0.51796542979723093</v>
      </c>
      <c r="AG329" s="11">
        <f>-'OddsRatio_working_3-way'!U329/(3*'OddsRatio_working_3-way'!X329^(1/3))*COS(('OddsRatio_working_3-way'!Y329+2*PI())/3)</f>
        <v>-0.33001048605122046</v>
      </c>
      <c r="AH329" s="11">
        <f>-'OddsRatio_working_3-way'!U329/(3*'OddsRatio_working_3-way'!X329^(1/3))*COS(('OddsRatio_working_3-way'!Y329+4*PI())/3)</f>
        <v>-0.1879549437460106</v>
      </c>
      <c r="AI329" s="11">
        <f>'OddsRatio_working_3-way'!U329/(3*'OddsRatio_working_3-way'!X329^(1/3))*SIN(('OddsRatio_working_3-way'!Y329)/3)</f>
        <v>-8.2015805589791213E-2</v>
      </c>
      <c r="AJ329" s="11">
        <f>'OddsRatio_working_3-way'!U329/(3*'OddsRatio_working_3-way'!X329^(1/3))*SIN(('OddsRatio_working_3-way'!Y329+2*PI())/3)</f>
        <v>-0.40756331769163162</v>
      </c>
      <c r="AK329" s="11">
        <f>'OddsRatio_working_3-way'!U329/(3*'OddsRatio_working_3-way'!X329^(1/3))*SIN(('OddsRatio_working_3-way'!Y329+4*PI())/3)</f>
        <v>0.48957912328142283</v>
      </c>
      <c r="AL329" s="11">
        <f>'OddsRatio_working_3-way'!Z329+'OddsRatio_working_3-way'!AF329</f>
        <v>1.0359308595944619</v>
      </c>
      <c r="AM329" s="11">
        <f>'OddsRatio_working_3-way'!AA329+'OddsRatio_working_3-way'!AG329</f>
        <v>-0.66002097210244093</v>
      </c>
      <c r="AN329" s="11">
        <f>'OddsRatio_working_3-way'!AB329+'OddsRatio_working_3-way'!AH329</f>
        <v>-0.3759098874920212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1.0359308595944619</v>
      </c>
      <c r="AS329" s="11">
        <f>IF(('OddsRatio_working_3-way'!X329=0),IF(Q329&gt;0,-Q329^(1/3),(-Q329)^(1/3)),'OddsRatio_working_3-way'!AM329-'OddsRatio_working_3-way'!R329/3)</f>
        <v>-0.66002097210244093</v>
      </c>
      <c r="AT329" s="11">
        <f>IF(('OddsRatio_working_3-way'!X329=0),IF(Q329&gt;0,-Q329^(1/3),(-Q329)^(1/3)),'OddsRatio_working_3-way'!AN329-'OddsRatio_working_3-way'!R329/3)</f>
        <v>-0.3759098874920212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9">
        <f t="shared" si="78"/>
        <v>0.78154255562302688</v>
      </c>
      <c r="E330" s="9">
        <f t="shared" si="79"/>
        <v>0.15014344690064257</v>
      </c>
      <c r="F330" s="9">
        <f t="shared" si="80"/>
        <v>6.8313997476330532E-2</v>
      </c>
      <c r="G330" s="9">
        <f t="shared" si="81"/>
        <v>1.1646702345531268</v>
      </c>
      <c r="H330" s="9">
        <f t="shared" si="82"/>
        <v>1.2795208562927505</v>
      </c>
      <c r="I330" s="9">
        <f t="shared" si="83"/>
        <v>6.6602973399281957</v>
      </c>
      <c r="J330" s="9">
        <f t="shared" si="84"/>
        <v>14.638288446617116</v>
      </c>
      <c r="K330" s="11">
        <f t="shared" si="85"/>
        <v>0.80645161290322587</v>
      </c>
      <c r="L330" s="11">
        <f t="shared" si="86"/>
        <v>0.17064846416382251</v>
      </c>
      <c r="M330" s="11">
        <f t="shared" si="87"/>
        <v>7.8678206136900075E-2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-0.14789025382058796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0.18201319018513848</v>
      </c>
      <c r="Q330" s="11">
        <f>2*'OddsRatio_working_3-way'!K330*'OddsRatio_working_3-way'!L330*'OddsRatio_working_3-way'!M330</f>
        <v>2.1655346839397797E-2</v>
      </c>
      <c r="R330" s="11">
        <f t="shared" si="88"/>
        <v>0</v>
      </c>
      <c r="S330" s="11">
        <f t="shared" si="89"/>
        <v>-1.23073147474577</v>
      </c>
      <c r="T330" s="11">
        <f t="shared" si="90"/>
        <v>-0.14642849193881857</v>
      </c>
      <c r="U330" s="11">
        <f>'OddsRatio_working_3-way'!S330-'OddsRatio_working_3-way'!R330^2/3</f>
        <v>-1.23073147474577</v>
      </c>
      <c r="V330" s="11">
        <f>'OddsRatio_working_3-way'!S330*'OddsRatio_working_3-way'!R330/3-2*'OddsRatio_working_3-way'!R330^3/27-'OddsRatio_working_3-way'!T330</f>
        <v>0.14642849193881857</v>
      </c>
      <c r="W330" s="11">
        <f>'OddsRatio_working_3-way'!V330^2+4*'OddsRatio_working_3-way'!U330^3/27</f>
        <v>-0.25473483292246063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0.26276231473231532</v>
      </c>
      <c r="Y330" s="11">
        <f>IF('OddsRatio_working_3-way'!W330&gt;=0,IF('OddsRatio_working_3-way'!V330+SQRT('OddsRatio_working_3-way'!W330)&gt;0,0,PI()),ACOS('OddsRatio_working_3-way'!V330/(2*'OddsRatio_working_3-way'!X330)))</f>
        <v>1.2884259048822277</v>
      </c>
      <c r="Z330" s="11">
        <f>'OddsRatio_working_3-way'!X330^(1/3)*COS('OddsRatio_working_3-way'!Y330/3)</f>
        <v>0.5823351172765634</v>
      </c>
      <c r="AA330" s="11">
        <f>'OddsRatio_working_3-way'!X330^(1/3)*COS(('OddsRatio_working_3-way'!Y330+2*PI())/3)</f>
        <v>-0.52213774519124556</v>
      </c>
      <c r="AB330" s="11">
        <f>'OddsRatio_working_3-way'!X330^(1/3)*COS(('OddsRatio_working_3-way'!Y330+4*PI())/3)</f>
        <v>-6.0197372085318009E-2</v>
      </c>
      <c r="AC330" s="11">
        <f>'OddsRatio_working_3-way'!X330^(1/3)*SIN('OddsRatio_working_3-way'!Y330/3)</f>
        <v>0.26670139876226362</v>
      </c>
      <c r="AD330" s="11">
        <f>'OddsRatio_working_3-way'!X330^(1/3)*SIN(('OddsRatio_working_3-way'!Y330+2*PI())/3)</f>
        <v>0.37096630569616246</v>
      </c>
      <c r="AE330" s="11">
        <f>'OddsRatio_working_3-way'!X330^(1/3)*SIN(('OddsRatio_working_3-way'!Y330+4*PI())/3)</f>
        <v>-0.63766770445842602</v>
      </c>
      <c r="AF330" s="11">
        <f>-'OddsRatio_working_3-way'!U330/(3*'OddsRatio_working_3-way'!X330^(1/3))*COS(('OddsRatio_working_3-way'!Y330)/3)</f>
        <v>0.58233511727656329</v>
      </c>
      <c r="AG330" s="11">
        <f>-'OddsRatio_working_3-way'!U330/(3*'OddsRatio_working_3-way'!X330^(1/3))*COS(('OddsRatio_working_3-way'!Y330+2*PI())/3)</f>
        <v>-0.52213774519124545</v>
      </c>
      <c r="AH330" s="11">
        <f>-'OddsRatio_working_3-way'!U330/(3*'OddsRatio_working_3-way'!X330^(1/3))*COS(('OddsRatio_working_3-way'!Y330+4*PI())/3)</f>
        <v>-6.0197372085318002E-2</v>
      </c>
      <c r="AI330" s="11">
        <f>'OddsRatio_working_3-way'!U330/(3*'OddsRatio_working_3-way'!X330^(1/3))*SIN(('OddsRatio_working_3-way'!Y330)/3)</f>
        <v>-0.26670139876226356</v>
      </c>
      <c r="AJ330" s="11">
        <f>'OddsRatio_working_3-way'!U330/(3*'OddsRatio_working_3-way'!X330^(1/3))*SIN(('OddsRatio_working_3-way'!Y330+2*PI())/3)</f>
        <v>-0.3709663056961624</v>
      </c>
      <c r="AK330" s="11">
        <f>'OddsRatio_working_3-way'!U330/(3*'OddsRatio_working_3-way'!X330^(1/3))*SIN(('OddsRatio_working_3-way'!Y330+4*PI())/3)</f>
        <v>0.63766770445842591</v>
      </c>
      <c r="AL330" s="11">
        <f>'OddsRatio_working_3-way'!Z330+'OddsRatio_working_3-way'!AF330</f>
        <v>1.1646702345531268</v>
      </c>
      <c r="AM330" s="11">
        <f>'OddsRatio_working_3-way'!AA330+'OddsRatio_working_3-way'!AG330</f>
        <v>-1.0442754903824909</v>
      </c>
      <c r="AN330" s="11">
        <f>'OddsRatio_working_3-way'!AB330+'OddsRatio_working_3-way'!AH330</f>
        <v>-0.120394744170636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1.1646702345531268</v>
      </c>
      <c r="AS330" s="11">
        <f>IF(('OddsRatio_working_3-way'!X330=0),IF(Q330&gt;0,-Q330^(1/3),(-Q330)^(1/3)),'OddsRatio_working_3-way'!AM330-'OddsRatio_working_3-way'!R330/3)</f>
        <v>-1.0442754903824909</v>
      </c>
      <c r="AT330" s="11">
        <f>IF(('OddsRatio_working_3-way'!X330=0),IF(Q330&gt;0,-Q330^(1/3),(-Q330)^(1/3)),'OddsRatio_working_3-way'!AN330-'OddsRatio_working_3-way'!R330/3)</f>
        <v>-0.120394744170636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9">
        <f t="shared" si="78"/>
        <v>0.29568606222487626</v>
      </c>
      <c r="E331" s="9">
        <f t="shared" si="79"/>
        <v>0.30744372186605579</v>
      </c>
      <c r="F331" s="9">
        <f t="shared" si="80"/>
        <v>0.39687021590906779</v>
      </c>
      <c r="G331" s="9">
        <f t="shared" si="81"/>
        <v>1.077812349669129</v>
      </c>
      <c r="H331" s="9">
        <f t="shared" si="82"/>
        <v>3.3819652927687756</v>
      </c>
      <c r="I331" s="9">
        <f t="shared" si="83"/>
        <v>3.2526278108084794</v>
      </c>
      <c r="J331" s="9">
        <f t="shared" si="84"/>
        <v>2.519715413033472</v>
      </c>
      <c r="K331" s="11">
        <f t="shared" si="85"/>
        <v>0.3115264797507788</v>
      </c>
      <c r="L331" s="11">
        <f t="shared" si="86"/>
        <v>0.3236245954692557</v>
      </c>
      <c r="M331" s="11">
        <f t="shared" si="87"/>
        <v>0.41493775933609955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-0.2724439185194415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0.23886666926868189</v>
      </c>
      <c r="Q331" s="11">
        <f>2*'OddsRatio_working_3-way'!K331*'OddsRatio_working_3-way'!L331*'OddsRatio_working_3-way'!M331</f>
        <v>8.3666083806893818E-2</v>
      </c>
      <c r="R331" s="11">
        <f t="shared" si="88"/>
        <v>0</v>
      </c>
      <c r="S331" s="11">
        <f t="shared" si="89"/>
        <v>-0.87675537250664104</v>
      </c>
      <c r="T331" s="11">
        <f t="shared" si="90"/>
        <v>-0.30709470140337686</v>
      </c>
      <c r="U331" s="11">
        <f>'OddsRatio_working_3-way'!S331-'OddsRatio_working_3-way'!R331^2/3</f>
        <v>-0.87675537250664104</v>
      </c>
      <c r="V331" s="11">
        <f>'OddsRatio_working_3-way'!S331*'OddsRatio_working_3-way'!R331/3-2*'OddsRatio_working_3-way'!R331^3/27-'OddsRatio_working_3-way'!T331</f>
        <v>0.30709470140337686</v>
      </c>
      <c r="W331" s="11">
        <f>'OddsRatio_working_3-way'!V331^2+4*'OddsRatio_working_3-way'!U331^3/27</f>
        <v>-5.5390429082300963E-3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0.15799224548871005</v>
      </c>
      <c r="Y331" s="11">
        <f>IF('OddsRatio_working_3-way'!W331&gt;=0,IF('OddsRatio_working_3-way'!V331+SQRT('OddsRatio_working_3-way'!W331)&gt;0,0,PI()),ACOS('OddsRatio_working_3-way'!V331/(2*'OddsRatio_working_3-way'!X331)))</f>
        <v>0.23776686818721804</v>
      </c>
      <c r="Z331" s="11">
        <f>'OddsRatio_working_3-way'!X331^(1/3)*COS('OddsRatio_working_3-way'!Y331/3)</f>
        <v>0.53890617483456449</v>
      </c>
      <c r="AA331" s="11">
        <f>'OddsRatio_working_3-way'!X331^(1/3)*COS(('OddsRatio_working_3-way'!Y331+2*PI())/3)</f>
        <v>-0.30651984031720042</v>
      </c>
      <c r="AB331" s="11">
        <f>'OddsRatio_working_3-way'!X331^(1/3)*COS(('OddsRatio_working_3-way'!Y331+4*PI())/3)</f>
        <v>-0.23238633451736382</v>
      </c>
      <c r="AC331" s="11">
        <f>'OddsRatio_working_3-way'!X331^(1/3)*SIN('OddsRatio_working_3-way'!Y331/3)</f>
        <v>4.2800999529506292E-2</v>
      </c>
      <c r="AD331" s="11">
        <f>'OddsRatio_working_3-way'!X331^(1/3)*SIN(('OddsRatio_working_3-way'!Y331+2*PI())/3)</f>
        <v>0.44530593789827799</v>
      </c>
      <c r="AE331" s="11">
        <f>'OddsRatio_working_3-way'!X331^(1/3)*SIN(('OddsRatio_working_3-way'!Y331+4*PI())/3)</f>
        <v>-0.48810693742778427</v>
      </c>
      <c r="AF331" s="11">
        <f>-'OddsRatio_working_3-way'!U331/(3*'OddsRatio_working_3-way'!X331^(1/3))*COS(('OddsRatio_working_3-way'!Y331)/3)</f>
        <v>0.53890617483456449</v>
      </c>
      <c r="AG331" s="11">
        <f>-'OddsRatio_working_3-way'!U331/(3*'OddsRatio_working_3-way'!X331^(1/3))*COS(('OddsRatio_working_3-way'!Y331+2*PI())/3)</f>
        <v>-0.30651984031720042</v>
      </c>
      <c r="AH331" s="11">
        <f>-'OddsRatio_working_3-way'!U331/(3*'OddsRatio_working_3-way'!X331^(1/3))*COS(('OddsRatio_working_3-way'!Y331+4*PI())/3)</f>
        <v>-0.23238633451736382</v>
      </c>
      <c r="AI331" s="11">
        <f>'OddsRatio_working_3-way'!U331/(3*'OddsRatio_working_3-way'!X331^(1/3))*SIN(('OddsRatio_working_3-way'!Y331)/3)</f>
        <v>-4.2800999529506292E-2</v>
      </c>
      <c r="AJ331" s="11">
        <f>'OddsRatio_working_3-way'!U331/(3*'OddsRatio_working_3-way'!X331^(1/3))*SIN(('OddsRatio_working_3-way'!Y331+2*PI())/3)</f>
        <v>-0.44530593789827799</v>
      </c>
      <c r="AK331" s="11">
        <f>'OddsRatio_working_3-way'!U331/(3*'OddsRatio_working_3-way'!X331^(1/3))*SIN(('OddsRatio_working_3-way'!Y331+4*PI())/3)</f>
        <v>0.48810693742778427</v>
      </c>
      <c r="AL331" s="11">
        <f>'OddsRatio_working_3-way'!Z331+'OddsRatio_working_3-way'!AF331</f>
        <v>1.077812349669129</v>
      </c>
      <c r="AM331" s="11">
        <f>'OddsRatio_working_3-way'!AA331+'OddsRatio_working_3-way'!AG331</f>
        <v>-0.61303968063440084</v>
      </c>
      <c r="AN331" s="11">
        <f>'OddsRatio_working_3-way'!AB331+'OddsRatio_working_3-way'!AH331</f>
        <v>-0.46477266903472764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1.077812349669129</v>
      </c>
      <c r="AS331" s="11">
        <f>IF(('OddsRatio_working_3-way'!X331=0),IF(Q331&gt;0,-Q331^(1/3),(-Q331)^(1/3)),'OddsRatio_working_3-way'!AM331-'OddsRatio_working_3-way'!R331/3)</f>
        <v>-0.61303968063440084</v>
      </c>
      <c r="AT331" s="11">
        <f>IF(('OddsRatio_working_3-way'!X331=0),IF(Q331&gt;0,-Q331^(1/3),(-Q331)^(1/3)),'OddsRatio_working_3-way'!AN331-'OddsRatio_working_3-way'!R331/3)</f>
        <v>-0.46477266903472764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9">
        <f t="shared" si="78"/>
        <v>0.78000047276016871</v>
      </c>
      <c r="E332" s="9">
        <f t="shared" si="79"/>
        <v>0.14250947186488572</v>
      </c>
      <c r="F332" s="9">
        <f t="shared" si="80"/>
        <v>7.7490055374945577E-2</v>
      </c>
      <c r="G332" s="9">
        <f t="shared" si="81"/>
        <v>1.1752104374871111</v>
      </c>
      <c r="H332" s="9">
        <f t="shared" si="82"/>
        <v>1.2820505049969064</v>
      </c>
      <c r="I332" s="9">
        <f t="shared" si="83"/>
        <v>7.0170774399340097</v>
      </c>
      <c r="J332" s="9">
        <f t="shared" si="84"/>
        <v>12.904881731744437</v>
      </c>
      <c r="K332" s="11">
        <f t="shared" si="85"/>
        <v>0.80645161290322587</v>
      </c>
      <c r="L332" s="11">
        <f t="shared" si="86"/>
        <v>0.16339869281045752</v>
      </c>
      <c r="M332" s="11">
        <f t="shared" si="87"/>
        <v>8.9847259658580411E-2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-0.14737451077002106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0.18339316520548846</v>
      </c>
      <c r="Q332" s="11">
        <f>2*'OddsRatio_working_3-way'!K332*'OddsRatio_working_3-way'!L332*'OddsRatio_working_3-way'!M332</f>
        <v>2.3678910936796443E-2</v>
      </c>
      <c r="R332" s="11">
        <f t="shared" si="88"/>
        <v>0</v>
      </c>
      <c r="S332" s="11">
        <f t="shared" si="89"/>
        <v>-1.2444021985027978</v>
      </c>
      <c r="T332" s="11">
        <f t="shared" si="90"/>
        <v>-0.16067168476472535</v>
      </c>
      <c r="U332" s="11">
        <f>'OddsRatio_working_3-way'!S332-'OddsRatio_working_3-way'!R332^2/3</f>
        <v>-1.2444021985027978</v>
      </c>
      <c r="V332" s="11">
        <f>'OddsRatio_working_3-way'!S332*'OddsRatio_working_3-way'!R332/3-2*'OddsRatio_working_3-way'!R332^3/27-'OddsRatio_working_3-way'!T332</f>
        <v>0.16067168476472535</v>
      </c>
      <c r="W332" s="11">
        <f>'OddsRatio_working_3-way'!V332^2+4*'OddsRatio_working_3-way'!U332^3/27</f>
        <v>-0.25966648197466119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0.26715251835786447</v>
      </c>
      <c r="Y332" s="11">
        <f>IF('OddsRatio_working_3-way'!W332&gt;=0,IF('OddsRatio_working_3-way'!V332+SQRT('OddsRatio_working_3-way'!W332)&gt;0,0,PI()),ACOS('OddsRatio_working_3-way'!V332/(2*'OddsRatio_working_3-way'!X332)))</f>
        <v>1.2653576997123077</v>
      </c>
      <c r="Z332" s="11">
        <f>'OddsRatio_working_3-way'!X332^(1/3)*COS('OddsRatio_working_3-way'!Y332/3)</f>
        <v>0.58760521874355554</v>
      </c>
      <c r="AA332" s="11">
        <f>'OddsRatio_working_3-way'!X332^(1/3)*COS(('OddsRatio_working_3-way'!Y332+2*PI())/3)</f>
        <v>-0.5221458374401905</v>
      </c>
      <c r="AB332" s="11">
        <f>'OddsRatio_working_3-way'!X332^(1/3)*COS(('OddsRatio_working_3-way'!Y332+4*PI())/3)</f>
        <v>-6.5459381303364927E-2</v>
      </c>
      <c r="AC332" s="11">
        <f>'OddsRatio_working_3-way'!X332^(1/3)*SIN('OddsRatio_working_3-way'!Y332/3)</f>
        <v>0.2636680483858525</v>
      </c>
      <c r="AD332" s="11">
        <f>'OddsRatio_working_3-way'!X332^(1/3)*SIN(('OddsRatio_working_3-way'!Y332+2*PI())/3)</f>
        <v>0.37704702263530487</v>
      </c>
      <c r="AE332" s="11">
        <f>'OddsRatio_working_3-way'!X332^(1/3)*SIN(('OddsRatio_working_3-way'!Y332+4*PI())/3)</f>
        <v>-0.64071507102115732</v>
      </c>
      <c r="AF332" s="11">
        <f>-'OddsRatio_working_3-way'!U332/(3*'OddsRatio_working_3-way'!X332^(1/3))*COS(('OddsRatio_working_3-way'!Y332)/3)</f>
        <v>0.58760521874355554</v>
      </c>
      <c r="AG332" s="11">
        <f>-'OddsRatio_working_3-way'!U332/(3*'OddsRatio_working_3-way'!X332^(1/3))*COS(('OddsRatio_working_3-way'!Y332+2*PI())/3)</f>
        <v>-0.5221458374401905</v>
      </c>
      <c r="AH332" s="11">
        <f>-'OddsRatio_working_3-way'!U332/(3*'OddsRatio_working_3-way'!X332^(1/3))*COS(('OddsRatio_working_3-way'!Y332+4*PI())/3)</f>
        <v>-6.5459381303364927E-2</v>
      </c>
      <c r="AI332" s="11">
        <f>'OddsRatio_working_3-way'!U332/(3*'OddsRatio_working_3-way'!X332^(1/3))*SIN(('OddsRatio_working_3-way'!Y332)/3)</f>
        <v>-0.2636680483858525</v>
      </c>
      <c r="AJ332" s="11">
        <f>'OddsRatio_working_3-way'!U332/(3*'OddsRatio_working_3-way'!X332^(1/3))*SIN(('OddsRatio_working_3-way'!Y332+2*PI())/3)</f>
        <v>-0.37704702263530487</v>
      </c>
      <c r="AK332" s="11">
        <f>'OddsRatio_working_3-way'!U332/(3*'OddsRatio_working_3-way'!X332^(1/3))*SIN(('OddsRatio_working_3-way'!Y332+4*PI())/3)</f>
        <v>0.64071507102115732</v>
      </c>
      <c r="AL332" s="11">
        <f>'OddsRatio_working_3-way'!Z332+'OddsRatio_working_3-way'!AF332</f>
        <v>1.1752104374871111</v>
      </c>
      <c r="AM332" s="11">
        <f>'OddsRatio_working_3-way'!AA332+'OddsRatio_working_3-way'!AG332</f>
        <v>-1.044291674880381</v>
      </c>
      <c r="AN332" s="11">
        <f>'OddsRatio_working_3-way'!AB332+'OddsRatio_working_3-way'!AH332</f>
        <v>-0.13091876260672985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1.1752104374871111</v>
      </c>
      <c r="AS332" s="11">
        <f>IF(('OddsRatio_working_3-way'!X332=0),IF(Q332&gt;0,-Q332^(1/3),(-Q332)^(1/3)),'OddsRatio_working_3-way'!AM332-'OddsRatio_working_3-way'!R332/3)</f>
        <v>-1.044291674880381</v>
      </c>
      <c r="AT332" s="11">
        <f>IF(('OddsRatio_working_3-way'!X332=0),IF(Q332&gt;0,-Q332^(1/3),(-Q332)^(1/3)),'OddsRatio_working_3-way'!AN332-'OddsRatio_working_3-way'!R332/3)</f>
        <v>-0.13091876260672985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9">
        <f t="shared" si="78"/>
        <v>0.64731349347292755</v>
      </c>
      <c r="E333" s="9">
        <f t="shared" si="79"/>
        <v>0.19186188132849483</v>
      </c>
      <c r="F333" s="9">
        <f t="shared" si="80"/>
        <v>0.1608246251985776</v>
      </c>
      <c r="G333" s="9">
        <f t="shared" si="81"/>
        <v>1.0477817759428456</v>
      </c>
      <c r="H333" s="9">
        <f t="shared" si="82"/>
        <v>1.5448465234902797</v>
      </c>
      <c r="I333" s="9">
        <f t="shared" si="83"/>
        <v>5.2120827392902385</v>
      </c>
      <c r="J333" s="9">
        <f t="shared" si="84"/>
        <v>6.2179532441953702</v>
      </c>
      <c r="K333" s="11">
        <f t="shared" si="85"/>
        <v>0.65789473684210531</v>
      </c>
      <c r="L333" s="11">
        <f t="shared" si="86"/>
        <v>0.19920318725099603</v>
      </c>
      <c r="M333" s="11">
        <f t="shared" si="87"/>
        <v>0.16722408026755853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-0.22814462971910965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0.20863562121869855</v>
      </c>
      <c r="Q333" s="11">
        <f>2*'OddsRatio_working_3-way'!K333*'OddsRatio_working_3-way'!L333*'OddsRatio_working_3-way'!M333</f>
        <v>4.3831012861071127E-2</v>
      </c>
      <c r="R333" s="11">
        <f t="shared" si="88"/>
        <v>0</v>
      </c>
      <c r="S333" s="11">
        <f t="shared" si="89"/>
        <v>-0.91448841673621473</v>
      </c>
      <c r="T333" s="11">
        <f t="shared" si="90"/>
        <v>-0.19211941528071741</v>
      </c>
      <c r="U333" s="11">
        <f>'OddsRatio_working_3-way'!S333-'OddsRatio_working_3-way'!R333^2/3</f>
        <v>-0.91448841673621473</v>
      </c>
      <c r="V333" s="11">
        <f>'OddsRatio_working_3-way'!S333*'OddsRatio_working_3-way'!R333/3-2*'OddsRatio_working_3-way'!R333^3/27-'OddsRatio_working_3-way'!T333</f>
        <v>0.19211941528071741</v>
      </c>
      <c r="W333" s="11">
        <f>'OddsRatio_working_3-way'!V333^2+4*'OddsRatio_working_3-way'!U333^3/27</f>
        <v>-7.6390376551662365E-2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0.16830050971362737</v>
      </c>
      <c r="Y333" s="11">
        <f>IF('OddsRatio_working_3-way'!W333&gt;=0,IF('OddsRatio_working_3-way'!V333+SQRT('OddsRatio_working_3-way'!W333)&gt;0,0,PI()),ACOS('OddsRatio_working_3-way'!V333/(2*'OddsRatio_working_3-way'!X333)))</f>
        <v>0.96336151929326708</v>
      </c>
      <c r="Z333" s="11">
        <f>'OddsRatio_working_3-way'!X333^(1/3)*COS('OddsRatio_working_3-way'!Y333/3)</f>
        <v>0.52389088797142291</v>
      </c>
      <c r="AA333" s="11">
        <f>'OddsRatio_working_3-way'!X333^(1/3)*COS(('OddsRatio_working_3-way'!Y333+2*PI())/3)</f>
        <v>-0.41286216707973822</v>
      </c>
      <c r="AB333" s="11">
        <f>'OddsRatio_working_3-way'!X333^(1/3)*COS(('OddsRatio_working_3-way'!Y333+4*PI())/3)</f>
        <v>-0.11102872089168465</v>
      </c>
      <c r="AC333" s="11">
        <f>'OddsRatio_working_3-way'!X333^(1/3)*SIN('OddsRatio_working_3-way'!Y333/3)</f>
        <v>0.17426362140710516</v>
      </c>
      <c r="AD333" s="11">
        <f>'OddsRatio_working_3-way'!X333^(1/3)*SIN(('OddsRatio_working_3-way'!Y333+2*PI())/3)</f>
        <v>0.36657100709088719</v>
      </c>
      <c r="AE333" s="11">
        <f>'OddsRatio_working_3-way'!X333^(1/3)*SIN(('OddsRatio_working_3-way'!Y333+4*PI())/3)</f>
        <v>-0.54083462849799224</v>
      </c>
      <c r="AF333" s="11">
        <f>-'OddsRatio_working_3-way'!U333/(3*'OddsRatio_working_3-way'!X333^(1/3))*COS(('OddsRatio_working_3-way'!Y333)/3)</f>
        <v>0.5238908879714228</v>
      </c>
      <c r="AG333" s="11">
        <f>-'OddsRatio_working_3-way'!U333/(3*'OddsRatio_working_3-way'!X333^(1/3))*COS(('OddsRatio_working_3-way'!Y333+2*PI())/3)</f>
        <v>-0.41286216707973816</v>
      </c>
      <c r="AH333" s="11">
        <f>-'OddsRatio_working_3-way'!U333/(3*'OddsRatio_working_3-way'!X333^(1/3))*COS(('OddsRatio_working_3-way'!Y333+4*PI())/3)</f>
        <v>-0.11102872089168463</v>
      </c>
      <c r="AI333" s="11">
        <f>'OddsRatio_working_3-way'!U333/(3*'OddsRatio_working_3-way'!X333^(1/3))*SIN(('OddsRatio_working_3-way'!Y333)/3)</f>
        <v>-0.17426362140710513</v>
      </c>
      <c r="AJ333" s="11">
        <f>'OddsRatio_working_3-way'!U333/(3*'OddsRatio_working_3-way'!X333^(1/3))*SIN(('OddsRatio_working_3-way'!Y333+2*PI())/3)</f>
        <v>-0.36657100709088714</v>
      </c>
      <c r="AK333" s="11">
        <f>'OddsRatio_working_3-way'!U333/(3*'OddsRatio_working_3-way'!X333^(1/3))*SIN(('OddsRatio_working_3-way'!Y333+4*PI())/3)</f>
        <v>0.54083462849799213</v>
      </c>
      <c r="AL333" s="11">
        <f>'OddsRatio_working_3-way'!Z333+'OddsRatio_working_3-way'!AF333</f>
        <v>1.0477817759428456</v>
      </c>
      <c r="AM333" s="11">
        <f>'OddsRatio_working_3-way'!AA333+'OddsRatio_working_3-way'!AG333</f>
        <v>-0.82572433415947644</v>
      </c>
      <c r="AN333" s="11">
        <f>'OddsRatio_working_3-way'!AB333+'OddsRatio_working_3-way'!AH333</f>
        <v>-0.22205744178336928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1.0477817759428456</v>
      </c>
      <c r="AS333" s="11">
        <f>IF(('OddsRatio_working_3-way'!X333=0),IF(Q333&gt;0,-Q333^(1/3),(-Q333)^(1/3)),'OddsRatio_working_3-way'!AM333-'OddsRatio_working_3-way'!R333/3)</f>
        <v>-0.82572433415947644</v>
      </c>
      <c r="AT333" s="11">
        <f>IF(('OddsRatio_working_3-way'!X333=0),IF(Q333&gt;0,-Q333^(1/3),(-Q333)^(1/3)),'OddsRatio_working_3-way'!AN333-'OddsRatio_working_3-way'!R333/3)</f>
        <v>-0.22205744178336928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9">
        <f t="shared" si="78"/>
        <v>0.63415858060377328</v>
      </c>
      <c r="E334" s="9">
        <f t="shared" si="79"/>
        <v>0.20184336109246037</v>
      </c>
      <c r="F334" s="9">
        <f t="shared" si="80"/>
        <v>0.16399805830376654</v>
      </c>
      <c r="G334" s="9">
        <f t="shared" si="81"/>
        <v>1.0488957138303694</v>
      </c>
      <c r="H334" s="9">
        <f t="shared" si="82"/>
        <v>1.5768926426067031</v>
      </c>
      <c r="I334" s="9">
        <f t="shared" si="83"/>
        <v>4.9543368411404929</v>
      </c>
      <c r="J334" s="9">
        <f t="shared" si="84"/>
        <v>6.0976331692155954</v>
      </c>
      <c r="K334" s="11">
        <f t="shared" si="85"/>
        <v>0.64516129032258063</v>
      </c>
      <c r="L334" s="11">
        <f t="shared" si="86"/>
        <v>0.20964360587002098</v>
      </c>
      <c r="M334" s="11">
        <f t="shared" si="87"/>
        <v>0.17064846416382251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-0.23259084460084067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0.21188245093986485</v>
      </c>
      <c r="Q334" s="11">
        <f>2*'OddsRatio_working_3-way'!K334*'OddsRatio_working_3-way'!L334*'OddsRatio_working_3-way'!M334</f>
        <v>4.6161754017399755E-2</v>
      </c>
      <c r="R334" s="11">
        <f t="shared" si="88"/>
        <v>0</v>
      </c>
      <c r="S334" s="11">
        <f t="shared" si="89"/>
        <v>-0.91096642820780671</v>
      </c>
      <c r="T334" s="11">
        <f t="shared" si="90"/>
        <v>-0.19846763141782284</v>
      </c>
      <c r="U334" s="11">
        <f>'OddsRatio_working_3-way'!S334-'OddsRatio_working_3-way'!R334^2/3</f>
        <v>-0.91096642820780671</v>
      </c>
      <c r="V334" s="11">
        <f>'OddsRatio_working_3-way'!S334*'OddsRatio_working_3-way'!R334/3-2*'OddsRatio_working_3-way'!R334^3/27-'OddsRatio_working_3-way'!T334</f>
        <v>0.19846763141782284</v>
      </c>
      <c r="W334" s="11">
        <f>'OddsRatio_working_3-way'!V334^2+4*'OddsRatio_working_3-way'!U334^3/27</f>
        <v>-7.2606813838537732E-2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0.1673291774909105</v>
      </c>
      <c r="Y334" s="11">
        <f>IF('OddsRatio_working_3-way'!W334&gt;=0,IF('OddsRatio_working_3-way'!V334+SQRT('OddsRatio_working_3-way'!W334)&gt;0,0,PI()),ACOS('OddsRatio_working_3-way'!V334/(2*'OddsRatio_working_3-way'!X334)))</f>
        <v>0.93596029542916237</v>
      </c>
      <c r="Z334" s="11">
        <f>'OddsRatio_working_3-way'!X334^(1/3)*COS('OddsRatio_working_3-way'!Y334/3)</f>
        <v>0.5244478569151847</v>
      </c>
      <c r="AA334" s="11">
        <f>'OddsRatio_working_3-way'!X334^(1/3)*COS(('OddsRatio_working_3-way'!Y334+2*PI())/3)</f>
        <v>-0.4087075148580972</v>
      </c>
      <c r="AB334" s="11">
        <f>'OddsRatio_working_3-way'!X334^(1/3)*COS(('OddsRatio_working_3-way'!Y334+4*PI())/3)</f>
        <v>-0.11574034205708793</v>
      </c>
      <c r="AC334" s="11">
        <f>'OddsRatio_working_3-way'!X334^(1/3)*SIN('OddsRatio_working_3-way'!Y334/3)</f>
        <v>0.1691446760803865</v>
      </c>
      <c r="AD334" s="11">
        <f>'OddsRatio_working_3-way'!X334^(1/3)*SIN(('OddsRatio_working_3-way'!Y334+2*PI())/3)</f>
        <v>0.3696128290086631</v>
      </c>
      <c r="AE334" s="11">
        <f>'OddsRatio_working_3-way'!X334^(1/3)*SIN(('OddsRatio_working_3-way'!Y334+4*PI())/3)</f>
        <v>-0.53875750508904952</v>
      </c>
      <c r="AF334" s="11">
        <f>-'OddsRatio_working_3-way'!U334/(3*'OddsRatio_working_3-way'!X334^(1/3))*COS(('OddsRatio_working_3-way'!Y334)/3)</f>
        <v>0.52444785691518458</v>
      </c>
      <c r="AG334" s="11">
        <f>-'OddsRatio_working_3-way'!U334/(3*'OddsRatio_working_3-way'!X334^(1/3))*COS(('OddsRatio_working_3-way'!Y334+2*PI())/3)</f>
        <v>-0.40870751485809709</v>
      </c>
      <c r="AH334" s="11">
        <f>-'OddsRatio_working_3-way'!U334/(3*'OddsRatio_working_3-way'!X334^(1/3))*COS(('OddsRatio_working_3-way'!Y334+4*PI())/3)</f>
        <v>-0.1157403420570879</v>
      </c>
      <c r="AI334" s="11">
        <f>'OddsRatio_working_3-way'!U334/(3*'OddsRatio_working_3-way'!X334^(1/3))*SIN(('OddsRatio_working_3-way'!Y334)/3)</f>
        <v>-0.16914467608038647</v>
      </c>
      <c r="AJ334" s="11">
        <f>'OddsRatio_working_3-way'!U334/(3*'OddsRatio_working_3-way'!X334^(1/3))*SIN(('OddsRatio_working_3-way'!Y334+2*PI())/3)</f>
        <v>-0.36961282900866305</v>
      </c>
      <c r="AK334" s="11">
        <f>'OddsRatio_working_3-way'!U334/(3*'OddsRatio_working_3-way'!X334^(1/3))*SIN(('OddsRatio_working_3-way'!Y334+4*PI())/3)</f>
        <v>0.5387575050890494</v>
      </c>
      <c r="AL334" s="11">
        <f>'OddsRatio_working_3-way'!Z334+'OddsRatio_working_3-way'!AF334</f>
        <v>1.0488957138303694</v>
      </c>
      <c r="AM334" s="11">
        <f>'OddsRatio_working_3-way'!AA334+'OddsRatio_working_3-way'!AG334</f>
        <v>-0.81741502971619429</v>
      </c>
      <c r="AN334" s="11">
        <f>'OddsRatio_working_3-way'!AB334+'OddsRatio_working_3-way'!AH334</f>
        <v>-0.23148068411417583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1.0488957138303694</v>
      </c>
      <c r="AS334" s="11">
        <f>IF(('OddsRatio_working_3-way'!X334=0),IF(Q334&gt;0,-Q334^(1/3),(-Q334)^(1/3)),'OddsRatio_working_3-way'!AM334-'OddsRatio_working_3-way'!R334/3)</f>
        <v>-0.81741502971619429</v>
      </c>
      <c r="AT334" s="11">
        <f>IF(('OddsRatio_working_3-way'!X334=0),IF(Q334&gt;0,-Q334^(1/3),(-Q334)^(1/3)),'OddsRatio_working_3-way'!AN334-'OddsRatio_working_3-way'!R334/3)</f>
        <v>-0.23148068411417583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9">
        <f t="shared" si="78"/>
        <v>0.71913857897216649</v>
      </c>
      <c r="E335" s="9">
        <f t="shared" si="79"/>
        <v>0.16599146731328987</v>
      </c>
      <c r="F335" s="9">
        <f t="shared" si="80"/>
        <v>0.1148699537145436</v>
      </c>
      <c r="G335" s="9">
        <f t="shared" si="81"/>
        <v>1.0555474895836827</v>
      </c>
      <c r="H335" s="9">
        <f t="shared" si="82"/>
        <v>1.3905525711459625</v>
      </c>
      <c r="I335" s="9">
        <f t="shared" si="83"/>
        <v>6.0244060504183299</v>
      </c>
      <c r="J335" s="9">
        <f t="shared" si="84"/>
        <v>8.7054966739608837</v>
      </c>
      <c r="K335" s="11">
        <f t="shared" si="85"/>
        <v>0.72992700729927007</v>
      </c>
      <c r="L335" s="11">
        <f t="shared" si="86"/>
        <v>0.1736111111111111</v>
      </c>
      <c r="M335" s="11">
        <f t="shared" si="87"/>
        <v>0.12048192771084336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-0.19629552272349737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0.18977980046707507</v>
      </c>
      <c r="Q335" s="11">
        <f>2*'OddsRatio_working_3-way'!K335*'OddsRatio_working_3-way'!L335*'OddsRatio_working_3-way'!M335</f>
        <v>3.0535768377646835E-2</v>
      </c>
      <c r="R335" s="11">
        <f t="shared" si="88"/>
        <v>0</v>
      </c>
      <c r="S335" s="11">
        <f t="shared" si="89"/>
        <v>-0.96680656712888768</v>
      </c>
      <c r="T335" s="11">
        <f t="shared" si="90"/>
        <v>-0.15556018779225869</v>
      </c>
      <c r="U335" s="11">
        <f>'OddsRatio_working_3-way'!S335-'OddsRatio_working_3-way'!R335^2/3</f>
        <v>-0.96680656712888768</v>
      </c>
      <c r="V335" s="11">
        <f>'OddsRatio_working_3-way'!S335*'OddsRatio_working_3-way'!R335/3-2*'OddsRatio_working_3-way'!R335^3/27-'OddsRatio_working_3-way'!T335</f>
        <v>0.15556018779225869</v>
      </c>
      <c r="W335" s="11">
        <f>'OddsRatio_working_3-way'!V335^2+4*'OddsRatio_working_3-way'!U335^3/27</f>
        <v>-0.1096808117795678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0.18294793235066267</v>
      </c>
      <c r="Y335" s="11">
        <f>IF('OddsRatio_working_3-way'!W335&gt;=0,IF('OddsRatio_working_3-way'!V335+SQRT('OddsRatio_working_3-way'!W335)&gt;0,0,PI()),ACOS('OddsRatio_working_3-way'!V335/(2*'OddsRatio_working_3-way'!X335)))</f>
        <v>1.1316700501024783</v>
      </c>
      <c r="Z335" s="11">
        <f>'OddsRatio_working_3-way'!X335^(1/3)*COS('OddsRatio_working_3-way'!Y335/3)</f>
        <v>0.52777374479184136</v>
      </c>
      <c r="AA335" s="11">
        <f>'OddsRatio_working_3-way'!X335^(1/3)*COS(('OddsRatio_working_3-way'!Y335+2*PI())/3)</f>
        <v>-0.44497468952760738</v>
      </c>
      <c r="AB335" s="11">
        <f>'OddsRatio_working_3-way'!X335^(1/3)*COS(('OddsRatio_working_3-way'!Y335+4*PI())/3)</f>
        <v>-8.2799055264234089E-2</v>
      </c>
      <c r="AC335" s="11">
        <f>'OddsRatio_working_3-way'!X335^(1/3)*SIN('OddsRatio_working_3-way'!Y335/3)</f>
        <v>0.20910219993588208</v>
      </c>
      <c r="AD335" s="11">
        <f>'OddsRatio_working_3-way'!X335^(1/3)*SIN(('OddsRatio_working_3-way'!Y335+2*PI())/3)</f>
        <v>0.35251437047223866</v>
      </c>
      <c r="AE335" s="11">
        <f>'OddsRatio_working_3-way'!X335^(1/3)*SIN(('OddsRatio_working_3-way'!Y335+4*PI())/3)</f>
        <v>-0.56161657040812074</v>
      </c>
      <c r="AF335" s="11">
        <f>-'OddsRatio_working_3-way'!U335/(3*'OddsRatio_working_3-way'!X335^(1/3))*COS(('OddsRatio_working_3-way'!Y335)/3)</f>
        <v>0.52777374479184125</v>
      </c>
      <c r="AG335" s="11">
        <f>-'OddsRatio_working_3-way'!U335/(3*'OddsRatio_working_3-way'!X335^(1/3))*COS(('OddsRatio_working_3-way'!Y335+2*PI())/3)</f>
        <v>-0.44497468952760733</v>
      </c>
      <c r="AH335" s="11">
        <f>-'OddsRatio_working_3-way'!U335/(3*'OddsRatio_working_3-way'!X335^(1/3))*COS(('OddsRatio_working_3-way'!Y335+4*PI())/3)</f>
        <v>-8.2799055264234062E-2</v>
      </c>
      <c r="AI335" s="11">
        <f>'OddsRatio_working_3-way'!U335/(3*'OddsRatio_working_3-way'!X335^(1/3))*SIN(('OddsRatio_working_3-way'!Y335)/3)</f>
        <v>-0.20910219993588203</v>
      </c>
      <c r="AJ335" s="11">
        <f>'OddsRatio_working_3-way'!U335/(3*'OddsRatio_working_3-way'!X335^(1/3))*SIN(('OddsRatio_working_3-way'!Y335+2*PI())/3)</f>
        <v>-0.35251437047223855</v>
      </c>
      <c r="AK335" s="11">
        <f>'OddsRatio_working_3-way'!U335/(3*'OddsRatio_working_3-way'!X335^(1/3))*SIN(('OddsRatio_working_3-way'!Y335+4*PI())/3)</f>
        <v>0.56161657040812063</v>
      </c>
      <c r="AL335" s="11">
        <f>'OddsRatio_working_3-way'!Z335+'OddsRatio_working_3-way'!AF335</f>
        <v>1.0555474895836827</v>
      </c>
      <c r="AM335" s="11">
        <f>'OddsRatio_working_3-way'!AA335+'OddsRatio_working_3-way'!AG335</f>
        <v>-0.88994937905521465</v>
      </c>
      <c r="AN335" s="11">
        <f>'OddsRatio_working_3-way'!AB335+'OddsRatio_working_3-way'!AH335</f>
        <v>-0.16559811052846815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1.0555474895836827</v>
      </c>
      <c r="AS335" s="11">
        <f>IF(('OddsRatio_working_3-way'!X335=0),IF(Q335&gt;0,-Q335^(1/3),(-Q335)^(1/3)),'OddsRatio_working_3-way'!AM335-'OddsRatio_working_3-way'!R335/3)</f>
        <v>-0.88994937905521465</v>
      </c>
      <c r="AT335" s="11">
        <f>IF(('OddsRatio_working_3-way'!X335=0),IF(Q335&gt;0,-Q335^(1/3),(-Q335)^(1/3)),'OddsRatio_working_3-way'!AN335-'OddsRatio_working_3-way'!R335/3)</f>
        <v>-0.16559811052846815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9">
        <f t="shared" si="78"/>
        <v>0.42056313486525976</v>
      </c>
      <c r="E336" s="9">
        <f t="shared" si="79"/>
        <v>0.26554164164988037</v>
      </c>
      <c r="F336" s="9">
        <f t="shared" si="80"/>
        <v>0.31389522348485976</v>
      </c>
      <c r="G336" s="9">
        <f t="shared" si="81"/>
        <v>1.0359129932545357</v>
      </c>
      <c r="H336" s="9">
        <f t="shared" si="82"/>
        <v>2.3777642810285324</v>
      </c>
      <c r="I336" s="9">
        <f t="shared" si="83"/>
        <v>3.7658876919896098</v>
      </c>
      <c r="J336" s="9">
        <f t="shared" si="84"/>
        <v>3.1857764157670703</v>
      </c>
      <c r="K336" s="11">
        <f t="shared" si="85"/>
        <v>0.42918454935622319</v>
      </c>
      <c r="L336" s="11">
        <f t="shared" si="86"/>
        <v>0.27247956403269757</v>
      </c>
      <c r="M336" s="11">
        <f t="shared" si="87"/>
        <v>0.32154340836012862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-0.28174938926832171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0.22975175416968419</v>
      </c>
      <c r="Q336" s="11">
        <f>2*'OddsRatio_working_3-way'!K336*'OddsRatio_working_3-way'!L336*'OddsRatio_working_3-way'!M336</f>
        <v>7.5205156847687124E-2</v>
      </c>
      <c r="R336" s="11">
        <f t="shared" si="88"/>
        <v>0</v>
      </c>
      <c r="S336" s="11">
        <f t="shared" si="89"/>
        <v>-0.81544721273870091</v>
      </c>
      <c r="T336" s="11">
        <f t="shared" si="90"/>
        <v>-0.26692216456258616</v>
      </c>
      <c r="U336" s="11">
        <f>'OddsRatio_working_3-way'!S336-'OddsRatio_working_3-way'!R336^2/3</f>
        <v>-0.81544721273870091</v>
      </c>
      <c r="V336" s="11">
        <f>'OddsRatio_working_3-way'!S336*'OddsRatio_working_3-way'!R336/3-2*'OddsRatio_working_3-way'!R336^3/27-'OddsRatio_working_3-way'!T336</f>
        <v>0.26692216456258616</v>
      </c>
      <c r="W336" s="11">
        <f>'OddsRatio_working_3-way'!V336^2+4*'OddsRatio_working_3-way'!U336^3/27</f>
        <v>-9.0836712106546896E-3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0.14171371947118513</v>
      </c>
      <c r="Y336" s="11">
        <f>IF('OddsRatio_working_3-way'!W336&gt;=0,IF('OddsRatio_working_3-way'!V336+SQRT('OddsRatio_working_3-way'!W336)&gt;0,0,PI()),ACOS('OddsRatio_working_3-way'!V336/(2*'OddsRatio_working_3-way'!X336)))</f>
        <v>0.34295400147453337</v>
      </c>
      <c r="Z336" s="11">
        <f>'OddsRatio_working_3-way'!X336^(1/3)*COS('OddsRatio_working_3-way'!Y336/3)</f>
        <v>0.51795649662726784</v>
      </c>
      <c r="AA336" s="11">
        <f>'OddsRatio_working_3-way'!X336^(1/3)*COS(('OddsRatio_working_3-way'!Y336+2*PI())/3)</f>
        <v>-0.31048168398428122</v>
      </c>
      <c r="AB336" s="11">
        <f>'OddsRatio_working_3-way'!X336^(1/3)*COS(('OddsRatio_working_3-way'!Y336+4*PI())/3)</f>
        <v>-0.20747481264298659</v>
      </c>
      <c r="AC336" s="11">
        <f>'OddsRatio_working_3-way'!X336^(1/3)*SIN('OddsRatio_working_3-way'!Y336/3)</f>
        <v>5.9471044897277642E-2</v>
      </c>
      <c r="AD336" s="11">
        <f>'OddsRatio_working_3-way'!X336^(1/3)*SIN(('OddsRatio_working_3-way'!Y336+2*PI())/3)</f>
        <v>0.41882796168576414</v>
      </c>
      <c r="AE336" s="11">
        <f>'OddsRatio_working_3-way'!X336^(1/3)*SIN(('OddsRatio_working_3-way'!Y336+4*PI())/3)</f>
        <v>-0.4782990065830417</v>
      </c>
      <c r="AF336" s="11">
        <f>-'OddsRatio_working_3-way'!U336/(3*'OddsRatio_working_3-way'!X336^(1/3))*COS(('OddsRatio_working_3-way'!Y336)/3)</f>
        <v>0.51795649662726784</v>
      </c>
      <c r="AG336" s="11">
        <f>-'OddsRatio_working_3-way'!U336/(3*'OddsRatio_working_3-way'!X336^(1/3))*COS(('OddsRatio_working_3-way'!Y336+2*PI())/3)</f>
        <v>-0.31048168398428122</v>
      </c>
      <c r="AH336" s="11">
        <f>-'OddsRatio_working_3-way'!U336/(3*'OddsRatio_working_3-way'!X336^(1/3))*COS(('OddsRatio_working_3-way'!Y336+4*PI())/3)</f>
        <v>-0.20747481264298659</v>
      </c>
      <c r="AI336" s="11">
        <f>'OddsRatio_working_3-way'!U336/(3*'OddsRatio_working_3-way'!X336^(1/3))*SIN(('OddsRatio_working_3-way'!Y336)/3)</f>
        <v>-5.9471044897277642E-2</v>
      </c>
      <c r="AJ336" s="11">
        <f>'OddsRatio_working_3-way'!U336/(3*'OddsRatio_working_3-way'!X336^(1/3))*SIN(('OddsRatio_working_3-way'!Y336+2*PI())/3)</f>
        <v>-0.41882796168576414</v>
      </c>
      <c r="AK336" s="11">
        <f>'OddsRatio_working_3-way'!U336/(3*'OddsRatio_working_3-way'!X336^(1/3))*SIN(('OddsRatio_working_3-way'!Y336+4*PI())/3)</f>
        <v>0.4782990065830417</v>
      </c>
      <c r="AL336" s="11">
        <f>'OddsRatio_working_3-way'!Z336+'OddsRatio_working_3-way'!AF336</f>
        <v>1.0359129932545357</v>
      </c>
      <c r="AM336" s="11">
        <f>'OddsRatio_working_3-way'!AA336+'OddsRatio_working_3-way'!AG336</f>
        <v>-0.62096336796856244</v>
      </c>
      <c r="AN336" s="11">
        <f>'OddsRatio_working_3-way'!AB336+'OddsRatio_working_3-way'!AH336</f>
        <v>-0.41494962528597318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1.0359129932545357</v>
      </c>
      <c r="AS336" s="11">
        <f>IF(('OddsRatio_working_3-way'!X336=0),IF(Q336&gt;0,-Q336^(1/3),(-Q336)^(1/3)),'OddsRatio_working_3-way'!AM336-'OddsRatio_working_3-way'!R336/3)</f>
        <v>-0.62096336796856244</v>
      </c>
      <c r="AT336" s="11">
        <f>IF(('OddsRatio_working_3-way'!X336=0),IF(Q336&gt;0,-Q336^(1/3),(-Q336)^(1/3)),'OddsRatio_working_3-way'!AN336-'OddsRatio_working_3-way'!R336/3)</f>
        <v>-0.41494962528597318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9">
        <f t="shared" si="78"/>
        <v>0.38893051001138362</v>
      </c>
      <c r="E337" s="9">
        <f t="shared" si="79"/>
        <v>0.26523851593191627</v>
      </c>
      <c r="F337" s="9">
        <f t="shared" si="80"/>
        <v>0.34583097405669994</v>
      </c>
      <c r="G337" s="9">
        <f t="shared" si="81"/>
        <v>1.0336535472532962</v>
      </c>
      <c r="H337" s="9">
        <f t="shared" si="82"/>
        <v>2.57115339182501</v>
      </c>
      <c r="I337" s="9">
        <f t="shared" si="83"/>
        <v>3.770191506638835</v>
      </c>
      <c r="J337" s="9">
        <f t="shared" si="84"/>
        <v>2.8915859914735318</v>
      </c>
      <c r="K337" s="11">
        <f t="shared" si="85"/>
        <v>0.3968253968253968</v>
      </c>
      <c r="L337" s="11">
        <f t="shared" si="86"/>
        <v>0.27173913043478259</v>
      </c>
      <c r="M337" s="11">
        <f t="shared" si="87"/>
        <v>0.35335689045936397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-0.28404992354907854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0.22976428242214078</v>
      </c>
      <c r="Q337" s="11">
        <f>2*'OddsRatio_working_3-way'!K337*'OddsRatio_working_3-way'!L337*'OddsRatio_working_3-way'!M337</f>
        <v>7.6207058846481185E-2</v>
      </c>
      <c r="R337" s="11">
        <f t="shared" si="88"/>
        <v>0</v>
      </c>
      <c r="S337" s="11">
        <f t="shared" si="89"/>
        <v>-0.8088869715271787</v>
      </c>
      <c r="T337" s="11">
        <f t="shared" si="90"/>
        <v>-0.26828755274533289</v>
      </c>
      <c r="U337" s="11">
        <f>'OddsRatio_working_3-way'!S337-'OddsRatio_working_3-way'!R337^2/3</f>
        <v>-0.8088869715271787</v>
      </c>
      <c r="V337" s="11">
        <f>'OddsRatio_working_3-way'!S337*'OddsRatio_working_3-way'!R337/3-2*'OddsRatio_working_3-way'!R337^3/27-'OddsRatio_working_3-way'!T337</f>
        <v>0.26828755274533289</v>
      </c>
      <c r="W337" s="11">
        <f>'OddsRatio_working_3-way'!V337^2+4*'OddsRatio_working_3-way'!U337^3/27</f>
        <v>-6.4296757146278805E-3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0.14000704149497953</v>
      </c>
      <c r="Y337" s="11">
        <f>IF('OddsRatio_working_3-way'!W337&gt;=0,IF('OddsRatio_working_3-way'!V337+SQRT('OddsRatio_working_3-way'!W337)&gt;0,0,PI()),ACOS('OddsRatio_working_3-way'!V337/(2*'OddsRatio_working_3-way'!X337)))</f>
        <v>0.29042715849711453</v>
      </c>
      <c r="Z337" s="11">
        <f>'OddsRatio_working_3-way'!X337^(1/3)*COS('OddsRatio_working_3-way'!Y337/3)</f>
        <v>0.51682677362664808</v>
      </c>
      <c r="AA337" s="11">
        <f>'OddsRatio_working_3-way'!X337^(1/3)*COS(('OddsRatio_working_3-way'!Y337+2*PI())/3)</f>
        <v>-0.30187955099647718</v>
      </c>
      <c r="AB337" s="11">
        <f>'OddsRatio_working_3-way'!X337^(1/3)*COS(('OddsRatio_working_3-way'!Y337+4*PI())/3)</f>
        <v>-0.21494722263017096</v>
      </c>
      <c r="AC337" s="11">
        <f>'OddsRatio_working_3-way'!X337^(1/3)*SIN('OddsRatio_working_3-way'!Y337/3)</f>
        <v>5.0190403183567892E-2</v>
      </c>
      <c r="AD337" s="11">
        <f>'OddsRatio_working_3-way'!X337^(1/3)*SIN(('OddsRatio_working_3-way'!Y337+2*PI())/3)</f>
        <v>0.42248991372484257</v>
      </c>
      <c r="AE337" s="11">
        <f>'OddsRatio_working_3-way'!X337^(1/3)*SIN(('OddsRatio_working_3-way'!Y337+4*PI())/3)</f>
        <v>-0.47268031690841039</v>
      </c>
      <c r="AF337" s="11">
        <f>-'OddsRatio_working_3-way'!U337/(3*'OddsRatio_working_3-way'!X337^(1/3))*COS(('OddsRatio_working_3-way'!Y337)/3)</f>
        <v>0.51682677362664808</v>
      </c>
      <c r="AG337" s="11">
        <f>-'OddsRatio_working_3-way'!U337/(3*'OddsRatio_working_3-way'!X337^(1/3))*COS(('OddsRatio_working_3-way'!Y337+2*PI())/3)</f>
        <v>-0.30187955099647718</v>
      </c>
      <c r="AH337" s="11">
        <f>-'OddsRatio_working_3-way'!U337/(3*'OddsRatio_working_3-way'!X337^(1/3))*COS(('OddsRatio_working_3-way'!Y337+4*PI())/3)</f>
        <v>-0.21494722263017096</v>
      </c>
      <c r="AI337" s="11">
        <f>'OddsRatio_working_3-way'!U337/(3*'OddsRatio_working_3-way'!X337^(1/3))*SIN(('OddsRatio_working_3-way'!Y337)/3)</f>
        <v>-5.0190403183567892E-2</v>
      </c>
      <c r="AJ337" s="11">
        <f>'OddsRatio_working_3-way'!U337/(3*'OddsRatio_working_3-way'!X337^(1/3))*SIN(('OddsRatio_working_3-way'!Y337+2*PI())/3)</f>
        <v>-0.42248991372484257</v>
      </c>
      <c r="AK337" s="11">
        <f>'OddsRatio_working_3-way'!U337/(3*'OddsRatio_working_3-way'!X337^(1/3))*SIN(('OddsRatio_working_3-way'!Y337+4*PI())/3)</f>
        <v>0.47268031690841039</v>
      </c>
      <c r="AL337" s="11">
        <f>'OddsRatio_working_3-way'!Z337+'OddsRatio_working_3-way'!AF337</f>
        <v>1.0336535472532962</v>
      </c>
      <c r="AM337" s="11">
        <f>'OddsRatio_working_3-way'!AA337+'OddsRatio_working_3-way'!AG337</f>
        <v>-0.60375910199295435</v>
      </c>
      <c r="AN337" s="11">
        <f>'OddsRatio_working_3-way'!AB337+'OddsRatio_working_3-way'!AH337</f>
        <v>-0.42989444526034193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1.0336535472532962</v>
      </c>
      <c r="AS337" s="11">
        <f>IF(('OddsRatio_working_3-way'!X337=0),IF(Q337&gt;0,-Q337^(1/3),(-Q337)^(1/3)),'OddsRatio_working_3-way'!AM337-'OddsRatio_working_3-way'!R337/3)</f>
        <v>-0.60375910199295435</v>
      </c>
      <c r="AT337" s="11">
        <f>IF(('OddsRatio_working_3-way'!X337=0),IF(Q337&gt;0,-Q337^(1/3),(-Q337)^(1/3)),'OddsRatio_working_3-way'!AN337-'OddsRatio_working_3-way'!R337/3)</f>
        <v>-0.42989444526034193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9">
        <f t="shared" si="78"/>
        <v>0.53633375142574768</v>
      </c>
      <c r="E338" s="9">
        <f t="shared" si="79"/>
        <v>0.24936638222780932</v>
      </c>
      <c r="F338" s="9">
        <f t="shared" si="80"/>
        <v>0.21429986634644307</v>
      </c>
      <c r="G338" s="9">
        <f t="shared" si="81"/>
        <v>1.0415791155074259</v>
      </c>
      <c r="H338" s="9">
        <f t="shared" si="82"/>
        <v>1.8645106658711637</v>
      </c>
      <c r="I338" s="9">
        <f t="shared" si="83"/>
        <v>4.0101636438164601</v>
      </c>
      <c r="J338" s="9">
        <f t="shared" si="84"/>
        <v>4.6663584865861392</v>
      </c>
      <c r="K338" s="11">
        <f t="shared" si="85"/>
        <v>0.54644808743169393</v>
      </c>
      <c r="L338" s="11">
        <f t="shared" si="86"/>
        <v>0.25706940874035988</v>
      </c>
      <c r="M338" s="11">
        <f t="shared" si="87"/>
        <v>0.22123893805309736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-0.26240945106438474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0.22500876726149782</v>
      </c>
      <c r="Q338" s="11">
        <f>2*'OddsRatio_working_3-way'!K338*'OddsRatio_working_3-way'!L338*'OddsRatio_working_3-way'!M338</f>
        <v>6.2157118028038069E-2</v>
      </c>
      <c r="R338" s="11">
        <f t="shared" si="88"/>
        <v>0</v>
      </c>
      <c r="S338" s="11">
        <f t="shared" si="89"/>
        <v>-0.85747203977912256</v>
      </c>
      <c r="T338" s="11">
        <f t="shared" si="90"/>
        <v>-0.23687072922075209</v>
      </c>
      <c r="U338" s="11">
        <f>'OddsRatio_working_3-way'!S338-'OddsRatio_working_3-way'!R338^2/3</f>
        <v>-0.85747203977912256</v>
      </c>
      <c r="V338" s="11">
        <f>'OddsRatio_working_3-way'!S338*'OddsRatio_working_3-way'!R338/3-2*'OddsRatio_working_3-way'!R338^3/27-'OddsRatio_working_3-way'!T338</f>
        <v>0.23687072922075209</v>
      </c>
      <c r="W338" s="11">
        <f>'OddsRatio_working_3-way'!V338^2+4*'OddsRatio_working_3-way'!U338^3/27</f>
        <v>-3.7294247773333428E-2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0.15280869587077192</v>
      </c>
      <c r="Y338" s="11">
        <f>IF('OddsRatio_working_3-way'!W338&gt;=0,IF('OddsRatio_working_3-way'!V338+SQRT('OddsRatio_working_3-way'!W338)&gt;0,0,PI()),ACOS('OddsRatio_working_3-way'!V338/(2*'OddsRatio_working_3-way'!X338)))</f>
        <v>0.68399190947013744</v>
      </c>
      <c r="Z338" s="11">
        <f>'OddsRatio_working_3-way'!X338^(1/3)*COS('OddsRatio_working_3-way'!Y338/3)</f>
        <v>0.52078955775371305</v>
      </c>
      <c r="AA338" s="11">
        <f>'OddsRatio_working_3-way'!X338^(1/3)*COS(('OddsRatio_working_3-way'!Y338+2*PI())/3)</f>
        <v>-0.36504508869866098</v>
      </c>
      <c r="AB338" s="11">
        <f>'OddsRatio_working_3-way'!X338^(1/3)*COS(('OddsRatio_working_3-way'!Y338+4*PI())/3)</f>
        <v>-0.15574446905505221</v>
      </c>
      <c r="AC338" s="11">
        <f>'OddsRatio_working_3-way'!X338^(1/3)*SIN('OddsRatio_working_3-way'!Y338/3)</f>
        <v>0.12083976909279322</v>
      </c>
      <c r="AD338" s="11">
        <f>'OddsRatio_working_3-way'!X338^(1/3)*SIN(('OddsRatio_working_3-way'!Y338+2*PI())/3)</f>
        <v>0.39059710249398205</v>
      </c>
      <c r="AE338" s="11">
        <f>'OddsRatio_working_3-way'!X338^(1/3)*SIN(('OddsRatio_working_3-way'!Y338+4*PI())/3)</f>
        <v>-0.51143687158677509</v>
      </c>
      <c r="AF338" s="11">
        <f>-'OddsRatio_working_3-way'!U338/(3*'OddsRatio_working_3-way'!X338^(1/3))*COS(('OddsRatio_working_3-way'!Y338)/3)</f>
        <v>0.52078955775371294</v>
      </c>
      <c r="AG338" s="11">
        <f>-'OddsRatio_working_3-way'!U338/(3*'OddsRatio_working_3-way'!X338^(1/3))*COS(('OddsRatio_working_3-way'!Y338+2*PI())/3)</f>
        <v>-0.36504508869866092</v>
      </c>
      <c r="AH338" s="11">
        <f>-'OddsRatio_working_3-way'!U338/(3*'OddsRatio_working_3-way'!X338^(1/3))*COS(('OddsRatio_working_3-way'!Y338+4*PI())/3)</f>
        <v>-0.15574446905505218</v>
      </c>
      <c r="AI338" s="11">
        <f>'OddsRatio_working_3-way'!U338/(3*'OddsRatio_working_3-way'!X338^(1/3))*SIN(('OddsRatio_working_3-way'!Y338)/3)</f>
        <v>-0.1208397690927932</v>
      </c>
      <c r="AJ338" s="11">
        <f>'OddsRatio_working_3-way'!U338/(3*'OddsRatio_working_3-way'!X338^(1/3))*SIN(('OddsRatio_working_3-way'!Y338+2*PI())/3)</f>
        <v>-0.39059710249398194</v>
      </c>
      <c r="AK338" s="11">
        <f>'OddsRatio_working_3-way'!U338/(3*'OddsRatio_working_3-way'!X338^(1/3))*SIN(('OddsRatio_working_3-way'!Y338+4*PI())/3)</f>
        <v>0.51143687158677498</v>
      </c>
      <c r="AL338" s="11">
        <f>'OddsRatio_working_3-way'!Z338+'OddsRatio_working_3-way'!AF338</f>
        <v>1.0415791155074259</v>
      </c>
      <c r="AM338" s="11">
        <f>'OddsRatio_working_3-way'!AA338+'OddsRatio_working_3-way'!AG338</f>
        <v>-0.73009017739732185</v>
      </c>
      <c r="AN338" s="11">
        <f>'OddsRatio_working_3-way'!AB338+'OddsRatio_working_3-way'!AH338</f>
        <v>-0.31148893811010436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1.0415791155074259</v>
      </c>
      <c r="AS338" s="11">
        <f>IF(('OddsRatio_working_3-way'!X338=0),IF(Q338&gt;0,-Q338^(1/3),(-Q338)^(1/3)),'OddsRatio_working_3-way'!AM338-'OddsRatio_working_3-way'!R338/3)</f>
        <v>-0.73009017739732185</v>
      </c>
      <c r="AT338" s="11">
        <f>IF(('OddsRatio_working_3-way'!X338=0),IF(Q338&gt;0,-Q338^(1/3),(-Q338)^(1/3)),'OddsRatio_working_3-way'!AN338-'OddsRatio_working_3-way'!R338/3)</f>
        <v>-0.31148893811010436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9">
        <f t="shared" si="78"/>
        <v>0.29385604537164056</v>
      </c>
      <c r="E339" s="9">
        <f t="shared" si="79"/>
        <v>0.24976375410925669</v>
      </c>
      <c r="F339" s="9">
        <f t="shared" si="80"/>
        <v>0.45638020051910272</v>
      </c>
      <c r="G339" s="9">
        <f t="shared" si="81"/>
        <v>1.0357874171056145</v>
      </c>
      <c r="H339" s="9">
        <f t="shared" si="82"/>
        <v>3.4030268076850256</v>
      </c>
      <c r="I339" s="9">
        <f t="shared" si="83"/>
        <v>4.003783509606281</v>
      </c>
      <c r="J339" s="9">
        <f t="shared" si="84"/>
        <v>2.1911555296714562</v>
      </c>
      <c r="K339" s="11">
        <f t="shared" si="85"/>
        <v>0.30120481927710846</v>
      </c>
      <c r="L339" s="11">
        <f t="shared" si="86"/>
        <v>0.25641025641025644</v>
      </c>
      <c r="M339" s="11">
        <f t="shared" si="87"/>
        <v>0.46511627906976744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-0.27793463657851436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0.22882226580741571</v>
      </c>
      <c r="Q339" s="11">
        <f>2*'OddsRatio_working_3-way'!K339*'OddsRatio_working_3-way'!L339*'OddsRatio_working_3-way'!M339</f>
        <v>7.1843725528231012E-2</v>
      </c>
      <c r="R339" s="11">
        <f t="shared" si="88"/>
        <v>0</v>
      </c>
      <c r="S339" s="11">
        <f t="shared" si="89"/>
        <v>-0.82329524892726069</v>
      </c>
      <c r="T339" s="11">
        <f t="shared" si="90"/>
        <v>-0.25849144393320594</v>
      </c>
      <c r="U339" s="11">
        <f>'OddsRatio_working_3-way'!S339-'OddsRatio_working_3-way'!R339^2/3</f>
        <v>-0.82329524892726069</v>
      </c>
      <c r="V339" s="11">
        <f>'OddsRatio_working_3-way'!S339*'OddsRatio_working_3-way'!R339/3-2*'OddsRatio_working_3-way'!R339^3/27-'OddsRatio_working_3-way'!T339</f>
        <v>0.25849144393320594</v>
      </c>
      <c r="W339" s="11">
        <f>'OddsRatio_working_3-way'!V339^2+4*'OddsRatio_working_3-way'!U339^3/27</f>
        <v>-1.585505107779854E-2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0.14376445811158636</v>
      </c>
      <c r="Y339" s="11">
        <f>IF('OddsRatio_working_3-way'!W339&gt;=0,IF('OddsRatio_working_3-way'!V339+SQRT('OddsRatio_working_3-way'!W339)&gt;0,0,PI()),ACOS('OddsRatio_working_3-way'!V339/(2*'OddsRatio_working_3-way'!X339)))</f>
        <v>0.45329214949342855</v>
      </c>
      <c r="Z339" s="11">
        <f>'OddsRatio_working_3-way'!X339^(1/3)*COS('OddsRatio_working_3-way'!Y339/3)</f>
        <v>0.51789370855280725</v>
      </c>
      <c r="AA339" s="11">
        <f>'OddsRatio_working_3-way'!X339^(1/3)*COS(('OddsRatio_working_3-way'!Y339+2*PI())/3)</f>
        <v>-0.32723588862951303</v>
      </c>
      <c r="AB339" s="11">
        <f>'OddsRatio_working_3-way'!X339^(1/3)*COS(('OddsRatio_working_3-way'!Y339+4*PI())/3)</f>
        <v>-0.19065781992329431</v>
      </c>
      <c r="AC339" s="11">
        <f>'OddsRatio_working_3-way'!X339^(1/3)*SIN('OddsRatio_working_3-way'!Y339/3)</f>
        <v>7.8853384732934753E-2</v>
      </c>
      <c r="AD339" s="11">
        <f>'OddsRatio_working_3-way'!X339^(1/3)*SIN(('OddsRatio_working_3-way'!Y339+2*PI())/3)</f>
        <v>0.40908241570039788</v>
      </c>
      <c r="AE339" s="11">
        <f>'OddsRatio_working_3-way'!X339^(1/3)*SIN(('OddsRatio_working_3-way'!Y339+4*PI())/3)</f>
        <v>-0.48793580043333251</v>
      </c>
      <c r="AF339" s="11">
        <f>-'OddsRatio_working_3-way'!U339/(3*'OddsRatio_working_3-way'!X339^(1/3))*COS(('OddsRatio_working_3-way'!Y339)/3)</f>
        <v>0.51789370855280736</v>
      </c>
      <c r="AG339" s="11">
        <f>-'OddsRatio_working_3-way'!U339/(3*'OddsRatio_working_3-way'!X339^(1/3))*COS(('OddsRatio_working_3-way'!Y339+2*PI())/3)</f>
        <v>-0.32723588862951308</v>
      </c>
      <c r="AH339" s="11">
        <f>-'OddsRatio_working_3-way'!U339/(3*'OddsRatio_working_3-way'!X339^(1/3))*COS(('OddsRatio_working_3-way'!Y339+4*PI())/3)</f>
        <v>-0.19065781992329434</v>
      </c>
      <c r="AI339" s="11">
        <f>'OddsRatio_working_3-way'!U339/(3*'OddsRatio_working_3-way'!X339^(1/3))*SIN(('OddsRatio_working_3-way'!Y339)/3)</f>
        <v>-7.8853384732934767E-2</v>
      </c>
      <c r="AJ339" s="11">
        <f>'OddsRatio_working_3-way'!U339/(3*'OddsRatio_working_3-way'!X339^(1/3))*SIN(('OddsRatio_working_3-way'!Y339+2*PI())/3)</f>
        <v>-0.40908241570039799</v>
      </c>
      <c r="AK339" s="11">
        <f>'OddsRatio_working_3-way'!U339/(3*'OddsRatio_working_3-way'!X339^(1/3))*SIN(('OddsRatio_working_3-way'!Y339+4*PI())/3)</f>
        <v>0.48793580043333262</v>
      </c>
      <c r="AL339" s="11">
        <f>'OddsRatio_working_3-way'!Z339+'OddsRatio_working_3-way'!AF339</f>
        <v>1.0357874171056145</v>
      </c>
      <c r="AM339" s="11">
        <f>'OddsRatio_working_3-way'!AA339+'OddsRatio_working_3-way'!AG339</f>
        <v>-0.65447177725902606</v>
      </c>
      <c r="AN339" s="11">
        <f>'OddsRatio_working_3-way'!AB339+'OddsRatio_working_3-way'!AH339</f>
        <v>-0.38131563984658867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1.0357874171056145</v>
      </c>
      <c r="AS339" s="11">
        <f>IF(('OddsRatio_working_3-way'!X339=0),IF(Q339&gt;0,-Q339^(1/3),(-Q339)^(1/3)),'OddsRatio_working_3-way'!AM339-'OddsRatio_working_3-way'!R339/3)</f>
        <v>-0.65447177725902606</v>
      </c>
      <c r="AT339" s="11">
        <f>IF(('OddsRatio_working_3-way'!X339=0),IF(Q339&gt;0,-Q339^(1/3),(-Q339)^(1/3)),'OddsRatio_working_3-way'!AN339-'OddsRatio_working_3-way'!R339/3)</f>
        <v>-0.38131563984658867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9">
        <f t="shared" si="78"/>
        <v>0.39969276388346203</v>
      </c>
      <c r="E340" s="9">
        <f t="shared" si="79"/>
        <v>0.31141370090240045</v>
      </c>
      <c r="F340" s="9">
        <f t="shared" si="80"/>
        <v>0.2888935352141373</v>
      </c>
      <c r="G340" s="9">
        <f t="shared" si="81"/>
        <v>1.0430011817839122</v>
      </c>
      <c r="H340" s="9">
        <f t="shared" si="82"/>
        <v>2.501921701768834</v>
      </c>
      <c r="I340" s="9">
        <f t="shared" si="83"/>
        <v>3.211162505381894</v>
      </c>
      <c r="J340" s="9">
        <f t="shared" si="84"/>
        <v>3.4614827890100326</v>
      </c>
      <c r="K340" s="11">
        <f t="shared" si="85"/>
        <v>0.4098360655737705</v>
      </c>
      <c r="L340" s="11">
        <f t="shared" si="86"/>
        <v>0.32051282051282048</v>
      </c>
      <c r="M340" s="11">
        <f t="shared" si="87"/>
        <v>0.29761904761904762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-0.28166096198883073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0.2314397806201085</v>
      </c>
      <c r="Q340" s="11">
        <f>2*'OddsRatio_working_3-way'!K340*'OddsRatio_working_3-way'!L340*'OddsRatio_working_3-way'!M340</f>
        <v>7.8189115074360965E-2</v>
      </c>
      <c r="R340" s="11">
        <f t="shared" si="88"/>
        <v>0</v>
      </c>
      <c r="S340" s="11">
        <f t="shared" si="89"/>
        <v>-0.82169633656681984</v>
      </c>
      <c r="T340" s="11">
        <f t="shared" si="90"/>
        <v>-0.27760011370500665</v>
      </c>
      <c r="U340" s="11">
        <f>'OddsRatio_working_3-way'!S340-'OddsRatio_working_3-way'!R340^2/3</f>
        <v>-0.82169633656681984</v>
      </c>
      <c r="V340" s="11">
        <f>'OddsRatio_working_3-way'!S340*'OddsRatio_working_3-way'!R340/3-2*'OddsRatio_working_3-way'!R340^3/27-'OddsRatio_working_3-way'!T340</f>
        <v>0.27760011370500665</v>
      </c>
      <c r="W340" s="11">
        <f>'OddsRatio_working_3-way'!V340^2+4*'OddsRatio_working_3-way'!U340^3/27</f>
        <v>-5.1303152111089045E-3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0.1433458565324976</v>
      </c>
      <c r="Y340" s="11">
        <f>IF('OddsRatio_working_3-way'!W340&gt;=0,IF('OddsRatio_working_3-way'!V340+SQRT('OddsRatio_working_3-way'!W340)&gt;0,0,PI()),ACOS('OddsRatio_working_3-way'!V340/(2*'OddsRatio_working_3-way'!X340)))</f>
        <v>0.25251198957833187</v>
      </c>
      <c r="Z340" s="11">
        <f>'OddsRatio_working_3-way'!X340^(1/3)*COS('OddsRatio_working_3-way'!Y340/3)</f>
        <v>0.52150059089195611</v>
      </c>
      <c r="AA340" s="11">
        <f>'OddsRatio_working_3-way'!X340^(1/3)*COS(('OddsRatio_working_3-way'!Y340+2*PI())/3)</f>
        <v>-0.29885455263871807</v>
      </c>
      <c r="AB340" s="11">
        <f>'OddsRatio_working_3-way'!X340^(1/3)*COS(('OddsRatio_working_3-way'!Y340+4*PI())/3)</f>
        <v>-0.22264603825323812</v>
      </c>
      <c r="AC340" s="11">
        <f>'OddsRatio_working_3-way'!X340^(1/3)*SIN('OddsRatio_working_3-way'!Y340/3)</f>
        <v>4.3999006294998443E-2</v>
      </c>
      <c r="AD340" s="11">
        <f>'OddsRatio_working_3-way'!X340^(1/3)*SIN(('OddsRatio_working_3-way'!Y340+2*PI())/3)</f>
        <v>0.42963325665353036</v>
      </c>
      <c r="AE340" s="11">
        <f>'OddsRatio_working_3-way'!X340^(1/3)*SIN(('OddsRatio_working_3-way'!Y340+4*PI())/3)</f>
        <v>-0.47363226294852873</v>
      </c>
      <c r="AF340" s="11">
        <f>-'OddsRatio_working_3-way'!U340/(3*'OddsRatio_working_3-way'!X340^(1/3))*COS(('OddsRatio_working_3-way'!Y340)/3)</f>
        <v>0.521500590891956</v>
      </c>
      <c r="AG340" s="11">
        <f>-'OddsRatio_working_3-way'!U340/(3*'OddsRatio_working_3-way'!X340^(1/3))*COS(('OddsRatio_working_3-way'!Y340+2*PI())/3)</f>
        <v>-0.29885455263871802</v>
      </c>
      <c r="AH340" s="11">
        <f>-'OddsRatio_working_3-way'!U340/(3*'OddsRatio_working_3-way'!X340^(1/3))*COS(('OddsRatio_working_3-way'!Y340+4*PI())/3)</f>
        <v>-0.22264603825323806</v>
      </c>
      <c r="AI340" s="11">
        <f>'OddsRatio_working_3-way'!U340/(3*'OddsRatio_working_3-way'!X340^(1/3))*SIN(('OddsRatio_working_3-way'!Y340)/3)</f>
        <v>-4.3999006294998429E-2</v>
      </c>
      <c r="AJ340" s="11">
        <f>'OddsRatio_working_3-way'!U340/(3*'OddsRatio_working_3-way'!X340^(1/3))*SIN(('OddsRatio_working_3-way'!Y340+2*PI())/3)</f>
        <v>-0.4296332566535303</v>
      </c>
      <c r="AK340" s="11">
        <f>'OddsRatio_working_3-way'!U340/(3*'OddsRatio_working_3-way'!X340^(1/3))*SIN(('OddsRatio_working_3-way'!Y340+4*PI())/3)</f>
        <v>0.47363226294852862</v>
      </c>
      <c r="AL340" s="11">
        <f>'OddsRatio_working_3-way'!Z340+'OddsRatio_working_3-way'!AF340</f>
        <v>1.0430011817839122</v>
      </c>
      <c r="AM340" s="11">
        <f>'OddsRatio_working_3-way'!AA340+'OddsRatio_working_3-way'!AG340</f>
        <v>-0.59770910527743615</v>
      </c>
      <c r="AN340" s="11">
        <f>'OddsRatio_working_3-way'!AB340+'OddsRatio_working_3-way'!AH340</f>
        <v>-0.44529207650647618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1.0430011817839122</v>
      </c>
      <c r="AS340" s="11">
        <f>IF(('OddsRatio_working_3-way'!X340=0),IF(Q340&gt;0,-Q340^(1/3),(-Q340)^(1/3)),'OddsRatio_working_3-way'!AM340-'OddsRatio_working_3-way'!R340/3)</f>
        <v>-0.59770910527743615</v>
      </c>
      <c r="AT340" s="11">
        <f>IF(('OddsRatio_working_3-way'!X340=0),IF(Q340&gt;0,-Q340^(1/3),(-Q340)^(1/3)),'OddsRatio_working_3-way'!AN340-'OddsRatio_working_3-way'!R340/3)</f>
        <v>-0.44529207650647618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9">
        <f t="shared" si="78"/>
        <v>0.45242670899587145</v>
      </c>
      <c r="E341" s="9">
        <f t="shared" si="79"/>
        <v>0.29324035301993351</v>
      </c>
      <c r="F341" s="9">
        <f t="shared" si="80"/>
        <v>0.25433293798419482</v>
      </c>
      <c r="G341" s="9">
        <f t="shared" si="81"/>
        <v>1.0433644414328951</v>
      </c>
      <c r="H341" s="9">
        <f t="shared" si="82"/>
        <v>2.2103027520621583</v>
      </c>
      <c r="I341" s="9">
        <f t="shared" si="83"/>
        <v>3.4101718597099877</v>
      </c>
      <c r="J341" s="9">
        <f t="shared" si="84"/>
        <v>3.9318540804264357</v>
      </c>
      <c r="K341" s="11">
        <f t="shared" si="85"/>
        <v>0.46296296296296291</v>
      </c>
      <c r="L341" s="11">
        <f t="shared" si="86"/>
        <v>0.30211480362537763</v>
      </c>
      <c r="M341" s="11">
        <f t="shared" si="87"/>
        <v>0.26246719160104987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-0.27642006733045565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0.23054352177109116</v>
      </c>
      <c r="Q341" s="11">
        <f>2*'OddsRatio_working_3-way'!K341*'OddsRatio_working_3-way'!L341*'OddsRatio_working_3-way'!M341</f>
        <v>7.3421503748755126E-2</v>
      </c>
      <c r="R341" s="11">
        <f t="shared" si="88"/>
        <v>0</v>
      </c>
      <c r="S341" s="11">
        <f t="shared" si="89"/>
        <v>-0.83403323064631252</v>
      </c>
      <c r="T341" s="11">
        <f t="shared" si="90"/>
        <v>-0.26561567854978096</v>
      </c>
      <c r="U341" s="11">
        <f>'OddsRatio_working_3-way'!S341-'OddsRatio_working_3-way'!R341^2/3</f>
        <v>-0.83403323064631252</v>
      </c>
      <c r="V341" s="11">
        <f>'OddsRatio_working_3-way'!S341*'OddsRatio_working_3-way'!R341/3-2*'OddsRatio_working_3-way'!R341^3/27-'OddsRatio_working_3-way'!T341</f>
        <v>0.26561567854978096</v>
      </c>
      <c r="W341" s="11">
        <f>'OddsRatio_working_3-way'!V341^2+4*'OddsRatio_working_3-way'!U341^3/27</f>
        <v>-1.5398392506941597E-2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0.14658622138386862</v>
      </c>
      <c r="Y341" s="11">
        <f>IF('OddsRatio_working_3-way'!W341&gt;=0,IF('OddsRatio_working_3-way'!V341+SQRT('OddsRatio_working_3-way'!W341)&gt;0,0,PI()),ACOS('OddsRatio_working_3-way'!V341/(2*'OddsRatio_working_3-way'!X341)))</f>
        <v>0.43704838355292797</v>
      </c>
      <c r="Z341" s="11">
        <f>'OddsRatio_working_3-way'!X341^(1/3)*COS('OddsRatio_working_3-way'!Y341/3)</f>
        <v>0.52168222071644754</v>
      </c>
      <c r="AA341" s="11">
        <f>'OddsRatio_working_3-way'!X341^(1/3)*COS(('OddsRatio_working_3-way'!Y341+2*PI())/3)</f>
        <v>-0.32712876458466994</v>
      </c>
      <c r="AB341" s="11">
        <f>'OddsRatio_working_3-way'!X341^(1/3)*COS(('OddsRatio_working_3-way'!Y341+4*PI())/3)</f>
        <v>-0.19455345613177771</v>
      </c>
      <c r="AC341" s="11">
        <f>'OddsRatio_working_3-way'!X341^(1/3)*SIN('OddsRatio_working_3-way'!Y341/3)</f>
        <v>7.6542390023175172E-2</v>
      </c>
      <c r="AD341" s="11">
        <f>'OddsRatio_working_3-way'!X341^(1/3)*SIN(('OddsRatio_working_3-way'!Y341+2*PI())/3)</f>
        <v>0.41351886083153666</v>
      </c>
      <c r="AE341" s="11">
        <f>'OddsRatio_working_3-way'!X341^(1/3)*SIN(('OddsRatio_working_3-way'!Y341+4*PI())/3)</f>
        <v>-0.49006125085471164</v>
      </c>
      <c r="AF341" s="11">
        <f>-'OddsRatio_working_3-way'!U341/(3*'OddsRatio_working_3-way'!X341^(1/3))*COS(('OddsRatio_working_3-way'!Y341)/3)</f>
        <v>0.52168222071644754</v>
      </c>
      <c r="AG341" s="11">
        <f>-'OddsRatio_working_3-way'!U341/(3*'OddsRatio_working_3-way'!X341^(1/3))*COS(('OddsRatio_working_3-way'!Y341+2*PI())/3)</f>
        <v>-0.32712876458466994</v>
      </c>
      <c r="AH341" s="11">
        <f>-'OddsRatio_working_3-way'!U341/(3*'OddsRatio_working_3-way'!X341^(1/3))*COS(('OddsRatio_working_3-way'!Y341+4*PI())/3)</f>
        <v>-0.19455345613177771</v>
      </c>
      <c r="AI341" s="11">
        <f>'OddsRatio_working_3-way'!U341/(3*'OddsRatio_working_3-way'!X341^(1/3))*SIN(('OddsRatio_working_3-way'!Y341)/3)</f>
        <v>-7.6542390023175172E-2</v>
      </c>
      <c r="AJ341" s="11">
        <f>'OddsRatio_working_3-way'!U341/(3*'OddsRatio_working_3-way'!X341^(1/3))*SIN(('OddsRatio_working_3-way'!Y341+2*PI())/3)</f>
        <v>-0.41351886083153666</v>
      </c>
      <c r="AK341" s="11">
        <f>'OddsRatio_working_3-way'!U341/(3*'OddsRatio_working_3-way'!X341^(1/3))*SIN(('OddsRatio_working_3-way'!Y341+4*PI())/3)</f>
        <v>0.49006125085471164</v>
      </c>
      <c r="AL341" s="11">
        <f>'OddsRatio_working_3-way'!Z341+'OddsRatio_working_3-way'!AF341</f>
        <v>1.0433644414328951</v>
      </c>
      <c r="AM341" s="11">
        <f>'OddsRatio_working_3-way'!AA341+'OddsRatio_working_3-way'!AG341</f>
        <v>-0.65425752916933988</v>
      </c>
      <c r="AN341" s="11">
        <f>'OddsRatio_working_3-way'!AB341+'OddsRatio_working_3-way'!AH341</f>
        <v>-0.38910691226355543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1.0433644414328951</v>
      </c>
      <c r="AS341" s="11">
        <f>IF(('OddsRatio_working_3-way'!X341=0),IF(Q341&gt;0,-Q341^(1/3),(-Q341)^(1/3)),'OddsRatio_working_3-way'!AM341-'OddsRatio_working_3-way'!R341/3)</f>
        <v>-0.65425752916933988</v>
      </c>
      <c r="AT341" s="11">
        <f>IF(('OddsRatio_working_3-way'!X341=0),IF(Q341&gt;0,-Q341^(1/3),(-Q341)^(1/3)),'OddsRatio_working_3-way'!AN341-'OddsRatio_working_3-way'!R341/3)</f>
        <v>-0.38910691226355543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9">
        <f t="shared" si="78"/>
        <v>0.86144206058984629</v>
      </c>
      <c r="E342" s="9">
        <f t="shared" si="79"/>
        <v>8.8362600626128884E-2</v>
      </c>
      <c r="F342" s="9">
        <f t="shared" si="80"/>
        <v>5.0195338784024886E-2</v>
      </c>
      <c r="G342" s="9">
        <f t="shared" si="81"/>
        <v>1.1488869797438466</v>
      </c>
      <c r="H342" s="9">
        <f t="shared" si="82"/>
        <v>1.1608441771641385</v>
      </c>
      <c r="I342" s="9">
        <f t="shared" si="83"/>
        <v>11.317005078099742</v>
      </c>
      <c r="J342" s="9">
        <f t="shared" si="84"/>
        <v>19.922168556381155</v>
      </c>
      <c r="K342" s="11">
        <f t="shared" si="85"/>
        <v>0.87719298245614041</v>
      </c>
      <c r="L342" s="11">
        <f t="shared" si="86"/>
        <v>0.1002004008016032</v>
      </c>
      <c r="M342" s="11">
        <f t="shared" si="87"/>
        <v>5.7240984544934176E-2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-0.10417647876719305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0.12874844377393957</v>
      </c>
      <c r="Q342" s="11">
        <f>2*'OddsRatio_working_3-way'!K342*'OddsRatio_working_3-way'!L342*'OddsRatio_working_3-way'!M342</f>
        <v>1.0062402795931192E-2</v>
      </c>
      <c r="R342" s="11">
        <f t="shared" si="88"/>
        <v>0</v>
      </c>
      <c r="S342" s="11">
        <f t="shared" si="89"/>
        <v>-1.2358686461428436</v>
      </c>
      <c r="T342" s="11">
        <f t="shared" si="90"/>
        <v>-9.6589968436330123E-2</v>
      </c>
      <c r="U342" s="11">
        <f>'OddsRatio_working_3-way'!S342-'OddsRatio_working_3-way'!R342^2/3</f>
        <v>-1.2358686461428436</v>
      </c>
      <c r="V342" s="11">
        <f>'OddsRatio_working_3-way'!S342*'OddsRatio_working_3-way'!R342/3-2*'OddsRatio_working_3-way'!R342^3/27-'OddsRatio_working_3-way'!T342</f>
        <v>9.6589968436330123E-2</v>
      </c>
      <c r="W342" s="11">
        <f>'OddsRatio_working_3-way'!V342^2+4*'OddsRatio_working_3-way'!U342^3/27</f>
        <v>-0.27031931335872356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0.26440921663269173</v>
      </c>
      <c r="Y342" s="11">
        <f>IF('OddsRatio_working_3-way'!W342&gt;=0,IF('OddsRatio_working_3-way'!V342+SQRT('OddsRatio_working_3-way'!W342)&gt;0,0,PI()),ACOS('OddsRatio_working_3-way'!V342/(2*'OddsRatio_working_3-way'!X342)))</f>
        <v>1.3871127407529587</v>
      </c>
      <c r="Z342" s="11">
        <f>'OddsRatio_working_3-way'!X342^(1/3)*COS('OddsRatio_working_3-way'!Y342/3)</f>
        <v>0.5744434898719234</v>
      </c>
      <c r="AA342" s="11">
        <f>'OddsRatio_working_3-way'!X342^(1/3)*COS(('OddsRatio_working_3-way'!Y342+2*PI())/3)</f>
        <v>-0.53516966132877009</v>
      </c>
      <c r="AB342" s="11">
        <f>'OddsRatio_working_3-way'!X342^(1/3)*COS(('OddsRatio_working_3-way'!Y342+4*PI())/3)</f>
        <v>-3.9273828543153665E-2</v>
      </c>
      <c r="AC342" s="11">
        <f>'OddsRatio_working_3-way'!X342^(1/3)*SIN('OddsRatio_working_3-way'!Y342/3)</f>
        <v>0.28630559254878962</v>
      </c>
      <c r="AD342" s="11">
        <f>'OddsRatio_working_3-way'!X342^(1/3)*SIN(('OddsRatio_working_3-way'!Y342+2*PI())/3)</f>
        <v>0.35432985899327973</v>
      </c>
      <c r="AE342" s="11">
        <f>'OddsRatio_working_3-way'!X342^(1/3)*SIN(('OddsRatio_working_3-way'!Y342+4*PI())/3)</f>
        <v>-0.64063545154206925</v>
      </c>
      <c r="AF342" s="11">
        <f>-'OddsRatio_working_3-way'!U342/(3*'OddsRatio_working_3-way'!X342^(1/3))*COS(('OddsRatio_working_3-way'!Y342)/3)</f>
        <v>0.57444348987192317</v>
      </c>
      <c r="AG342" s="11">
        <f>-'OddsRatio_working_3-way'!U342/(3*'OddsRatio_working_3-way'!X342^(1/3))*COS(('OddsRatio_working_3-way'!Y342+2*PI())/3)</f>
        <v>-0.53516966132876997</v>
      </c>
      <c r="AH342" s="11">
        <f>-'OddsRatio_working_3-way'!U342/(3*'OddsRatio_working_3-way'!X342^(1/3))*COS(('OddsRatio_working_3-way'!Y342+4*PI())/3)</f>
        <v>-3.9273828543153651E-2</v>
      </c>
      <c r="AI342" s="11">
        <f>'OddsRatio_working_3-way'!U342/(3*'OddsRatio_working_3-way'!X342^(1/3))*SIN(('OddsRatio_working_3-way'!Y342)/3)</f>
        <v>-0.28630559254878951</v>
      </c>
      <c r="AJ342" s="11">
        <f>'OddsRatio_working_3-way'!U342/(3*'OddsRatio_working_3-way'!X342^(1/3))*SIN(('OddsRatio_working_3-way'!Y342+2*PI())/3)</f>
        <v>-0.35432985899327962</v>
      </c>
      <c r="AK342" s="11">
        <f>'OddsRatio_working_3-way'!U342/(3*'OddsRatio_working_3-way'!X342^(1/3))*SIN(('OddsRatio_working_3-way'!Y342+4*PI())/3)</f>
        <v>0.64063545154206902</v>
      </c>
      <c r="AL342" s="11">
        <f>'OddsRatio_working_3-way'!Z342+'OddsRatio_working_3-way'!AF342</f>
        <v>1.1488869797438466</v>
      </c>
      <c r="AM342" s="11">
        <f>'OddsRatio_working_3-way'!AA342+'OddsRatio_working_3-way'!AG342</f>
        <v>-1.0703393226575399</v>
      </c>
      <c r="AN342" s="11">
        <f>'OddsRatio_working_3-way'!AB342+'OddsRatio_working_3-way'!AH342</f>
        <v>-7.8547657086307315E-2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1.1488869797438466</v>
      </c>
      <c r="AS342" s="11">
        <f>IF(('OddsRatio_working_3-way'!X342=0),IF(Q342&gt;0,-Q342^(1/3),(-Q342)^(1/3)),'OddsRatio_working_3-way'!AM342-'OddsRatio_working_3-way'!R342/3)</f>
        <v>-1.0703393226575399</v>
      </c>
      <c r="AT342" s="11">
        <f>IF(('OddsRatio_working_3-way'!X342=0),IF(Q342&gt;0,-Q342^(1/3),(-Q342)^(1/3)),'OddsRatio_working_3-way'!AN342-'OddsRatio_working_3-way'!R342/3)</f>
        <v>-7.8547657086307315E-2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9">
        <f t="shared" si="78"/>
        <v>0.77591002033656775</v>
      </c>
      <c r="E343" s="9">
        <f t="shared" si="79"/>
        <v>0.14065832901504033</v>
      </c>
      <c r="F343" s="9">
        <f t="shared" si="80"/>
        <v>8.3431650648391864E-2</v>
      </c>
      <c r="G343" s="9">
        <f t="shared" si="81"/>
        <v>1.1108047512947257</v>
      </c>
      <c r="H343" s="9">
        <f t="shared" si="82"/>
        <v>1.2888092353366287</v>
      </c>
      <c r="I343" s="9">
        <f t="shared" si="83"/>
        <v>7.1094261321209915</v>
      </c>
      <c r="J343" s="9">
        <f t="shared" si="84"/>
        <v>11.985858990304838</v>
      </c>
      <c r="K343" s="11">
        <f t="shared" si="85"/>
        <v>0.79365079365079361</v>
      </c>
      <c r="L343" s="11">
        <f t="shared" si="86"/>
        <v>0.15384615384615385</v>
      </c>
      <c r="M343" s="11">
        <f t="shared" si="87"/>
        <v>9.1827364554637275E-2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-0.15856982523649188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0.17546987243956938</v>
      </c>
      <c r="Q343" s="11">
        <f>2*'OddsRatio_working_3-way'!K343*'OddsRatio_working_3-way'!L343*'OddsRatio_working_3-way'!M343</f>
        <v>2.2424264848507271E-2</v>
      </c>
      <c r="R343" s="11">
        <f t="shared" si="88"/>
        <v>0</v>
      </c>
      <c r="S343" s="11">
        <f t="shared" si="89"/>
        <v>-1.1065779518762329</v>
      </c>
      <c r="T343" s="11">
        <f t="shared" si="90"/>
        <v>-0.14141571269983808</v>
      </c>
      <c r="U343" s="11">
        <f>'OddsRatio_working_3-way'!S343-'OddsRatio_working_3-way'!R343^2/3</f>
        <v>-1.1065779518762329</v>
      </c>
      <c r="V343" s="11">
        <f>'OddsRatio_working_3-way'!S343*'OddsRatio_working_3-way'!R343/3-2*'OddsRatio_working_3-way'!R343^3/27-'OddsRatio_working_3-way'!T343</f>
        <v>0.14141571269983808</v>
      </c>
      <c r="W343" s="11">
        <f>'OddsRatio_working_3-way'!V343^2+4*'OddsRatio_working_3-way'!U343^3/27</f>
        <v>-0.18074545384945093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0.2240222408868448</v>
      </c>
      <c r="Y343" s="11">
        <f>IF('OddsRatio_working_3-way'!W343&gt;=0,IF('OddsRatio_working_3-way'!V343+SQRT('OddsRatio_working_3-way'!W343)&gt;0,0,PI()),ACOS('OddsRatio_working_3-way'!V343/(2*'OddsRatio_working_3-way'!X343)))</f>
        <v>1.2496771408568117</v>
      </c>
      <c r="Z343" s="11">
        <f>'OddsRatio_working_3-way'!X343^(1/3)*COS('OddsRatio_working_3-way'!Y343/3)</f>
        <v>0.55540237564736283</v>
      </c>
      <c r="AA343" s="11">
        <f>'OddsRatio_working_3-way'!X343^(1/3)*COS(('OddsRatio_working_3-way'!Y343+2*PI())/3)</f>
        <v>-0.49051716187874961</v>
      </c>
      <c r="AB343" s="11">
        <f>'OddsRatio_working_3-way'!X343^(1/3)*COS(('OddsRatio_working_3-way'!Y343+4*PI())/3)</f>
        <v>-6.4885213768613406E-2</v>
      </c>
      <c r="AC343" s="11">
        <f>'OddsRatio_working_3-way'!X343^(1/3)*SIN('OddsRatio_working_3-way'!Y343/3)</f>
        <v>0.245738719817092</v>
      </c>
      <c r="AD343" s="11">
        <f>'OddsRatio_working_3-way'!X343^(1/3)*SIN(('OddsRatio_working_3-way'!Y343+2*PI())/3)</f>
        <v>0.35812320672429793</v>
      </c>
      <c r="AE343" s="11">
        <f>'OddsRatio_working_3-way'!X343^(1/3)*SIN(('OddsRatio_working_3-way'!Y343+4*PI())/3)</f>
        <v>-0.60386192654138993</v>
      </c>
      <c r="AF343" s="11">
        <f>-'OddsRatio_working_3-way'!U343/(3*'OddsRatio_working_3-way'!X343^(1/3))*COS(('OddsRatio_working_3-way'!Y343)/3)</f>
        <v>0.55540237564736283</v>
      </c>
      <c r="AG343" s="11">
        <f>-'OddsRatio_working_3-way'!U343/(3*'OddsRatio_working_3-way'!X343^(1/3))*COS(('OddsRatio_working_3-way'!Y343+2*PI())/3)</f>
        <v>-0.49051716187874961</v>
      </c>
      <c r="AH343" s="11">
        <f>-'OddsRatio_working_3-way'!U343/(3*'OddsRatio_working_3-way'!X343^(1/3))*COS(('OddsRatio_working_3-way'!Y343+4*PI())/3)</f>
        <v>-6.4885213768613406E-2</v>
      </c>
      <c r="AI343" s="11">
        <f>'OddsRatio_working_3-way'!U343/(3*'OddsRatio_working_3-way'!X343^(1/3))*SIN(('OddsRatio_working_3-way'!Y343)/3)</f>
        <v>-0.245738719817092</v>
      </c>
      <c r="AJ343" s="11">
        <f>'OddsRatio_working_3-way'!U343/(3*'OddsRatio_working_3-way'!X343^(1/3))*SIN(('OddsRatio_working_3-way'!Y343+2*PI())/3)</f>
        <v>-0.35812320672429793</v>
      </c>
      <c r="AK343" s="11">
        <f>'OddsRatio_working_3-way'!U343/(3*'OddsRatio_working_3-way'!X343^(1/3))*SIN(('OddsRatio_working_3-way'!Y343+4*PI())/3)</f>
        <v>0.60386192654138993</v>
      </c>
      <c r="AL343" s="11">
        <f>'OddsRatio_working_3-way'!Z343+'OddsRatio_working_3-way'!AF343</f>
        <v>1.1108047512947257</v>
      </c>
      <c r="AM343" s="11">
        <f>'OddsRatio_working_3-way'!AA343+'OddsRatio_working_3-way'!AG343</f>
        <v>-0.98103432375749922</v>
      </c>
      <c r="AN343" s="11">
        <f>'OddsRatio_working_3-way'!AB343+'OddsRatio_working_3-way'!AH343</f>
        <v>-0.12977042753722681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1.1108047512947257</v>
      </c>
      <c r="AS343" s="11">
        <f>IF(('OddsRatio_working_3-way'!X343=0),IF(Q343&gt;0,-Q343^(1/3),(-Q343)^(1/3)),'OddsRatio_working_3-way'!AM343-'OddsRatio_working_3-way'!R343/3)</f>
        <v>-0.98103432375749922</v>
      </c>
      <c r="AT343" s="11">
        <f>IF(('OddsRatio_working_3-way'!X343=0),IF(Q343&gt;0,-Q343^(1/3),(-Q343)^(1/3)),'OddsRatio_working_3-way'!AN343-'OddsRatio_working_3-way'!R343/3)</f>
        <v>-0.12977042753722681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9">
        <f t="shared" si="78"/>
        <v>0.17619523678544796</v>
      </c>
      <c r="E344" s="9">
        <f t="shared" si="79"/>
        <v>0.2154611410795291</v>
      </c>
      <c r="F344" s="9">
        <f t="shared" si="80"/>
        <v>0.60834362213502313</v>
      </c>
      <c r="G344" s="9">
        <f t="shared" si="81"/>
        <v>1.055422646810815</v>
      </c>
      <c r="H344" s="9">
        <f t="shared" si="82"/>
        <v>5.6755223253719107</v>
      </c>
      <c r="I344" s="9">
        <f t="shared" si="83"/>
        <v>4.6412081314973124</v>
      </c>
      <c r="J344" s="9">
        <f t="shared" si="84"/>
        <v>1.6438078145545971</v>
      </c>
      <c r="K344" s="11">
        <f t="shared" si="85"/>
        <v>0.18416206261510129</v>
      </c>
      <c r="L344" s="11">
        <f t="shared" si="86"/>
        <v>0.2247191011235955</v>
      </c>
      <c r="M344" s="11">
        <f t="shared" si="87"/>
        <v>0.6211180124223602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-0.23964420953681631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0.21823377927311183</v>
      </c>
      <c r="Q344" s="11">
        <f>2*'OddsRatio_working_3-way'!K344*'OddsRatio_working_3-way'!L344*'OddsRatio_working_3-way'!M344</f>
        <v>5.1409606424761327E-2</v>
      </c>
      <c r="R344" s="11">
        <f t="shared" si="88"/>
        <v>0</v>
      </c>
      <c r="S344" s="11">
        <f t="shared" si="89"/>
        <v>-0.91065742708706998</v>
      </c>
      <c r="T344" s="11">
        <f t="shared" si="90"/>
        <v>-0.21452471780614135</v>
      </c>
      <c r="U344" s="11">
        <f>'OddsRatio_working_3-way'!S344-'OddsRatio_working_3-way'!R344^2/3</f>
        <v>-0.91065742708706998</v>
      </c>
      <c r="V344" s="11">
        <f>'OddsRatio_working_3-way'!S344*'OddsRatio_working_3-way'!R344/3-2*'OddsRatio_working_3-way'!R344^3/27-'OddsRatio_working_3-way'!T344</f>
        <v>0.21452471780614135</v>
      </c>
      <c r="W344" s="11">
        <f>'OddsRatio_working_3-way'!V344^2+4*'OddsRatio_working_3-way'!U344^3/27</f>
        <v>-6.5861430832547696E-2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0.16724404726503145</v>
      </c>
      <c r="Y344" s="11">
        <f>IF('OddsRatio_working_3-way'!W344&gt;=0,IF('OddsRatio_working_3-way'!V344+SQRT('OddsRatio_working_3-way'!W344)&gt;0,0,PI()),ACOS('OddsRatio_working_3-way'!V344/(2*'OddsRatio_working_3-way'!X344)))</f>
        <v>0.87453678495965426</v>
      </c>
      <c r="Z344" s="11">
        <f>'OddsRatio_working_3-way'!X344^(1/3)*COS('OddsRatio_working_3-way'!Y344/3)</f>
        <v>0.5277113234054075</v>
      </c>
      <c r="AA344" s="11">
        <f>'OddsRatio_working_3-way'!X344^(1/3)*COS(('OddsRatio_working_3-way'!Y344+2*PI())/3)</f>
        <v>-0.4009867162966671</v>
      </c>
      <c r="AB344" s="11">
        <f>'OddsRatio_working_3-way'!X344^(1/3)*COS(('OddsRatio_working_3-way'!Y344+4*PI())/3)</f>
        <v>-0.12672460710874053</v>
      </c>
      <c r="AC344" s="11">
        <f>'OddsRatio_working_3-way'!X344^(1/3)*SIN('OddsRatio_working_3-way'!Y344/3)</f>
        <v>0.15834530256816409</v>
      </c>
      <c r="AD344" s="11">
        <f>'OddsRatio_working_3-way'!X344^(1/3)*SIN(('OddsRatio_working_3-way'!Y344+2*PI())/3)</f>
        <v>0.37783876064970651</v>
      </c>
      <c r="AE344" s="11">
        <f>'OddsRatio_working_3-way'!X344^(1/3)*SIN(('OddsRatio_working_3-way'!Y344+4*PI())/3)</f>
        <v>-0.53618406321787049</v>
      </c>
      <c r="AF344" s="11">
        <f>-'OddsRatio_working_3-way'!U344/(3*'OddsRatio_working_3-way'!X344^(1/3))*COS(('OddsRatio_working_3-way'!Y344)/3)</f>
        <v>0.5277113234054075</v>
      </c>
      <c r="AG344" s="11">
        <f>-'OddsRatio_working_3-way'!U344/(3*'OddsRatio_working_3-way'!X344^(1/3))*COS(('OddsRatio_working_3-way'!Y344+2*PI())/3)</f>
        <v>-0.4009867162966671</v>
      </c>
      <c r="AH344" s="11">
        <f>-'OddsRatio_working_3-way'!U344/(3*'OddsRatio_working_3-way'!X344^(1/3))*COS(('OddsRatio_working_3-way'!Y344+4*PI())/3)</f>
        <v>-0.12672460710874053</v>
      </c>
      <c r="AI344" s="11">
        <f>'OddsRatio_working_3-way'!U344/(3*'OddsRatio_working_3-way'!X344^(1/3))*SIN(('OddsRatio_working_3-way'!Y344)/3)</f>
        <v>-0.15834530256816409</v>
      </c>
      <c r="AJ344" s="11">
        <f>'OddsRatio_working_3-way'!U344/(3*'OddsRatio_working_3-way'!X344^(1/3))*SIN(('OddsRatio_working_3-way'!Y344+2*PI())/3)</f>
        <v>-0.37783876064970651</v>
      </c>
      <c r="AK344" s="11">
        <f>'OddsRatio_working_3-way'!U344/(3*'OddsRatio_working_3-way'!X344^(1/3))*SIN(('OddsRatio_working_3-way'!Y344+4*PI())/3)</f>
        <v>0.53618406321787049</v>
      </c>
      <c r="AL344" s="11">
        <f>'OddsRatio_working_3-way'!Z344+'OddsRatio_working_3-way'!AF344</f>
        <v>1.055422646810815</v>
      </c>
      <c r="AM344" s="11">
        <f>'OddsRatio_working_3-way'!AA344+'OddsRatio_working_3-way'!AG344</f>
        <v>-0.8019734325933342</v>
      </c>
      <c r="AN344" s="11">
        <f>'OddsRatio_working_3-way'!AB344+'OddsRatio_working_3-way'!AH344</f>
        <v>-0.25344921421748107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1.055422646810815</v>
      </c>
      <c r="AS344" s="11">
        <f>IF(('OddsRatio_working_3-way'!X344=0),IF(Q344&gt;0,-Q344^(1/3),(-Q344)^(1/3)),'OddsRatio_working_3-way'!AM344-'OddsRatio_working_3-way'!R344/3)</f>
        <v>-0.8019734325933342</v>
      </c>
      <c r="AT344" s="11">
        <f>IF(('OddsRatio_working_3-way'!X344=0),IF(Q344&gt;0,-Q344^(1/3),(-Q344)^(1/3)),'OddsRatio_working_3-way'!AN344-'OddsRatio_working_3-way'!R344/3)</f>
        <v>-0.25344921421748107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9">
        <f t="shared" si="78"/>
        <v>0.58612634270700659</v>
      </c>
      <c r="E345" s="9">
        <f t="shared" si="79"/>
        <v>0.22175378534997203</v>
      </c>
      <c r="F345" s="9">
        <f t="shared" si="80"/>
        <v>0.19211987194302155</v>
      </c>
      <c r="G345" s="9">
        <f t="shared" si="81"/>
        <v>1.0539056710943528</v>
      </c>
      <c r="H345" s="9">
        <f t="shared" si="82"/>
        <v>1.7061167996332165</v>
      </c>
      <c r="I345" s="9">
        <f t="shared" si="83"/>
        <v>4.5095058847441951</v>
      </c>
      <c r="J345" s="9">
        <f t="shared" si="84"/>
        <v>5.2050836276664683</v>
      </c>
      <c r="K345" s="11">
        <f t="shared" si="85"/>
        <v>0.5988023952095809</v>
      </c>
      <c r="L345" s="11">
        <f t="shared" si="86"/>
        <v>0.23094688221709006</v>
      </c>
      <c r="M345" s="11">
        <f t="shared" si="87"/>
        <v>0.20040080160320639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-0.24671015081288983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0.22143275640077154</v>
      </c>
      <c r="Q345" s="11">
        <f>2*'OddsRatio_working_3-way'!K345*'OddsRatio_working_3-way'!L345*'OddsRatio_working_3-way'!M345</f>
        <v>5.5427473441995376E-2</v>
      </c>
      <c r="R345" s="11">
        <f t="shared" si="88"/>
        <v>0</v>
      </c>
      <c r="S345" s="11">
        <f t="shared" si="89"/>
        <v>-0.89754213870474586</v>
      </c>
      <c r="T345" s="11">
        <f t="shared" si="90"/>
        <v>-0.22466636763573111</v>
      </c>
      <c r="U345" s="11">
        <f>'OddsRatio_working_3-way'!S345-'OddsRatio_working_3-way'!R345^2/3</f>
        <v>-0.89754213870474586</v>
      </c>
      <c r="V345" s="11">
        <f>'OddsRatio_working_3-way'!S345*'OddsRatio_working_3-way'!R345/3-2*'OddsRatio_working_3-way'!R345^3/27-'OddsRatio_working_3-way'!T345</f>
        <v>0.22466636763573111</v>
      </c>
      <c r="W345" s="11">
        <f>'OddsRatio_working_3-way'!V345^2+4*'OddsRatio_working_3-way'!U345^3/27</f>
        <v>-5.6642607420208983E-2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0.16364411398431236</v>
      </c>
      <c r="Y345" s="11">
        <f>IF('OddsRatio_working_3-way'!W345&gt;=0,IF('OddsRatio_working_3-way'!V345+SQRT('OddsRatio_working_3-way'!W345)&gt;0,0,PI()),ACOS('OddsRatio_working_3-way'!V345/(2*'OddsRatio_working_3-way'!X345)))</f>
        <v>0.81420316156817574</v>
      </c>
      <c r="Z345" s="11">
        <f>'OddsRatio_working_3-way'!X345^(1/3)*COS('OddsRatio_working_3-way'!Y345/3)</f>
        <v>0.52695283554717642</v>
      </c>
      <c r="AA345" s="11">
        <f>'OddsRatio_working_3-way'!X345^(1/3)*COS(('OddsRatio_working_3-way'!Y345+2*PI())/3)</f>
        <v>-0.39046486806643677</v>
      </c>
      <c r="AB345" s="11">
        <f>'OddsRatio_working_3-way'!X345^(1/3)*COS(('OddsRatio_working_3-way'!Y345+4*PI())/3)</f>
        <v>-0.13648796748073955</v>
      </c>
      <c r="AC345" s="11">
        <f>'OddsRatio_working_3-way'!X345^(1/3)*SIN('OddsRatio_working_3-way'!Y345/3)</f>
        <v>0.1466336319210991</v>
      </c>
      <c r="AD345" s="11">
        <f>'OddsRatio_working_3-way'!X345^(1/3)*SIN(('OddsRatio_working_3-way'!Y345+2*PI())/3)</f>
        <v>0.38303772621954885</v>
      </c>
      <c r="AE345" s="11">
        <f>'OddsRatio_working_3-way'!X345^(1/3)*SIN(('OddsRatio_working_3-way'!Y345+4*PI())/3)</f>
        <v>-0.52967135814064792</v>
      </c>
      <c r="AF345" s="11">
        <f>-'OddsRatio_working_3-way'!U345/(3*'OddsRatio_working_3-way'!X345^(1/3))*COS(('OddsRatio_working_3-way'!Y345)/3)</f>
        <v>0.52695283554717642</v>
      </c>
      <c r="AG345" s="11">
        <f>-'OddsRatio_working_3-way'!U345/(3*'OddsRatio_working_3-way'!X345^(1/3))*COS(('OddsRatio_working_3-way'!Y345+2*PI())/3)</f>
        <v>-0.39046486806643677</v>
      </c>
      <c r="AH345" s="11">
        <f>-'OddsRatio_working_3-way'!U345/(3*'OddsRatio_working_3-way'!X345^(1/3))*COS(('OddsRatio_working_3-way'!Y345+4*PI())/3)</f>
        <v>-0.13648796748073955</v>
      </c>
      <c r="AI345" s="11">
        <f>'OddsRatio_working_3-way'!U345/(3*'OddsRatio_working_3-way'!X345^(1/3))*SIN(('OddsRatio_working_3-way'!Y345)/3)</f>
        <v>-0.1466336319210991</v>
      </c>
      <c r="AJ345" s="11">
        <f>'OddsRatio_working_3-way'!U345/(3*'OddsRatio_working_3-way'!X345^(1/3))*SIN(('OddsRatio_working_3-way'!Y345+2*PI())/3)</f>
        <v>-0.38303772621954885</v>
      </c>
      <c r="AK345" s="11">
        <f>'OddsRatio_working_3-way'!U345/(3*'OddsRatio_working_3-way'!X345^(1/3))*SIN(('OddsRatio_working_3-way'!Y345+4*PI())/3)</f>
        <v>0.52967135814064792</v>
      </c>
      <c r="AL345" s="11">
        <f>'OddsRatio_working_3-way'!Z345+'OddsRatio_working_3-way'!AF345</f>
        <v>1.0539056710943528</v>
      </c>
      <c r="AM345" s="11">
        <f>'OddsRatio_working_3-way'!AA345+'OddsRatio_working_3-way'!AG345</f>
        <v>-0.78092973613287353</v>
      </c>
      <c r="AN345" s="11">
        <f>'OddsRatio_working_3-way'!AB345+'OddsRatio_working_3-way'!AH345</f>
        <v>-0.27297593496147909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1.0539056710943528</v>
      </c>
      <c r="AS345" s="11">
        <f>IF(('OddsRatio_working_3-way'!X345=0),IF(Q345&gt;0,-Q345^(1/3),(-Q345)^(1/3)),'OddsRatio_working_3-way'!AM345-'OddsRatio_working_3-way'!R345/3)</f>
        <v>-0.78092973613287353</v>
      </c>
      <c r="AT345" s="11">
        <f>IF(('OddsRatio_working_3-way'!X345=0),IF(Q345&gt;0,-Q345^(1/3),(-Q345)^(1/3)),'OddsRatio_working_3-way'!AN345-'OddsRatio_working_3-way'!R345/3)</f>
        <v>-0.27297593496147909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9">
        <f t="shared" si="78"/>
        <v>0.17574951168248679</v>
      </c>
      <c r="E346" s="9">
        <f t="shared" si="79"/>
        <v>0.22705901067579659</v>
      </c>
      <c r="F346" s="9">
        <f t="shared" si="80"/>
        <v>0.59719147764171665</v>
      </c>
      <c r="G346" s="9">
        <f t="shared" si="81"/>
        <v>1.0539137609100602</v>
      </c>
      <c r="H346" s="9">
        <f t="shared" si="82"/>
        <v>5.6899162360497684</v>
      </c>
      <c r="I346" s="9">
        <f t="shared" si="83"/>
        <v>4.4041414477394936</v>
      </c>
      <c r="J346" s="9">
        <f t="shared" si="84"/>
        <v>1.6745048069824386</v>
      </c>
      <c r="K346" s="11">
        <f t="shared" si="85"/>
        <v>0.18348623853211007</v>
      </c>
      <c r="L346" s="11">
        <f t="shared" si="86"/>
        <v>0.23640661938534277</v>
      </c>
      <c r="M346" s="11">
        <f t="shared" si="87"/>
        <v>0.6097560975609756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-0.2433110257317681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0.22006076004542979</v>
      </c>
      <c r="Q346" s="11">
        <f>2*'OddsRatio_working_3-way'!K346*'OddsRatio_working_3-way'!L346*'OddsRatio_working_3-way'!M346</f>
        <v>5.289922116476678E-2</v>
      </c>
      <c r="R346" s="11">
        <f t="shared" si="88"/>
        <v>0</v>
      </c>
      <c r="S346" s="11">
        <f t="shared" si="89"/>
        <v>-0.90444220266462583</v>
      </c>
      <c r="T346" s="11">
        <f t="shared" si="90"/>
        <v>-0.21741399102515044</v>
      </c>
      <c r="U346" s="11">
        <f>'OddsRatio_working_3-way'!S346-'OddsRatio_working_3-way'!R346^2/3</f>
        <v>-0.90444220266462583</v>
      </c>
      <c r="V346" s="11">
        <f>'OddsRatio_working_3-way'!S346*'OddsRatio_working_3-way'!R346/3-2*'OddsRatio_working_3-way'!R346^3/27-'OddsRatio_working_3-way'!T346</f>
        <v>0.21741399102515044</v>
      </c>
      <c r="W346" s="11">
        <f>'OddsRatio_working_3-way'!V346^2+4*'OddsRatio_working_3-way'!U346^3/27</f>
        <v>-6.2338255718062986E-2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0.16553481447383447</v>
      </c>
      <c r="Y346" s="11">
        <f>IF('OddsRatio_working_3-way'!W346&gt;=0,IF('OddsRatio_working_3-way'!V346+SQRT('OddsRatio_working_3-way'!W346)&gt;0,0,PI()),ACOS('OddsRatio_working_3-way'!V346/(2*'OddsRatio_working_3-way'!X346)))</f>
        <v>0.85435945900601462</v>
      </c>
      <c r="Z346" s="11">
        <f>'OddsRatio_working_3-way'!X346^(1/3)*COS('OddsRatio_working_3-way'!Y346/3)</f>
        <v>0.52695688045503009</v>
      </c>
      <c r="AA346" s="11">
        <f>'OddsRatio_working_3-way'!X346^(1/3)*COS(('OddsRatio_working_3-way'!Y346+2*PI())/3)</f>
        <v>-0.39707441798127741</v>
      </c>
      <c r="AB346" s="11">
        <f>'OddsRatio_working_3-way'!X346^(1/3)*COS(('OddsRatio_working_3-way'!Y346+4*PI())/3)</f>
        <v>-0.12988246247375262</v>
      </c>
      <c r="AC346" s="11">
        <f>'OddsRatio_working_3-way'!X346^(1/3)*SIN('OddsRatio_working_3-way'!Y346/3)</f>
        <v>0.154263347437572</v>
      </c>
      <c r="AD346" s="11">
        <f>'OddsRatio_working_3-way'!X346^(1/3)*SIN(('OddsRatio_working_3-way'!Y346+2*PI())/3)</f>
        <v>0.37922637145426968</v>
      </c>
      <c r="AE346" s="11">
        <f>'OddsRatio_working_3-way'!X346^(1/3)*SIN(('OddsRatio_working_3-way'!Y346+4*PI())/3)</f>
        <v>-0.5334897188918416</v>
      </c>
      <c r="AF346" s="11">
        <f>-'OddsRatio_working_3-way'!U346/(3*'OddsRatio_working_3-way'!X346^(1/3))*COS(('OddsRatio_working_3-way'!Y346)/3)</f>
        <v>0.52695688045503009</v>
      </c>
      <c r="AG346" s="11">
        <f>-'OddsRatio_working_3-way'!U346/(3*'OddsRatio_working_3-way'!X346^(1/3))*COS(('OddsRatio_working_3-way'!Y346+2*PI())/3)</f>
        <v>-0.39707441798127741</v>
      </c>
      <c r="AH346" s="11">
        <f>-'OddsRatio_working_3-way'!U346/(3*'OddsRatio_working_3-way'!X346^(1/3))*COS(('OddsRatio_working_3-way'!Y346+4*PI())/3)</f>
        <v>-0.12988246247375262</v>
      </c>
      <c r="AI346" s="11">
        <f>'OddsRatio_working_3-way'!U346/(3*'OddsRatio_working_3-way'!X346^(1/3))*SIN(('OddsRatio_working_3-way'!Y346)/3)</f>
        <v>-0.154263347437572</v>
      </c>
      <c r="AJ346" s="11">
        <f>'OddsRatio_working_3-way'!U346/(3*'OddsRatio_working_3-way'!X346^(1/3))*SIN(('OddsRatio_working_3-way'!Y346+2*PI())/3)</f>
        <v>-0.37922637145426968</v>
      </c>
      <c r="AK346" s="11">
        <f>'OddsRatio_working_3-way'!U346/(3*'OddsRatio_working_3-way'!X346^(1/3))*SIN(('OddsRatio_working_3-way'!Y346+4*PI())/3)</f>
        <v>0.5334897188918416</v>
      </c>
      <c r="AL346" s="11">
        <f>'OddsRatio_working_3-way'!Z346+'OddsRatio_working_3-way'!AF346</f>
        <v>1.0539137609100602</v>
      </c>
      <c r="AM346" s="11">
        <f>'OddsRatio_working_3-way'!AA346+'OddsRatio_working_3-way'!AG346</f>
        <v>-0.79414883596255481</v>
      </c>
      <c r="AN346" s="11">
        <f>'OddsRatio_working_3-way'!AB346+'OddsRatio_working_3-way'!AH346</f>
        <v>-0.25976492494750525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1.0539137609100602</v>
      </c>
      <c r="AS346" s="11">
        <f>IF(('OddsRatio_working_3-way'!X346=0),IF(Q346&gt;0,-Q346^(1/3),(-Q346)^(1/3)),'OddsRatio_working_3-way'!AM346-'OddsRatio_working_3-way'!R346/3)</f>
        <v>-0.79414883596255481</v>
      </c>
      <c r="AT346" s="11">
        <f>IF(('OddsRatio_working_3-way'!X346=0),IF(Q346&gt;0,-Q346^(1/3),(-Q346)^(1/3)),'OddsRatio_working_3-way'!AN346-'OddsRatio_working_3-way'!R346/3)</f>
        <v>-0.25976492494750525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9">
        <f t="shared" si="78"/>
        <v>0.23108879472371702</v>
      </c>
      <c r="E347" s="9">
        <f t="shared" si="79"/>
        <v>0.21985455049721678</v>
      </c>
      <c r="F347" s="9">
        <f t="shared" si="80"/>
        <v>0.54905665477906618</v>
      </c>
      <c r="G347" s="9">
        <f t="shared" si="81"/>
        <v>1.0529559906811907</v>
      </c>
      <c r="H347" s="9">
        <f t="shared" si="82"/>
        <v>4.3273409305525634</v>
      </c>
      <c r="I347" s="9">
        <f t="shared" si="83"/>
        <v>4.5484616885956122</v>
      </c>
      <c r="J347" s="9">
        <f t="shared" si="84"/>
        <v>1.8213056727313286</v>
      </c>
      <c r="K347" s="11">
        <f t="shared" si="85"/>
        <v>0.24038461538461536</v>
      </c>
      <c r="L347" s="11">
        <f t="shared" si="86"/>
        <v>0.22883295194508008</v>
      </c>
      <c r="M347" s="11">
        <f t="shared" si="87"/>
        <v>0.5617977528089888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-0.25669464942277531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0.22590331659444357</v>
      </c>
      <c r="Q347" s="11">
        <f>2*'OddsRatio_working_3-way'!K347*'OddsRatio_working_3-way'!L347*'OddsRatio_working_3-way'!M347</f>
        <v>6.1806652967016013E-2</v>
      </c>
      <c r="R347" s="11">
        <f t="shared" si="88"/>
        <v>0</v>
      </c>
      <c r="S347" s="11">
        <f t="shared" si="89"/>
        <v>-0.88004684594099769</v>
      </c>
      <c r="T347" s="11">
        <f t="shared" si="90"/>
        <v>-0.2407788908183304</v>
      </c>
      <c r="U347" s="11">
        <f>'OddsRatio_working_3-way'!S347-'OddsRatio_working_3-way'!R347^2/3</f>
        <v>-0.88004684594099769</v>
      </c>
      <c r="V347" s="11">
        <f>'OddsRatio_working_3-way'!S347*'OddsRatio_working_3-way'!R347/3-2*'OddsRatio_working_3-way'!R347^3/27-'OddsRatio_working_3-way'!T347</f>
        <v>0.2407788908183304</v>
      </c>
      <c r="W347" s="11">
        <f>'OddsRatio_working_3-way'!V347^2+4*'OddsRatio_working_3-way'!U347^3/27</f>
        <v>-4.3000464741304895E-2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0.15888277046694707</v>
      </c>
      <c r="Y347" s="11">
        <f>IF('OddsRatio_working_3-way'!W347&gt;=0,IF('OddsRatio_working_3-way'!V347+SQRT('OddsRatio_working_3-way'!W347)&gt;0,0,PI()),ACOS('OddsRatio_working_3-way'!V347/(2*'OddsRatio_working_3-way'!X347)))</f>
        <v>0.71097651600521683</v>
      </c>
      <c r="Z347" s="11">
        <f>'OddsRatio_working_3-way'!X347^(1/3)*COS('OddsRatio_working_3-way'!Y347/3)</f>
        <v>0.52647799534059536</v>
      </c>
      <c r="AA347" s="11">
        <f>'OddsRatio_working_3-way'!X347^(1/3)*COS(('OddsRatio_working_3-way'!Y347+2*PI())/3)</f>
        <v>-0.37336348087844001</v>
      </c>
      <c r="AB347" s="11">
        <f>'OddsRatio_working_3-way'!X347^(1/3)*COS(('OddsRatio_working_3-way'!Y347+4*PI())/3)</f>
        <v>-0.15311451446215502</v>
      </c>
      <c r="AC347" s="11">
        <f>'OddsRatio_working_3-way'!X347^(1/3)*SIN('OddsRatio_working_3-way'!Y347/3)</f>
        <v>0.1271608000491789</v>
      </c>
      <c r="AD347" s="11">
        <f>'OddsRatio_working_3-way'!X347^(1/3)*SIN(('OddsRatio_working_3-way'!Y347+2*PI())/3)</f>
        <v>0.39236291847387156</v>
      </c>
      <c r="AE347" s="11">
        <f>'OddsRatio_working_3-way'!X347^(1/3)*SIN(('OddsRatio_working_3-way'!Y347+4*PI())/3)</f>
        <v>-0.51952371852305046</v>
      </c>
      <c r="AF347" s="11">
        <f>-'OddsRatio_working_3-way'!U347/(3*'OddsRatio_working_3-way'!X347^(1/3))*COS(('OddsRatio_working_3-way'!Y347)/3)</f>
        <v>0.52647799534059536</v>
      </c>
      <c r="AG347" s="11">
        <f>-'OddsRatio_working_3-way'!U347/(3*'OddsRatio_working_3-way'!X347^(1/3))*COS(('OddsRatio_working_3-way'!Y347+2*PI())/3)</f>
        <v>-0.37336348087844001</v>
      </c>
      <c r="AH347" s="11">
        <f>-'OddsRatio_working_3-way'!U347/(3*'OddsRatio_working_3-way'!X347^(1/3))*COS(('OddsRatio_working_3-way'!Y347+4*PI())/3)</f>
        <v>-0.15311451446215502</v>
      </c>
      <c r="AI347" s="11">
        <f>'OddsRatio_working_3-way'!U347/(3*'OddsRatio_working_3-way'!X347^(1/3))*SIN(('OddsRatio_working_3-way'!Y347)/3)</f>
        <v>-0.1271608000491789</v>
      </c>
      <c r="AJ347" s="11">
        <f>'OddsRatio_working_3-way'!U347/(3*'OddsRatio_working_3-way'!X347^(1/3))*SIN(('OddsRatio_working_3-way'!Y347+2*PI())/3)</f>
        <v>-0.39236291847387156</v>
      </c>
      <c r="AK347" s="11">
        <f>'OddsRatio_working_3-way'!U347/(3*'OddsRatio_working_3-way'!X347^(1/3))*SIN(('OddsRatio_working_3-way'!Y347+4*PI())/3)</f>
        <v>0.51952371852305046</v>
      </c>
      <c r="AL347" s="11">
        <f>'OddsRatio_working_3-way'!Z347+'OddsRatio_working_3-way'!AF347</f>
        <v>1.0529559906811907</v>
      </c>
      <c r="AM347" s="11">
        <f>'OddsRatio_working_3-way'!AA347+'OddsRatio_working_3-way'!AG347</f>
        <v>-0.74672696175688003</v>
      </c>
      <c r="AN347" s="11">
        <f>'OddsRatio_working_3-way'!AB347+'OddsRatio_working_3-way'!AH347</f>
        <v>-0.30622902892431003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1.0529559906811907</v>
      </c>
      <c r="AS347" s="11">
        <f>IF(('OddsRatio_working_3-way'!X347=0),IF(Q347&gt;0,-Q347^(1/3),(-Q347)^(1/3)),'OddsRatio_working_3-way'!AM347-'OddsRatio_working_3-way'!R347/3)</f>
        <v>-0.74672696175688003</v>
      </c>
      <c r="AT347" s="11">
        <f>IF(('OddsRatio_working_3-way'!X347=0),IF(Q347&gt;0,-Q347^(1/3),(-Q347)^(1/3)),'OddsRatio_working_3-way'!AN347-'OddsRatio_working_3-way'!R347/3)</f>
        <v>-0.30622902892431003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9">
        <f t="shared" si="78"/>
        <v>0.75361462159320658</v>
      </c>
      <c r="E348" s="9">
        <f t="shared" si="79"/>
        <v>0.16076879287916063</v>
      </c>
      <c r="F348" s="9">
        <f t="shared" si="80"/>
        <v>8.561658552763278E-2</v>
      </c>
      <c r="G348" s="9">
        <f t="shared" si="81"/>
        <v>1.0897938696479166</v>
      </c>
      <c r="H348" s="9">
        <f t="shared" si="82"/>
        <v>1.3269381608943751</v>
      </c>
      <c r="I348" s="9">
        <f t="shared" si="83"/>
        <v>6.2201126356135203</v>
      </c>
      <c r="J348" s="9">
        <f t="shared" si="84"/>
        <v>11.679979922549583</v>
      </c>
      <c r="K348" s="11">
        <f t="shared" si="85"/>
        <v>0.76923076923076916</v>
      </c>
      <c r="L348" s="11">
        <f t="shared" si="86"/>
        <v>0.17271157167530224</v>
      </c>
      <c r="M348" s="11">
        <f t="shared" si="87"/>
        <v>9.2592592592592587E-2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-0.17323561105944529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0.18316775657017451</v>
      </c>
      <c r="Q348" s="11">
        <f>2*'OddsRatio_working_3-way'!K348*'OddsRatio_working_3-way'!L348*'OddsRatio_working_3-way'!M348</f>
        <v>2.4602787987934787E-2</v>
      </c>
      <c r="R348" s="11">
        <f t="shared" si="88"/>
        <v>0</v>
      </c>
      <c r="S348" s="11">
        <f t="shared" si="89"/>
        <v>-1.0573331629102576</v>
      </c>
      <c r="T348" s="11">
        <f t="shared" si="90"/>
        <v>-0.14201922940366118</v>
      </c>
      <c r="U348" s="11">
        <f>'OddsRatio_working_3-way'!S348-'OddsRatio_working_3-way'!R348^2/3</f>
        <v>-1.0573331629102576</v>
      </c>
      <c r="V348" s="11">
        <f>'OddsRatio_working_3-way'!S348*'OddsRatio_working_3-way'!R348/3-2*'OddsRatio_working_3-way'!R348^3/27-'OddsRatio_working_3-way'!T348</f>
        <v>0.14201922940366118</v>
      </c>
      <c r="W348" s="11">
        <f>'OddsRatio_working_3-way'!V348^2+4*'OddsRatio_working_3-way'!U348^3/27</f>
        <v>-0.15494894185664188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0.20923575422059898</v>
      </c>
      <c r="Y348" s="11">
        <f>IF('OddsRatio_working_3-way'!W348&gt;=0,IF('OddsRatio_working_3-way'!V348+SQRT('OddsRatio_working_3-way'!W348)&gt;0,0,PI()),ACOS('OddsRatio_working_3-way'!V348/(2*'OddsRatio_working_3-way'!X348)))</f>
        <v>1.2245427706121541</v>
      </c>
      <c r="Z348" s="11">
        <f>'OddsRatio_working_3-way'!X348^(1/3)*COS('OddsRatio_working_3-way'!Y348/3)</f>
        <v>0.54489693482395829</v>
      </c>
      <c r="AA348" s="11">
        <f>'OddsRatio_working_3-way'!X348^(1/3)*COS(('OddsRatio_working_3-way'!Y348+2*PI())/3)</f>
        <v>-0.47652881566274929</v>
      </c>
      <c r="AB348" s="11">
        <f>'OddsRatio_working_3-way'!X348^(1/3)*COS(('OddsRatio_working_3-way'!Y348+4*PI())/3)</f>
        <v>-6.8368119161209148E-2</v>
      </c>
      <c r="AC348" s="11">
        <f>'OddsRatio_working_3-way'!X348^(1/3)*SIN('OddsRatio_working_3-way'!Y348/3)</f>
        <v>0.23565168799778941</v>
      </c>
      <c r="AD348" s="11">
        <f>'OddsRatio_working_3-way'!X348^(1/3)*SIN(('OddsRatio_working_3-way'!Y348+2*PI())/3)</f>
        <v>0.35406874400292671</v>
      </c>
      <c r="AE348" s="11">
        <f>'OddsRatio_working_3-way'!X348^(1/3)*SIN(('OddsRatio_working_3-way'!Y348+4*PI())/3)</f>
        <v>-0.58972043200071611</v>
      </c>
      <c r="AF348" s="11">
        <f>-'OddsRatio_working_3-way'!U348/(3*'OddsRatio_working_3-way'!X348^(1/3))*COS(('OddsRatio_working_3-way'!Y348)/3)</f>
        <v>0.54489693482395818</v>
      </c>
      <c r="AG348" s="11">
        <f>-'OddsRatio_working_3-way'!U348/(3*'OddsRatio_working_3-way'!X348^(1/3))*COS(('OddsRatio_working_3-way'!Y348+2*PI())/3)</f>
        <v>-0.47652881566274924</v>
      </c>
      <c r="AH348" s="11">
        <f>-'OddsRatio_working_3-way'!U348/(3*'OddsRatio_working_3-way'!X348^(1/3))*COS(('OddsRatio_working_3-way'!Y348+4*PI())/3)</f>
        <v>-6.8368119161209134E-2</v>
      </c>
      <c r="AI348" s="11">
        <f>'OddsRatio_working_3-way'!U348/(3*'OddsRatio_working_3-way'!X348^(1/3))*SIN(('OddsRatio_working_3-way'!Y348)/3)</f>
        <v>-0.23565168799778935</v>
      </c>
      <c r="AJ348" s="11">
        <f>'OddsRatio_working_3-way'!U348/(3*'OddsRatio_working_3-way'!X348^(1/3))*SIN(('OddsRatio_working_3-way'!Y348+2*PI())/3)</f>
        <v>-0.35406874400292665</v>
      </c>
      <c r="AK348" s="11">
        <f>'OddsRatio_working_3-way'!U348/(3*'OddsRatio_working_3-way'!X348^(1/3))*SIN(('OddsRatio_working_3-way'!Y348+4*PI())/3)</f>
        <v>0.589720432000716</v>
      </c>
      <c r="AL348" s="11">
        <f>'OddsRatio_working_3-way'!Z348+'OddsRatio_working_3-way'!AF348</f>
        <v>1.0897938696479166</v>
      </c>
      <c r="AM348" s="11">
        <f>'OddsRatio_working_3-way'!AA348+'OddsRatio_working_3-way'!AG348</f>
        <v>-0.95305763132549859</v>
      </c>
      <c r="AN348" s="11">
        <f>'OddsRatio_working_3-way'!AB348+'OddsRatio_working_3-way'!AH348</f>
        <v>-0.13673623832241827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1.0897938696479166</v>
      </c>
      <c r="AS348" s="11">
        <f>IF(('OddsRatio_working_3-way'!X348=0),IF(Q348&gt;0,-Q348^(1/3),(-Q348)^(1/3)),'OddsRatio_working_3-way'!AM348-'OddsRatio_working_3-way'!R348/3)</f>
        <v>-0.95305763132549859</v>
      </c>
      <c r="AT348" s="11">
        <f>IF(('OddsRatio_working_3-way'!X348=0),IF(Q348&gt;0,-Q348^(1/3),(-Q348)^(1/3)),'OddsRatio_working_3-way'!AN348-'OddsRatio_working_3-way'!R348/3)</f>
        <v>-0.13673623832241827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9">
        <f t="shared" si="78"/>
        <v>0.35782845395585672</v>
      </c>
      <c r="E349" s="9">
        <f t="shared" si="79"/>
        <v>0.30221638695035186</v>
      </c>
      <c r="F349" s="9">
        <f t="shared" si="80"/>
        <v>0.33995515909379131</v>
      </c>
      <c r="G349" s="9">
        <f t="shared" si="81"/>
        <v>1.0494942804677476</v>
      </c>
      <c r="H349" s="9">
        <f t="shared" si="82"/>
        <v>2.794635219599849</v>
      </c>
      <c r="I349" s="9">
        <f t="shared" si="83"/>
        <v>3.3088874170290445</v>
      </c>
      <c r="J349" s="9">
        <f t="shared" si="84"/>
        <v>2.9415644188653327</v>
      </c>
      <c r="K349" s="11">
        <f t="shared" si="85"/>
        <v>0.36900369003690037</v>
      </c>
      <c r="L349" s="11">
        <f t="shared" si="86"/>
        <v>0.3125</v>
      </c>
      <c r="M349" s="11">
        <f t="shared" si="87"/>
        <v>0.35087719298245612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-0.28159594095940943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0.23305496212856863</v>
      </c>
      <c r="Q349" s="11">
        <f>2*'OddsRatio_working_3-way'!K349*'OddsRatio_working_3-way'!L349*'OddsRatio_working_3-way'!M349</f>
        <v>8.0921861850197438E-2</v>
      </c>
      <c r="R349" s="11">
        <f t="shared" si="88"/>
        <v>0</v>
      </c>
      <c r="S349" s="11">
        <f t="shared" si="89"/>
        <v>-0.82762188025345962</v>
      </c>
      <c r="T349" s="11">
        <f t="shared" si="90"/>
        <v>-0.2873687084213401</v>
      </c>
      <c r="U349" s="11">
        <f>'OddsRatio_working_3-way'!S349-'OddsRatio_working_3-way'!R349^2/3</f>
        <v>-0.82762188025345962</v>
      </c>
      <c r="V349" s="11">
        <f>'OddsRatio_working_3-way'!S349*'OddsRatio_working_3-way'!R349/3-2*'OddsRatio_working_3-way'!R349^3/27-'OddsRatio_working_3-way'!T349</f>
        <v>0.2873687084213401</v>
      </c>
      <c r="W349" s="11">
        <f>'OddsRatio_working_3-way'!V349^2+4*'OddsRatio_working_3-way'!U349^3/27</f>
        <v>-1.4023674276235909E-3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0.14489922533210173</v>
      </c>
      <c r="Y349" s="11">
        <f>IF('OddsRatio_working_3-way'!W349&gt;=0,IF('OddsRatio_working_3-way'!V349+SQRT('OddsRatio_working_3-way'!W349)&gt;0,0,PI()),ACOS('OddsRatio_working_3-way'!V349/(2*'OddsRatio_working_3-way'!X349)))</f>
        <v>0.12958387834352458</v>
      </c>
      <c r="Z349" s="11">
        <f>'OddsRatio_working_3-way'!X349^(1/3)*COS('OddsRatio_working_3-way'!Y349/3)</f>
        <v>0.52474714023387381</v>
      </c>
      <c r="AA349" s="11">
        <f>'OddsRatio_working_3-way'!X349^(1/3)*COS(('OddsRatio_working_3-way'!Y349+2*PI())/3)</f>
        <v>-0.2820153413110853</v>
      </c>
      <c r="AB349" s="11">
        <f>'OddsRatio_working_3-way'!X349^(1/3)*COS(('OddsRatio_working_3-way'!Y349+4*PI())/3)</f>
        <v>-0.24273179892278862</v>
      </c>
      <c r="AC349" s="11">
        <f>'OddsRatio_working_3-way'!X349^(1/3)*SIN('OddsRatio_working_3-way'!Y349/3)</f>
        <v>2.2680363772605214E-2</v>
      </c>
      <c r="AD349" s="11">
        <f>'OddsRatio_working_3-way'!X349^(1/3)*SIN(('OddsRatio_working_3-way'!Y349+2*PI())/3)</f>
        <v>0.44310417211946745</v>
      </c>
      <c r="AE349" s="11">
        <f>'OddsRatio_working_3-way'!X349^(1/3)*SIN(('OddsRatio_working_3-way'!Y349+4*PI())/3)</f>
        <v>-0.46578453589207258</v>
      </c>
      <c r="AF349" s="11">
        <f>-'OddsRatio_working_3-way'!U349/(3*'OddsRatio_working_3-way'!X349^(1/3))*COS(('OddsRatio_working_3-way'!Y349)/3)</f>
        <v>0.52474714023387381</v>
      </c>
      <c r="AG349" s="11">
        <f>-'OddsRatio_working_3-way'!U349/(3*'OddsRatio_working_3-way'!X349^(1/3))*COS(('OddsRatio_working_3-way'!Y349+2*PI())/3)</f>
        <v>-0.2820153413110853</v>
      </c>
      <c r="AH349" s="11">
        <f>-'OddsRatio_working_3-way'!U349/(3*'OddsRatio_working_3-way'!X349^(1/3))*COS(('OddsRatio_working_3-way'!Y349+4*PI())/3)</f>
        <v>-0.24273179892278862</v>
      </c>
      <c r="AI349" s="11">
        <f>'OddsRatio_working_3-way'!U349/(3*'OddsRatio_working_3-way'!X349^(1/3))*SIN(('OddsRatio_working_3-way'!Y349)/3)</f>
        <v>-2.2680363772605214E-2</v>
      </c>
      <c r="AJ349" s="11">
        <f>'OddsRatio_working_3-way'!U349/(3*'OddsRatio_working_3-way'!X349^(1/3))*SIN(('OddsRatio_working_3-way'!Y349+2*PI())/3)</f>
        <v>-0.44310417211946745</v>
      </c>
      <c r="AK349" s="11">
        <f>'OddsRatio_working_3-way'!U349/(3*'OddsRatio_working_3-way'!X349^(1/3))*SIN(('OddsRatio_working_3-way'!Y349+4*PI())/3)</f>
        <v>0.46578453589207258</v>
      </c>
      <c r="AL349" s="11">
        <f>'OddsRatio_working_3-way'!Z349+'OddsRatio_working_3-way'!AF349</f>
        <v>1.0494942804677476</v>
      </c>
      <c r="AM349" s="11">
        <f>'OddsRatio_working_3-way'!AA349+'OddsRatio_working_3-way'!AG349</f>
        <v>-0.5640306826221706</v>
      </c>
      <c r="AN349" s="11">
        <f>'OddsRatio_working_3-way'!AB349+'OddsRatio_working_3-way'!AH349</f>
        <v>-0.48546359784557724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1.0494942804677476</v>
      </c>
      <c r="AS349" s="11">
        <f>IF(('OddsRatio_working_3-way'!X349=0),IF(Q349&gt;0,-Q349^(1/3),(-Q349)^(1/3)),'OddsRatio_working_3-way'!AM349-'OddsRatio_working_3-way'!R349/3)</f>
        <v>-0.5640306826221706</v>
      </c>
      <c r="AT349" s="11">
        <f>IF(('OddsRatio_working_3-way'!X349=0),IF(Q349&gt;0,-Q349^(1/3),(-Q349)^(1/3)),'OddsRatio_working_3-way'!AN349-'OddsRatio_working_3-way'!R349/3)</f>
        <v>-0.48546359784557724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9">
        <f t="shared" si="78"/>
        <v>0.21937637957366737</v>
      </c>
      <c r="E350" s="9">
        <f t="shared" si="79"/>
        <v>0.24700200656241186</v>
      </c>
      <c r="F350" s="9">
        <f t="shared" si="80"/>
        <v>0.53362161386392071</v>
      </c>
      <c r="G350" s="9">
        <f t="shared" si="81"/>
        <v>1.0404607872373375</v>
      </c>
      <c r="H350" s="9">
        <f t="shared" si="82"/>
        <v>4.5583758923516946</v>
      </c>
      <c r="I350" s="9">
        <f t="shared" si="83"/>
        <v>4.0485501066053988</v>
      </c>
      <c r="J350" s="9">
        <f t="shared" si="84"/>
        <v>1.8739870612793634</v>
      </c>
      <c r="K350" s="11">
        <f t="shared" si="85"/>
        <v>0.22624434389140272</v>
      </c>
      <c r="L350" s="11">
        <f t="shared" si="86"/>
        <v>0.2544529262086514</v>
      </c>
      <c r="M350" s="11">
        <f t="shared" si="87"/>
        <v>0.54347826086956519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-0.26335427326231875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0.22495530929571655</v>
      </c>
      <c r="Q350" s="11">
        <f>2*'OddsRatio_working_3-way'!K350*'OddsRatio_working_3-way'!L350*'OddsRatio_working_3-way'!M350</f>
        <v>6.2574494936221567E-2</v>
      </c>
      <c r="R350" s="11">
        <f t="shared" si="88"/>
        <v>0</v>
      </c>
      <c r="S350" s="11">
        <f t="shared" si="89"/>
        <v>-0.85419274389994726</v>
      </c>
      <c r="T350" s="11">
        <f t="shared" si="90"/>
        <v>-0.23760577020860837</v>
      </c>
      <c r="U350" s="11">
        <f>'OddsRatio_working_3-way'!S350-'OddsRatio_working_3-way'!R350^2/3</f>
        <v>-0.85419274389994726</v>
      </c>
      <c r="V350" s="11">
        <f>'OddsRatio_working_3-way'!S350*'OddsRatio_working_3-way'!R350/3-2*'OddsRatio_working_3-way'!R350^3/27-'OddsRatio_working_3-way'!T350</f>
        <v>0.23760577020860837</v>
      </c>
      <c r="W350" s="11">
        <f>'OddsRatio_working_3-way'!V350^2+4*'OddsRatio_working_3-way'!U350^3/27</f>
        <v>-3.5877968010448472E-2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0.15193293754719092</v>
      </c>
      <c r="Y350" s="11">
        <f>IF('OddsRatio_working_3-way'!W350&gt;=0,IF('OddsRatio_working_3-way'!V350+SQRT('OddsRatio_working_3-way'!W350)&gt;0,0,PI()),ACOS('OddsRatio_working_3-way'!V350/(2*'OddsRatio_working_3-way'!X350)))</f>
        <v>0.67301967091256254</v>
      </c>
      <c r="Z350" s="11">
        <f>'OddsRatio_working_3-way'!X350^(1/3)*COS('OddsRatio_working_3-way'!Y350/3)</f>
        <v>0.52023039361866874</v>
      </c>
      <c r="AA350" s="11">
        <f>'OddsRatio_working_3-way'!X350^(1/3)*COS(('OddsRatio_working_3-way'!Y350+2*PI())/3)</f>
        <v>-0.36291811088043718</v>
      </c>
      <c r="AB350" s="11">
        <f>'OddsRatio_working_3-way'!X350^(1/3)*COS(('OddsRatio_working_3-way'!Y350+4*PI())/3)</f>
        <v>-0.15731228273823145</v>
      </c>
      <c r="AC350" s="11">
        <f>'OddsRatio_working_3-way'!X350^(1/3)*SIN('OddsRatio_working_3-way'!Y350/3)</f>
        <v>0.11870658022485835</v>
      </c>
      <c r="AD350" s="11">
        <f>'OddsRatio_working_3-way'!X350^(1/3)*SIN(('OddsRatio_working_3-way'!Y350+2*PI())/3)</f>
        <v>0.3911794465821159</v>
      </c>
      <c r="AE350" s="11">
        <f>'OddsRatio_working_3-way'!X350^(1/3)*SIN(('OddsRatio_working_3-way'!Y350+4*PI())/3)</f>
        <v>-0.50988602680697426</v>
      </c>
      <c r="AF350" s="11">
        <f>-'OddsRatio_working_3-way'!U350/(3*'OddsRatio_working_3-way'!X350^(1/3))*COS(('OddsRatio_working_3-way'!Y350)/3)</f>
        <v>0.52023039361866885</v>
      </c>
      <c r="AG350" s="11">
        <f>-'OddsRatio_working_3-way'!U350/(3*'OddsRatio_working_3-way'!X350^(1/3))*COS(('OddsRatio_working_3-way'!Y350+2*PI())/3)</f>
        <v>-0.36291811088043729</v>
      </c>
      <c r="AH350" s="11">
        <f>-'OddsRatio_working_3-way'!U350/(3*'OddsRatio_working_3-way'!X350^(1/3))*COS(('OddsRatio_working_3-way'!Y350+4*PI())/3)</f>
        <v>-0.15731228273823147</v>
      </c>
      <c r="AI350" s="11">
        <f>'OddsRatio_working_3-way'!U350/(3*'OddsRatio_working_3-way'!X350^(1/3))*SIN(('OddsRatio_working_3-way'!Y350)/3)</f>
        <v>-0.11870658022485837</v>
      </c>
      <c r="AJ350" s="11">
        <f>'OddsRatio_working_3-way'!U350/(3*'OddsRatio_working_3-way'!X350^(1/3))*SIN(('OddsRatio_working_3-way'!Y350+2*PI())/3)</f>
        <v>-0.39117944658211595</v>
      </c>
      <c r="AK350" s="11">
        <f>'OddsRatio_working_3-way'!U350/(3*'OddsRatio_working_3-way'!X350^(1/3))*SIN(('OddsRatio_working_3-way'!Y350+4*PI())/3)</f>
        <v>0.50988602680697437</v>
      </c>
      <c r="AL350" s="11">
        <f>'OddsRatio_working_3-way'!Z350+'OddsRatio_working_3-way'!AF350</f>
        <v>1.0404607872373375</v>
      </c>
      <c r="AM350" s="11">
        <f>'OddsRatio_working_3-way'!AA350+'OddsRatio_working_3-way'!AG350</f>
        <v>-0.72583622176087448</v>
      </c>
      <c r="AN350" s="11">
        <f>'OddsRatio_working_3-way'!AB350+'OddsRatio_working_3-way'!AH350</f>
        <v>-0.31462456547646289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1.0404607872373375</v>
      </c>
      <c r="AS350" s="11">
        <f>IF(('OddsRatio_working_3-way'!X350=0),IF(Q350&gt;0,-Q350^(1/3),(-Q350)^(1/3)),'OddsRatio_working_3-way'!AM350-'OddsRatio_working_3-way'!R350/3)</f>
        <v>-0.72583622176087448</v>
      </c>
      <c r="AT350" s="11">
        <f>IF(('OddsRatio_working_3-way'!X350=0),IF(Q350&gt;0,-Q350^(1/3),(-Q350)^(1/3)),'OddsRatio_working_3-way'!AN350-'OddsRatio_working_3-way'!R350/3)</f>
        <v>-0.31462456547646289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9">
        <f t="shared" si="78"/>
        <v>0.28176204779234226</v>
      </c>
      <c r="E351" s="9">
        <f t="shared" si="79"/>
        <v>0.3241822958679626</v>
      </c>
      <c r="F351" s="9">
        <f t="shared" si="80"/>
        <v>0.39405565633969519</v>
      </c>
      <c r="G351" s="9">
        <f t="shared" si="81"/>
        <v>1.0320218720506897</v>
      </c>
      <c r="H351" s="9">
        <f t="shared" si="82"/>
        <v>3.5490940239652033</v>
      </c>
      <c r="I351" s="9">
        <f t="shared" si="83"/>
        <v>3.0846841815423929</v>
      </c>
      <c r="J351" s="9">
        <f t="shared" si="84"/>
        <v>2.5377125893555279</v>
      </c>
      <c r="K351" s="11">
        <f t="shared" si="85"/>
        <v>0.28818443804034583</v>
      </c>
      <c r="L351" s="11">
        <f t="shared" si="86"/>
        <v>0.33112582781456956</v>
      </c>
      <c r="M351" s="11">
        <f t="shared" si="87"/>
        <v>0.40160642570281119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-0.28490418340729373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0.22917403913418813</v>
      </c>
      <c r="Q351" s="11">
        <f>2*'OddsRatio_working_3-way'!K351*'OddsRatio_working_3-way'!L351*'OddsRatio_working_3-way'!M351</f>
        <v>7.664683583083215E-2</v>
      </c>
      <c r="R351" s="11">
        <f t="shared" si="88"/>
        <v>0</v>
      </c>
      <c r="S351" s="11">
        <f t="shared" si="89"/>
        <v>-0.80438987028338993</v>
      </c>
      <c r="T351" s="11">
        <f t="shared" si="90"/>
        <v>-0.26902671246936116</v>
      </c>
      <c r="U351" s="11">
        <f>'OddsRatio_working_3-way'!S351-'OddsRatio_working_3-way'!R351^2/3</f>
        <v>-0.80438987028338993</v>
      </c>
      <c r="V351" s="11">
        <f>'OddsRatio_working_3-way'!S351*'OddsRatio_working_3-way'!R351/3-2*'OddsRatio_working_3-way'!R351^3/27-'OddsRatio_working_3-way'!T351</f>
        <v>0.26902671246936116</v>
      </c>
      <c r="W351" s="11">
        <f>'OddsRatio_working_3-way'!V351^2+4*'OddsRatio_working_3-way'!U351^3/27</f>
        <v>-4.7320184738951082E-3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0.13884108766496991</v>
      </c>
      <c r="Y351" s="11">
        <f>IF('OddsRatio_working_3-way'!W351&gt;=0,IF('OddsRatio_working_3-way'!V351+SQRT('OddsRatio_working_3-way'!W351)&gt;0,0,PI()),ACOS('OddsRatio_working_3-way'!V351/(2*'OddsRatio_working_3-way'!X351)))</f>
        <v>0.25033452041558957</v>
      </c>
      <c r="Z351" s="11">
        <f>'OddsRatio_working_3-way'!X351^(1/3)*COS('OddsRatio_working_3-way'!Y351/3)</f>
        <v>0.51601093602534487</v>
      </c>
      <c r="AA351" s="11">
        <f>'OddsRatio_working_3-way'!X351^(1/3)*COS(('OddsRatio_working_3-way'!Y351+2*PI())/3)</f>
        <v>-0.29538197129391947</v>
      </c>
      <c r="AB351" s="11">
        <f>'OddsRatio_working_3-way'!X351^(1/3)*COS(('OddsRatio_working_3-way'!Y351+4*PI())/3)</f>
        <v>-0.22062896473142532</v>
      </c>
      <c r="AC351" s="11">
        <f>'OddsRatio_working_3-way'!X351^(1/3)*SIN('OddsRatio_working_3-way'!Y351/3)</f>
        <v>4.3158668461589889E-2</v>
      </c>
      <c r="AD351" s="11">
        <f>'OddsRatio_working_3-way'!X351^(1/3)*SIN(('OddsRatio_working_3-way'!Y351+2*PI())/3)</f>
        <v>0.42529924499774052</v>
      </c>
      <c r="AE351" s="11">
        <f>'OddsRatio_working_3-way'!X351^(1/3)*SIN(('OddsRatio_working_3-way'!Y351+4*PI())/3)</f>
        <v>-0.46845791345933036</v>
      </c>
      <c r="AF351" s="11">
        <f>-'OddsRatio_working_3-way'!U351/(3*'OddsRatio_working_3-way'!X351^(1/3))*COS(('OddsRatio_working_3-way'!Y351)/3)</f>
        <v>0.51601093602534487</v>
      </c>
      <c r="AG351" s="11">
        <f>-'OddsRatio_working_3-way'!U351/(3*'OddsRatio_working_3-way'!X351^(1/3))*COS(('OddsRatio_working_3-way'!Y351+2*PI())/3)</f>
        <v>-0.29538197129391947</v>
      </c>
      <c r="AH351" s="11">
        <f>-'OddsRatio_working_3-way'!U351/(3*'OddsRatio_working_3-way'!X351^(1/3))*COS(('OddsRatio_working_3-way'!Y351+4*PI())/3)</f>
        <v>-0.22062896473142532</v>
      </c>
      <c r="AI351" s="11">
        <f>'OddsRatio_working_3-way'!U351/(3*'OddsRatio_working_3-way'!X351^(1/3))*SIN(('OddsRatio_working_3-way'!Y351)/3)</f>
        <v>-4.3158668461589889E-2</v>
      </c>
      <c r="AJ351" s="11">
        <f>'OddsRatio_working_3-way'!U351/(3*'OddsRatio_working_3-way'!X351^(1/3))*SIN(('OddsRatio_working_3-way'!Y351+2*PI())/3)</f>
        <v>-0.42529924499774052</v>
      </c>
      <c r="AK351" s="11">
        <f>'OddsRatio_working_3-way'!U351/(3*'OddsRatio_working_3-way'!X351^(1/3))*SIN(('OddsRatio_working_3-way'!Y351+4*PI())/3)</f>
        <v>0.46845791345933036</v>
      </c>
      <c r="AL351" s="11">
        <f>'OddsRatio_working_3-way'!Z351+'OddsRatio_working_3-way'!AF351</f>
        <v>1.0320218720506897</v>
      </c>
      <c r="AM351" s="11">
        <f>'OddsRatio_working_3-way'!AA351+'OddsRatio_working_3-way'!AG351</f>
        <v>-0.59076394258783893</v>
      </c>
      <c r="AN351" s="11">
        <f>'OddsRatio_working_3-way'!AB351+'OddsRatio_working_3-way'!AH351</f>
        <v>-0.44125792946285064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1.0320218720506897</v>
      </c>
      <c r="AS351" s="11">
        <f>IF(('OddsRatio_working_3-way'!X351=0),IF(Q351&gt;0,-Q351^(1/3),(-Q351)^(1/3)),'OddsRatio_working_3-way'!AM351-'OddsRatio_working_3-way'!R351/3)</f>
        <v>-0.59076394258783893</v>
      </c>
      <c r="AT351" s="11">
        <f>IF(('OddsRatio_working_3-way'!X351=0),IF(Q351&gt;0,-Q351^(1/3),(-Q351)^(1/3)),'OddsRatio_working_3-way'!AN351-'OddsRatio_working_3-way'!R351/3)</f>
        <v>-0.44125792946285064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9">
        <f t="shared" si="78"/>
        <v>0.44845838670210381</v>
      </c>
      <c r="E352" s="9">
        <f t="shared" si="79"/>
        <v>0.30643280418945595</v>
      </c>
      <c r="F352" s="9">
        <f t="shared" si="80"/>
        <v>0.24510880910844027</v>
      </c>
      <c r="G352" s="9">
        <f t="shared" si="81"/>
        <v>1.0334968885686853</v>
      </c>
      <c r="H352" s="9">
        <f t="shared" si="82"/>
        <v>2.2298612973967353</v>
      </c>
      <c r="I352" s="9">
        <f t="shared" si="83"/>
        <v>3.263358185965421</v>
      </c>
      <c r="J352" s="9">
        <f t="shared" si="84"/>
        <v>4.079820727934683</v>
      </c>
      <c r="K352" s="11">
        <f t="shared" si="85"/>
        <v>0.45662100456621008</v>
      </c>
      <c r="L352" s="11">
        <f t="shared" si="86"/>
        <v>0.31347962382445144</v>
      </c>
      <c r="M352" s="11">
        <f t="shared" si="87"/>
        <v>0.25125628140703515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-0.27931192010207773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0.22873848781848866</v>
      </c>
      <c r="Q352" s="11">
        <f>2*'OddsRatio_working_3-way'!K352*'OddsRatio_working_3-way'!L352*'OddsRatio_working_3-way'!M352</f>
        <v>7.193034208128575E-2</v>
      </c>
      <c r="R352" s="11">
        <f t="shared" si="88"/>
        <v>0</v>
      </c>
      <c r="S352" s="11">
        <f t="shared" si="89"/>
        <v>-0.81893564633723315</v>
      </c>
      <c r="T352" s="11">
        <f t="shared" si="90"/>
        <v>-0.25752693281045069</v>
      </c>
      <c r="U352" s="11">
        <f>'OddsRatio_working_3-way'!S352-'OddsRatio_working_3-way'!R352^2/3</f>
        <v>-0.81893564633723315</v>
      </c>
      <c r="V352" s="11">
        <f>'OddsRatio_working_3-way'!S352*'OddsRatio_working_3-way'!R352/3-2*'OddsRatio_working_3-way'!R352^3/27-'OddsRatio_working_3-way'!T352</f>
        <v>0.25752693281045069</v>
      </c>
      <c r="W352" s="11">
        <f>'OddsRatio_working_3-way'!V352^2+4*'OddsRatio_working_3-way'!U352^3/27</f>
        <v>-1.5046363528140108E-2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0.14262405534384662</v>
      </c>
      <c r="Y352" s="11">
        <f>IF('OddsRatio_working_3-way'!W352&gt;=0,IF('OddsRatio_working_3-way'!V352+SQRT('OddsRatio_working_3-way'!W352)&gt;0,0,PI()),ACOS('OddsRatio_working_3-way'!V352/(2*'OddsRatio_working_3-way'!X352)))</f>
        <v>0.44451969363692601</v>
      </c>
      <c r="Z352" s="11">
        <f>'OddsRatio_working_3-way'!X352^(1/3)*COS('OddsRatio_working_3-way'!Y352/3)</f>
        <v>0.51674844428434263</v>
      </c>
      <c r="AA352" s="11">
        <f>'OddsRatio_working_3-way'!X352^(1/3)*COS(('OddsRatio_working_3-way'!Y352+2*PI())/3)</f>
        <v>-0.32517388966822985</v>
      </c>
      <c r="AB352" s="11">
        <f>'OddsRatio_working_3-way'!X352^(1/3)*COS(('OddsRatio_working_3-way'!Y352+4*PI())/3)</f>
        <v>-0.19157455461611297</v>
      </c>
      <c r="AC352" s="11">
        <f>'OddsRatio_working_3-way'!X352^(1/3)*SIN('OddsRatio_working_3-way'!Y352/3)</f>
        <v>7.7133612055894821E-2</v>
      </c>
      <c r="AD352" s="11">
        <f>'OddsRatio_working_3-way'!X352^(1/3)*SIN(('OddsRatio_working_3-way'!Y352+2*PI())/3)</f>
        <v>0.40895047408838103</v>
      </c>
      <c r="AE352" s="11">
        <f>'OddsRatio_working_3-way'!X352^(1/3)*SIN(('OddsRatio_working_3-way'!Y352+4*PI())/3)</f>
        <v>-0.48608408614427573</v>
      </c>
      <c r="AF352" s="11">
        <f>-'OddsRatio_working_3-way'!U352/(3*'OddsRatio_working_3-way'!X352^(1/3))*COS(('OddsRatio_working_3-way'!Y352)/3)</f>
        <v>0.51674844428434275</v>
      </c>
      <c r="AG352" s="11">
        <f>-'OddsRatio_working_3-way'!U352/(3*'OddsRatio_working_3-way'!X352^(1/3))*COS(('OddsRatio_working_3-way'!Y352+2*PI())/3)</f>
        <v>-0.32517388966822991</v>
      </c>
      <c r="AH352" s="11">
        <f>-'OddsRatio_working_3-way'!U352/(3*'OddsRatio_working_3-way'!X352^(1/3))*COS(('OddsRatio_working_3-way'!Y352+4*PI())/3)</f>
        <v>-0.191574554616113</v>
      </c>
      <c r="AI352" s="11">
        <f>'OddsRatio_working_3-way'!U352/(3*'OddsRatio_working_3-way'!X352^(1/3))*SIN(('OddsRatio_working_3-way'!Y352)/3)</f>
        <v>-7.7133612055894848E-2</v>
      </c>
      <c r="AJ352" s="11">
        <f>'OddsRatio_working_3-way'!U352/(3*'OddsRatio_working_3-way'!X352^(1/3))*SIN(('OddsRatio_working_3-way'!Y352+2*PI())/3)</f>
        <v>-0.40895047408838109</v>
      </c>
      <c r="AK352" s="11">
        <f>'OddsRatio_working_3-way'!U352/(3*'OddsRatio_working_3-way'!X352^(1/3))*SIN(('OddsRatio_working_3-way'!Y352+4*PI())/3)</f>
        <v>0.48608408614427584</v>
      </c>
      <c r="AL352" s="11">
        <f>'OddsRatio_working_3-way'!Z352+'OddsRatio_working_3-way'!AF352</f>
        <v>1.0334968885686853</v>
      </c>
      <c r="AM352" s="11">
        <f>'OddsRatio_working_3-way'!AA352+'OddsRatio_working_3-way'!AG352</f>
        <v>-0.65034777933645982</v>
      </c>
      <c r="AN352" s="11">
        <f>'OddsRatio_working_3-way'!AB352+'OddsRatio_working_3-way'!AH352</f>
        <v>-0.383149109232226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1.0334968885686853</v>
      </c>
      <c r="AS352" s="11">
        <f>IF(('OddsRatio_working_3-way'!X352=0),IF(Q352&gt;0,-Q352^(1/3),(-Q352)^(1/3)),'OddsRatio_working_3-way'!AM352-'OddsRatio_working_3-way'!R352/3)</f>
        <v>-0.65034777933645982</v>
      </c>
      <c r="AT352" s="11">
        <f>IF(('OddsRatio_working_3-way'!X352=0),IF(Q352&gt;0,-Q352^(1/3),(-Q352)^(1/3)),'OddsRatio_working_3-way'!AN352-'OddsRatio_working_3-way'!R352/3)</f>
        <v>-0.383149109232226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9">
        <f t="shared" si="78"/>
        <v>0.49647866414673653</v>
      </c>
      <c r="E353" s="9">
        <f t="shared" si="79"/>
        <v>0.29892655056482498</v>
      </c>
      <c r="F353" s="9">
        <f t="shared" si="80"/>
        <v>0.20459478528843869</v>
      </c>
      <c r="G353" s="9">
        <f t="shared" si="81"/>
        <v>1.056442963999753</v>
      </c>
      <c r="H353" s="9">
        <f t="shared" si="82"/>
        <v>2.0141852454397626</v>
      </c>
      <c r="I353" s="9">
        <f t="shared" si="83"/>
        <v>3.3453033800794514</v>
      </c>
      <c r="J353" s="9">
        <f t="shared" si="84"/>
        <v>4.8877101075190907</v>
      </c>
      <c r="K353" s="11">
        <f t="shared" si="85"/>
        <v>0.51020408163265307</v>
      </c>
      <c r="L353" s="11">
        <f t="shared" si="86"/>
        <v>0.3105590062111801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-0.26553038797936757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0.23225566703827571</v>
      </c>
      <c r="Q353" s="11">
        <f>2*'OddsRatio_working_3-way'!K353*'OddsRatio_working_3-way'!L353*'OddsRatio_working_3-way'!M353</f>
        <v>6.7713022460138689E-2</v>
      </c>
      <c r="R353" s="11">
        <f t="shared" si="88"/>
        <v>0</v>
      </c>
      <c r="S353" s="11">
        <f t="shared" si="89"/>
        <v>-0.87468582713147924</v>
      </c>
      <c r="T353" s="11">
        <f t="shared" si="90"/>
        <v>-0.2550104452278365</v>
      </c>
      <c r="U353" s="11">
        <f>'OddsRatio_working_3-way'!S353-'OddsRatio_working_3-way'!R353^2/3</f>
        <v>-0.87468582713147924</v>
      </c>
      <c r="V353" s="11">
        <f>'OddsRatio_working_3-way'!S353*'OddsRatio_working_3-way'!R353/3-2*'OddsRatio_working_3-way'!R353^3/27-'OddsRatio_working_3-way'!T353</f>
        <v>0.2550104452278365</v>
      </c>
      <c r="W353" s="11">
        <f>'OddsRatio_working_3-way'!V353^2+4*'OddsRatio_working_3-way'!U353^3/27</f>
        <v>-3.4110490344872194E-2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0.15743317433134257</v>
      </c>
      <c r="Y353" s="11">
        <f>IF('OddsRatio_working_3-way'!W353&gt;=0,IF('OddsRatio_working_3-way'!V353+SQRT('OddsRatio_working_3-way'!W353)&gt;0,0,PI()),ACOS('OddsRatio_working_3-way'!V353/(2*'OddsRatio_working_3-way'!X353)))</f>
        <v>0.62681368918762304</v>
      </c>
      <c r="Z353" s="11">
        <f>'OddsRatio_working_3-way'!X353^(1/3)*COS('OddsRatio_working_3-way'!Y353/3)</f>
        <v>0.52822148199987662</v>
      </c>
      <c r="AA353" s="11">
        <f>'OddsRatio_working_3-way'!X353^(1/3)*COS(('OddsRatio_working_3-way'!Y353+2*PI())/3)</f>
        <v>-0.36110561843302941</v>
      </c>
      <c r="AB353" s="11">
        <f>'OddsRatio_working_3-way'!X353^(1/3)*COS(('OddsRatio_working_3-way'!Y353+4*PI())/3)</f>
        <v>-0.16711586356684729</v>
      </c>
      <c r="AC353" s="11">
        <f>'OddsRatio_working_3-way'!X353^(1/3)*SIN('OddsRatio_working_3-way'!Y353/3)</f>
        <v>0.11200003719201984</v>
      </c>
      <c r="AD353" s="11">
        <f>'OddsRatio_working_3-way'!X353^(1/3)*SIN(('OddsRatio_working_3-way'!Y353+2*PI())/3)</f>
        <v>0.40145320364054782</v>
      </c>
      <c r="AE353" s="11">
        <f>'OddsRatio_working_3-way'!X353^(1/3)*SIN(('OddsRatio_working_3-way'!Y353+4*PI())/3)</f>
        <v>-0.5134532408325676</v>
      </c>
      <c r="AF353" s="11">
        <f>-'OddsRatio_working_3-way'!U353/(3*'OddsRatio_working_3-way'!X353^(1/3))*COS(('OddsRatio_working_3-way'!Y353)/3)</f>
        <v>0.52822148199987651</v>
      </c>
      <c r="AG353" s="11">
        <f>-'OddsRatio_working_3-way'!U353/(3*'OddsRatio_working_3-way'!X353^(1/3))*COS(('OddsRatio_working_3-way'!Y353+2*PI())/3)</f>
        <v>-0.36110561843302935</v>
      </c>
      <c r="AH353" s="11">
        <f>-'OddsRatio_working_3-way'!U353/(3*'OddsRatio_working_3-way'!X353^(1/3))*COS(('OddsRatio_working_3-way'!Y353+4*PI())/3)</f>
        <v>-0.16711586356684727</v>
      </c>
      <c r="AI353" s="11">
        <f>'OddsRatio_working_3-way'!U353/(3*'OddsRatio_working_3-way'!X353^(1/3))*SIN(('OddsRatio_working_3-way'!Y353)/3)</f>
        <v>-0.11200003719201983</v>
      </c>
      <c r="AJ353" s="11">
        <f>'OddsRatio_working_3-way'!U353/(3*'OddsRatio_working_3-way'!X353^(1/3))*SIN(('OddsRatio_working_3-way'!Y353+2*PI())/3)</f>
        <v>-0.40145320364054771</v>
      </c>
      <c r="AK353" s="11">
        <f>'OddsRatio_working_3-way'!U353/(3*'OddsRatio_working_3-way'!X353^(1/3))*SIN(('OddsRatio_working_3-way'!Y353+4*PI())/3)</f>
        <v>0.51345324083256749</v>
      </c>
      <c r="AL353" s="11">
        <f>'OddsRatio_working_3-way'!Z353+'OddsRatio_working_3-way'!AF353</f>
        <v>1.056442963999753</v>
      </c>
      <c r="AM353" s="11">
        <f>'OddsRatio_working_3-way'!AA353+'OddsRatio_working_3-way'!AG353</f>
        <v>-0.7222112368660587</v>
      </c>
      <c r="AN353" s="11">
        <f>'OddsRatio_working_3-way'!AB353+'OddsRatio_working_3-way'!AH353</f>
        <v>-0.33423172713369453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1.056442963999753</v>
      </c>
      <c r="AS353" s="11">
        <f>IF(('OddsRatio_working_3-way'!X353=0),IF(Q353&gt;0,-Q353^(1/3),(-Q353)^(1/3)),'OddsRatio_working_3-way'!AM353-'OddsRatio_working_3-way'!R353/3)</f>
        <v>-0.7222112368660587</v>
      </c>
      <c r="AT353" s="11">
        <f>IF(('OddsRatio_working_3-way'!X353=0),IF(Q353&gt;0,-Q353^(1/3),(-Q353)^(1/3)),'OddsRatio_working_3-way'!AN353-'OddsRatio_working_3-way'!R353/3)</f>
        <v>-0.33423172713369453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9">
        <f t="shared" si="78"/>
        <v>0.36747295078211717</v>
      </c>
      <c r="E354" s="9">
        <f t="shared" si="79"/>
        <v>0.32936355599108924</v>
      </c>
      <c r="F354" s="9">
        <f t="shared" si="80"/>
        <v>0.30316349322679337</v>
      </c>
      <c r="G354" s="9">
        <f t="shared" si="81"/>
        <v>1.0495662995384327</v>
      </c>
      <c r="H354" s="9">
        <f t="shared" si="82"/>
        <v>2.7212887312430301</v>
      </c>
      <c r="I354" s="9">
        <f t="shared" si="83"/>
        <v>3.0361586211045597</v>
      </c>
      <c r="J354" s="9">
        <f t="shared" si="84"/>
        <v>3.2985501959891677</v>
      </c>
      <c r="K354" s="11">
        <f t="shared" si="85"/>
        <v>0.37878787878787878</v>
      </c>
      <c r="L354" s="11">
        <f t="shared" si="86"/>
        <v>0.3401360544217687</v>
      </c>
      <c r="M354" s="11">
        <f t="shared" si="87"/>
        <v>0.31347962382445144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-0.2814153304525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0.2330418250704861</v>
      </c>
      <c r="Q354" s="11">
        <f>2*'OddsRatio_working_3-way'!K354*'OddsRatio_working_3-way'!L354*'OddsRatio_working_3-way'!M354</f>
        <v>8.077706241611303E-2</v>
      </c>
      <c r="R354" s="11">
        <f t="shared" si="88"/>
        <v>0</v>
      </c>
      <c r="S354" s="11">
        <f t="shared" si="89"/>
        <v>-0.828106360430926</v>
      </c>
      <c r="T354" s="11">
        <f t="shared" si="90"/>
        <v>-0.28703859980274726</v>
      </c>
      <c r="U354" s="11">
        <f>'OddsRatio_working_3-way'!S354-'OddsRatio_working_3-way'!R354^2/3</f>
        <v>-0.828106360430926</v>
      </c>
      <c r="V354" s="11">
        <f>'OddsRatio_working_3-way'!S354*'OddsRatio_working_3-way'!R354/3-2*'OddsRatio_working_3-way'!R354^3/27-'OddsRatio_working_3-way'!T354</f>
        <v>0.28703859980274726</v>
      </c>
      <c r="W354" s="11">
        <f>'OddsRatio_working_3-way'!V354^2+4*'OddsRatio_working_3-way'!U354^3/27</f>
        <v>-1.7395588352166202E-3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0.14502647742045099</v>
      </c>
      <c r="Y354" s="11">
        <f>IF('OddsRatio_working_3-way'!W354&gt;=0,IF('OddsRatio_working_3-way'!V354+SQRT('OddsRatio_working_3-way'!W354)&gt;0,0,PI()),ACOS('OddsRatio_working_3-way'!V354/(2*'OddsRatio_working_3-way'!X354)))</f>
        <v>0.14429470202119088</v>
      </c>
      <c r="Z354" s="11">
        <f>'OddsRatio_working_3-way'!X354^(1/3)*COS('OddsRatio_working_3-way'!Y354/3)</f>
        <v>0.52478314976921647</v>
      </c>
      <c r="AA354" s="11">
        <f>'OddsRatio_working_3-way'!X354^(1/3)*COS(('OddsRatio_working_3-way'!Y354+2*PI())/3)</f>
        <v>-0.2842679181909431</v>
      </c>
      <c r="AB354" s="11">
        <f>'OddsRatio_working_3-way'!X354^(1/3)*COS(('OddsRatio_working_3-way'!Y354+4*PI())/3)</f>
        <v>-0.24051523157827348</v>
      </c>
      <c r="AC354" s="11">
        <f>'OddsRatio_working_3-way'!X354^(1/3)*SIN('OddsRatio_working_3-way'!Y354/3)</f>
        <v>2.5260625393594187E-2</v>
      </c>
      <c r="AD354" s="11">
        <f>'OddsRatio_working_3-way'!X354^(1/3)*SIN(('OddsRatio_working_3-way'!Y354+2*PI())/3)</f>
        <v>0.4418452264813581</v>
      </c>
      <c r="AE354" s="11">
        <f>'OddsRatio_working_3-way'!X354^(1/3)*SIN(('OddsRatio_working_3-way'!Y354+4*PI())/3)</f>
        <v>-0.46710585187495229</v>
      </c>
      <c r="AF354" s="11">
        <f>-'OddsRatio_working_3-way'!U354/(3*'OddsRatio_working_3-way'!X354^(1/3))*COS(('OddsRatio_working_3-way'!Y354)/3)</f>
        <v>0.52478314976921636</v>
      </c>
      <c r="AG354" s="11">
        <f>-'OddsRatio_working_3-way'!U354/(3*'OddsRatio_working_3-way'!X354^(1/3))*COS(('OddsRatio_working_3-way'!Y354+2*PI())/3)</f>
        <v>-0.28426791819094305</v>
      </c>
      <c r="AH354" s="11">
        <f>-'OddsRatio_working_3-way'!U354/(3*'OddsRatio_working_3-way'!X354^(1/3))*COS(('OddsRatio_working_3-way'!Y354+4*PI())/3)</f>
        <v>-0.24051523157827343</v>
      </c>
      <c r="AI354" s="11">
        <f>'OddsRatio_working_3-way'!U354/(3*'OddsRatio_working_3-way'!X354^(1/3))*SIN(('OddsRatio_working_3-way'!Y354)/3)</f>
        <v>-2.5260625393594183E-2</v>
      </c>
      <c r="AJ354" s="11">
        <f>'OddsRatio_working_3-way'!U354/(3*'OddsRatio_working_3-way'!X354^(1/3))*SIN(('OddsRatio_working_3-way'!Y354+2*PI())/3)</f>
        <v>-0.44184522648135804</v>
      </c>
      <c r="AK354" s="11">
        <f>'OddsRatio_working_3-way'!U354/(3*'OddsRatio_working_3-way'!X354^(1/3))*SIN(('OddsRatio_working_3-way'!Y354+4*PI())/3)</f>
        <v>0.46710585187495224</v>
      </c>
      <c r="AL354" s="11">
        <f>'OddsRatio_working_3-way'!Z354+'OddsRatio_working_3-way'!AF354</f>
        <v>1.0495662995384327</v>
      </c>
      <c r="AM354" s="11">
        <f>'OddsRatio_working_3-way'!AA354+'OddsRatio_working_3-way'!AG354</f>
        <v>-0.56853583638188621</v>
      </c>
      <c r="AN354" s="11">
        <f>'OddsRatio_working_3-way'!AB354+'OddsRatio_working_3-way'!AH354</f>
        <v>-0.48103046315654691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1.0495662995384327</v>
      </c>
      <c r="AS354" s="11">
        <f>IF(('OddsRatio_working_3-way'!X354=0),IF(Q354&gt;0,-Q354^(1/3),(-Q354)^(1/3)),'OddsRatio_working_3-way'!AM354-'OddsRatio_working_3-way'!R354/3)</f>
        <v>-0.56853583638188621</v>
      </c>
      <c r="AT354" s="11">
        <f>IF(('OddsRatio_working_3-way'!X354=0),IF(Q354&gt;0,-Q354^(1/3),(-Q354)^(1/3)),'OddsRatio_working_3-way'!AN354-'OddsRatio_working_3-way'!R354/3)</f>
        <v>-0.48103046315654691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9">
        <f t="shared" si="78"/>
        <v>0.33571062122908502</v>
      </c>
      <c r="E355" s="9">
        <f t="shared" si="79"/>
        <v>0.31881295678694782</v>
      </c>
      <c r="F355" s="9">
        <f t="shared" si="80"/>
        <v>0.34547642198396711</v>
      </c>
      <c r="G355" s="9">
        <f t="shared" si="81"/>
        <v>1.0525297440581407</v>
      </c>
      <c r="H355" s="9">
        <f t="shared" si="82"/>
        <v>2.9787559188293051</v>
      </c>
      <c r="I355" s="9">
        <f t="shared" si="83"/>
        <v>3.136635380438026</v>
      </c>
      <c r="J355" s="9">
        <f t="shared" si="84"/>
        <v>2.8945535393046535</v>
      </c>
      <c r="K355" s="11">
        <f t="shared" si="85"/>
        <v>0.34722222222222221</v>
      </c>
      <c r="L355" s="11">
        <f t="shared" si="86"/>
        <v>0.33003300330033003</v>
      </c>
      <c r="M355" s="11">
        <f t="shared" si="87"/>
        <v>0.35714285714285715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-0.28114686468646866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0.23369152391429621</v>
      </c>
      <c r="Q355" s="11">
        <f>2*'OddsRatio_working_3-way'!K355*'OddsRatio_working_3-way'!L355*'OddsRatio_working_3-way'!M355</f>
        <v>8.1853423437581854E-2</v>
      </c>
      <c r="R355" s="11">
        <f t="shared" si="88"/>
        <v>0</v>
      </c>
      <c r="S355" s="11">
        <f t="shared" si="89"/>
        <v>-0.83120800288812036</v>
      </c>
      <c r="T355" s="11">
        <f t="shared" si="90"/>
        <v>-0.29114115687850095</v>
      </c>
      <c r="U355" s="11">
        <f>'OddsRatio_working_3-way'!S355-'OddsRatio_working_3-way'!R355^2/3</f>
        <v>-0.83120800288812036</v>
      </c>
      <c r="V355" s="11">
        <f>'OddsRatio_working_3-way'!S355*'OddsRatio_working_3-way'!R355/3-2*'OddsRatio_working_3-way'!R355^3/27-'OddsRatio_working_3-way'!T355</f>
        <v>0.29114115687850095</v>
      </c>
      <c r="W355" s="11">
        <f>'OddsRatio_working_3-way'!V355^2+4*'OddsRatio_working_3-way'!U355^3/27</f>
        <v>-3.1641416647275322E-4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0.14584202703184074</v>
      </c>
      <c r="Y355" s="11">
        <f>IF('OddsRatio_working_3-way'!W355&gt;=0,IF('OddsRatio_working_3-way'!V355+SQRT('OddsRatio_working_3-way'!W355)&gt;0,0,PI()),ACOS('OddsRatio_working_3-way'!V355/(2*'OddsRatio_working_3-way'!X355)))</f>
        <v>6.1021774536524465E-2</v>
      </c>
      <c r="Z355" s="11">
        <f>'OddsRatio_working_3-way'!X355^(1/3)*COS('OddsRatio_working_3-way'!Y355/3)</f>
        <v>0.52626487202907035</v>
      </c>
      <c r="AA355" s="11">
        <f>'OddsRatio_working_3-way'!X355^(1/3)*COS(('OddsRatio_working_3-way'!Y355+2*PI())/3)</f>
        <v>-0.27240411726443159</v>
      </c>
      <c r="AB355" s="11">
        <f>'OddsRatio_working_3-way'!X355^(1/3)*COS(('OddsRatio_working_3-way'!Y355+4*PI())/3)</f>
        <v>-0.25386075476463876</v>
      </c>
      <c r="AC355" s="11">
        <f>'OddsRatio_working_3-way'!X355^(1/3)*SIN('OddsRatio_working_3-way'!Y355/3)</f>
        <v>1.0706015330936285E-2</v>
      </c>
      <c r="AD355" s="11">
        <f>'OddsRatio_working_3-way'!X355^(1/3)*SIN(('OddsRatio_working_3-way'!Y355+2*PI())/3)</f>
        <v>0.45040574063107353</v>
      </c>
      <c r="AE355" s="11">
        <f>'OddsRatio_working_3-way'!X355^(1/3)*SIN(('OddsRatio_working_3-way'!Y355+4*PI())/3)</f>
        <v>-0.46111175596200976</v>
      </c>
      <c r="AF355" s="11">
        <f>-'OddsRatio_working_3-way'!U355/(3*'OddsRatio_working_3-way'!X355^(1/3))*COS(('OddsRatio_working_3-way'!Y355)/3)</f>
        <v>0.52626487202907035</v>
      </c>
      <c r="AG355" s="11">
        <f>-'OddsRatio_working_3-way'!U355/(3*'OddsRatio_working_3-way'!X355^(1/3))*COS(('OddsRatio_working_3-way'!Y355+2*PI())/3)</f>
        <v>-0.27240411726443159</v>
      </c>
      <c r="AH355" s="11">
        <f>-'OddsRatio_working_3-way'!U355/(3*'OddsRatio_working_3-way'!X355^(1/3))*COS(('OddsRatio_working_3-way'!Y355+4*PI())/3)</f>
        <v>-0.25386075476463876</v>
      </c>
      <c r="AI355" s="11">
        <f>'OddsRatio_working_3-way'!U355/(3*'OddsRatio_working_3-way'!X355^(1/3))*SIN(('OddsRatio_working_3-way'!Y355)/3)</f>
        <v>-1.0706015330936285E-2</v>
      </c>
      <c r="AJ355" s="11">
        <f>'OddsRatio_working_3-way'!U355/(3*'OddsRatio_working_3-way'!X355^(1/3))*SIN(('OddsRatio_working_3-way'!Y355+2*PI())/3)</f>
        <v>-0.45040574063107353</v>
      </c>
      <c r="AK355" s="11">
        <f>'OddsRatio_working_3-way'!U355/(3*'OddsRatio_working_3-way'!X355^(1/3))*SIN(('OddsRatio_working_3-way'!Y355+4*PI())/3)</f>
        <v>0.46111175596200976</v>
      </c>
      <c r="AL355" s="11">
        <f>'OddsRatio_working_3-way'!Z355+'OddsRatio_working_3-way'!AF355</f>
        <v>1.0525297440581407</v>
      </c>
      <c r="AM355" s="11">
        <f>'OddsRatio_working_3-way'!AA355+'OddsRatio_working_3-way'!AG355</f>
        <v>-0.54480823452886318</v>
      </c>
      <c r="AN355" s="11">
        <f>'OddsRatio_working_3-way'!AB355+'OddsRatio_working_3-way'!AH355</f>
        <v>-0.50772150952927753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1.0525297440581407</v>
      </c>
      <c r="AS355" s="11">
        <f>IF(('OddsRatio_working_3-way'!X355=0),IF(Q355&gt;0,-Q355^(1/3),(-Q355)^(1/3)),'OddsRatio_working_3-way'!AM355-'OddsRatio_working_3-way'!R355/3)</f>
        <v>-0.54480823452886318</v>
      </c>
      <c r="AT355" s="11">
        <f>IF(('OddsRatio_working_3-way'!X355=0),IF(Q355&gt;0,-Q355^(1/3),(-Q355)^(1/3)),'OddsRatio_working_3-way'!AN355-'OddsRatio_working_3-way'!R355/3)</f>
        <v>-0.50772150952927753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9">
        <f t="shared" si="78"/>
        <v>0.49602632781754719</v>
      </c>
      <c r="E356" s="9">
        <f t="shared" si="79"/>
        <v>0.31133593355035238</v>
      </c>
      <c r="F356" s="9">
        <f t="shared" si="80"/>
        <v>0.19263773863210021</v>
      </c>
      <c r="G356" s="9">
        <f t="shared" si="81"/>
        <v>1.0583562721355284</v>
      </c>
      <c r="H356" s="9">
        <f t="shared" si="82"/>
        <v>2.0160220212501079</v>
      </c>
      <c r="I356" s="9">
        <f t="shared" si="83"/>
        <v>3.2119646087632541</v>
      </c>
      <c r="J356" s="9">
        <f t="shared" si="84"/>
        <v>5.1910908376566924</v>
      </c>
      <c r="K356" s="11">
        <f t="shared" si="85"/>
        <v>0.51020408163265307</v>
      </c>
      <c r="L356" s="11">
        <f t="shared" si="86"/>
        <v>0.3236245954692557</v>
      </c>
      <c r="M356" s="11">
        <f t="shared" si="87"/>
        <v>0.20161290322580647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-0.26449439782176565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0.23335751463128318</v>
      </c>
      <c r="Q356" s="11">
        <f>2*'OddsRatio_working_3-way'!K356*'OddsRatio_working_3-way'!L356*'OddsRatio_working_3-way'!M356</f>
        <v>6.6578463518197781E-2</v>
      </c>
      <c r="R356" s="11">
        <f t="shared" si="88"/>
        <v>0</v>
      </c>
      <c r="S356" s="11">
        <f t="shared" si="89"/>
        <v>-0.88227772139255434</v>
      </c>
      <c r="T356" s="11">
        <f t="shared" si="90"/>
        <v>-0.25171974932740498</v>
      </c>
      <c r="U356" s="11">
        <f>'OddsRatio_working_3-way'!S356-'OddsRatio_working_3-way'!R356^2/3</f>
        <v>-0.88227772139255434</v>
      </c>
      <c r="V356" s="11">
        <f>'OddsRatio_working_3-way'!S356*'OddsRatio_working_3-way'!R356/3-2*'OddsRatio_working_3-way'!R356^3/27-'OddsRatio_working_3-way'!T356</f>
        <v>0.25171974932740498</v>
      </c>
      <c r="W356" s="11">
        <f>'OddsRatio_working_3-way'!V356^2+4*'OddsRatio_working_3-way'!U356^3/27</f>
        <v>-3.8381954541504476E-2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0.15948729317954774</v>
      </c>
      <c r="Y356" s="11">
        <f>IF('OddsRatio_working_3-way'!W356&gt;=0,IF('OddsRatio_working_3-way'!V356+SQRT('OddsRatio_working_3-way'!W356)&gt;0,0,PI()),ACOS('OddsRatio_working_3-way'!V356/(2*'OddsRatio_working_3-way'!X356)))</f>
        <v>0.66136760320914134</v>
      </c>
      <c r="Z356" s="11">
        <f>'OddsRatio_working_3-way'!X356^(1/3)*COS('OddsRatio_working_3-way'!Y356/3)</f>
        <v>0.5291781360677642</v>
      </c>
      <c r="AA356" s="11">
        <f>'OddsRatio_working_3-way'!X356^(1/3)*COS(('OddsRatio_working_3-way'!Y356+2*PI())/3)</f>
        <v>-0.36728914388109724</v>
      </c>
      <c r="AB356" s="11">
        <f>'OddsRatio_working_3-way'!X356^(1/3)*COS(('OddsRatio_working_3-way'!Y356+4*PI())/3)</f>
        <v>-0.16188899218666708</v>
      </c>
      <c r="AC356" s="11">
        <f>'OddsRatio_working_3-way'!X356^(1/3)*SIN('OddsRatio_working_3-way'!Y356/3)</f>
        <v>0.11858783287236922</v>
      </c>
      <c r="AD356" s="11">
        <f>'OddsRatio_working_3-way'!X356^(1/3)*SIN(('OddsRatio_working_3-way'!Y356+2*PI())/3)</f>
        <v>0.39898779252579747</v>
      </c>
      <c r="AE356" s="11">
        <f>'OddsRatio_working_3-way'!X356^(1/3)*SIN(('OddsRatio_working_3-way'!Y356+4*PI())/3)</f>
        <v>-0.51757562539816671</v>
      </c>
      <c r="AF356" s="11">
        <f>-'OddsRatio_working_3-way'!U356/(3*'OddsRatio_working_3-way'!X356^(1/3))*COS(('OddsRatio_working_3-way'!Y356)/3)</f>
        <v>0.5291781360677642</v>
      </c>
      <c r="AG356" s="11">
        <f>-'OddsRatio_working_3-way'!U356/(3*'OddsRatio_working_3-way'!X356^(1/3))*COS(('OddsRatio_working_3-way'!Y356+2*PI())/3)</f>
        <v>-0.36728914388109724</v>
      </c>
      <c r="AH356" s="11">
        <f>-'OddsRatio_working_3-way'!U356/(3*'OddsRatio_working_3-way'!X356^(1/3))*COS(('OddsRatio_working_3-way'!Y356+4*PI())/3)</f>
        <v>-0.16188899218666708</v>
      </c>
      <c r="AI356" s="11">
        <f>'OddsRatio_working_3-way'!U356/(3*'OddsRatio_working_3-way'!X356^(1/3))*SIN(('OddsRatio_working_3-way'!Y356)/3)</f>
        <v>-0.11858783287236922</v>
      </c>
      <c r="AJ356" s="11">
        <f>'OddsRatio_working_3-way'!U356/(3*'OddsRatio_working_3-way'!X356^(1/3))*SIN(('OddsRatio_working_3-way'!Y356+2*PI())/3)</f>
        <v>-0.39898779252579747</v>
      </c>
      <c r="AK356" s="11">
        <f>'OddsRatio_working_3-way'!U356/(3*'OddsRatio_working_3-way'!X356^(1/3))*SIN(('OddsRatio_working_3-way'!Y356+4*PI())/3)</f>
        <v>0.51757562539816671</v>
      </c>
      <c r="AL356" s="11">
        <f>'OddsRatio_working_3-way'!Z356+'OddsRatio_working_3-way'!AF356</f>
        <v>1.0583562721355284</v>
      </c>
      <c r="AM356" s="11">
        <f>'OddsRatio_working_3-way'!AA356+'OddsRatio_working_3-way'!AG356</f>
        <v>-0.73457828776219447</v>
      </c>
      <c r="AN356" s="11">
        <f>'OddsRatio_working_3-way'!AB356+'OddsRatio_working_3-way'!AH356</f>
        <v>-0.32377798437333416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1.0583562721355284</v>
      </c>
      <c r="AS356" s="11">
        <f>IF(('OddsRatio_working_3-way'!X356=0),IF(Q356&gt;0,-Q356^(1/3),(-Q356)^(1/3)),'OddsRatio_working_3-way'!AM356-'OddsRatio_working_3-way'!R356/3)</f>
        <v>-0.73457828776219447</v>
      </c>
      <c r="AT356" s="11">
        <f>IF(('OddsRatio_working_3-way'!X356=0),IF(Q356&gt;0,-Q356^(1/3),(-Q356)^(1/3)),'OddsRatio_working_3-way'!AN356-'OddsRatio_working_3-way'!R356/3)</f>
        <v>-0.32377798437333416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9">
        <f t="shared" si="78"/>
        <v>0.21974518073264701</v>
      </c>
      <c r="E357" s="9">
        <f t="shared" si="79"/>
        <v>0.23822047674447022</v>
      </c>
      <c r="F357" s="9">
        <f t="shared" si="80"/>
        <v>0.54203434252288263</v>
      </c>
      <c r="G357" s="9">
        <f t="shared" si="81"/>
        <v>1.0694956360087313</v>
      </c>
      <c r="H357" s="9">
        <f t="shared" si="82"/>
        <v>4.5507255115489889</v>
      </c>
      <c r="I357" s="9">
        <f t="shared" si="83"/>
        <v>4.1977919516661064</v>
      </c>
      <c r="J357" s="9">
        <f t="shared" si="84"/>
        <v>1.8449015524468984</v>
      </c>
      <c r="K357" s="11">
        <f t="shared" si="85"/>
        <v>0.23148148148148145</v>
      </c>
      <c r="L357" s="11">
        <f t="shared" si="86"/>
        <v>0.25062656641604009</v>
      </c>
      <c r="M357" s="11">
        <f t="shared" si="87"/>
        <v>0.55865921787709494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-0.25417140513190695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0.23011698499300182</v>
      </c>
      <c r="Q357" s="11">
        <f>2*'OddsRatio_working_3-way'!K357*'OddsRatio_working_3-way'!L357*'OddsRatio_working_3-way'!M357</f>
        <v>6.4821685913521637E-2</v>
      </c>
      <c r="R357" s="11">
        <f t="shared" si="88"/>
        <v>0</v>
      </c>
      <c r="S357" s="11">
        <f t="shared" si="89"/>
        <v>-0.90536142283030763</v>
      </c>
      <c r="T357" s="11">
        <f t="shared" si="90"/>
        <v>-0.25503138671276271</v>
      </c>
      <c r="U357" s="11">
        <f>'OddsRatio_working_3-way'!S357-'OddsRatio_working_3-way'!R357^2/3</f>
        <v>-0.90536142283030763</v>
      </c>
      <c r="V357" s="11">
        <f>'OddsRatio_working_3-way'!S357*'OddsRatio_working_3-way'!R357/3-2*'OddsRatio_working_3-way'!R357^3/27-'OddsRatio_working_3-way'!T357</f>
        <v>0.25503138671276271</v>
      </c>
      <c r="W357" s="11">
        <f>'OddsRatio_working_3-way'!V357^2+4*'OddsRatio_working_3-way'!U357^3/27</f>
        <v>-4.4900624783785217E-2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0.16578723789274308</v>
      </c>
      <c r="Y357" s="11">
        <f>IF('OddsRatio_working_3-way'!W357&gt;=0,IF('OddsRatio_working_3-way'!V357+SQRT('OddsRatio_working_3-way'!W357)&gt;0,0,PI()),ACOS('OddsRatio_working_3-way'!V357/(2*'OddsRatio_working_3-way'!X357)))</f>
        <v>0.69328215648167235</v>
      </c>
      <c r="Z357" s="11">
        <f>'OddsRatio_working_3-way'!X357^(1/3)*COS('OddsRatio_working_3-way'!Y357/3)</f>
        <v>0.53474781800436566</v>
      </c>
      <c r="AA357" s="11">
        <f>'OddsRatio_working_3-way'!X357^(1/3)*COS(('OddsRatio_working_3-way'!Y357+2*PI())/3)</f>
        <v>-0.3763414916231359</v>
      </c>
      <c r="AB357" s="11">
        <f>'OddsRatio_working_3-way'!X357^(1/3)*COS(('OddsRatio_working_3-way'!Y357+4*PI())/3)</f>
        <v>-0.15840632638122998</v>
      </c>
      <c r="AC357" s="11">
        <f>'OddsRatio_working_3-way'!X357^(1/3)*SIN('OddsRatio_working_3-way'!Y357/3)</f>
        <v>0.1258249263183002</v>
      </c>
      <c r="AD357" s="11">
        <f>'OddsRatio_working_3-way'!X357^(1/3)*SIN(('OddsRatio_working_3-way'!Y357+2*PI())/3)</f>
        <v>0.4001927318509283</v>
      </c>
      <c r="AE357" s="11">
        <f>'OddsRatio_working_3-way'!X357^(1/3)*SIN(('OddsRatio_working_3-way'!Y357+4*PI())/3)</f>
        <v>-0.5260176581692283</v>
      </c>
      <c r="AF357" s="11">
        <f>-'OddsRatio_working_3-way'!U357/(3*'OddsRatio_working_3-way'!X357^(1/3))*COS(('OddsRatio_working_3-way'!Y357)/3)</f>
        <v>0.53474781800436577</v>
      </c>
      <c r="AG357" s="11">
        <f>-'OddsRatio_working_3-way'!U357/(3*'OddsRatio_working_3-way'!X357^(1/3))*COS(('OddsRatio_working_3-way'!Y357+2*PI())/3)</f>
        <v>-0.37634149162313596</v>
      </c>
      <c r="AH357" s="11">
        <f>-'OddsRatio_working_3-way'!U357/(3*'OddsRatio_working_3-way'!X357^(1/3))*COS(('OddsRatio_working_3-way'!Y357+4*PI())/3)</f>
        <v>-0.15840632638123001</v>
      </c>
      <c r="AI357" s="11">
        <f>'OddsRatio_working_3-way'!U357/(3*'OddsRatio_working_3-way'!X357^(1/3))*SIN(('OddsRatio_working_3-way'!Y357)/3)</f>
        <v>-0.12582492631830022</v>
      </c>
      <c r="AJ357" s="11">
        <f>'OddsRatio_working_3-way'!U357/(3*'OddsRatio_working_3-way'!X357^(1/3))*SIN(('OddsRatio_working_3-way'!Y357+2*PI())/3)</f>
        <v>-0.40019273185092835</v>
      </c>
      <c r="AK357" s="11">
        <f>'OddsRatio_working_3-way'!U357/(3*'OddsRatio_working_3-way'!X357^(1/3))*SIN(('OddsRatio_working_3-way'!Y357+4*PI())/3)</f>
        <v>0.52601765816922841</v>
      </c>
      <c r="AL357" s="11">
        <f>'OddsRatio_working_3-way'!Z357+'OddsRatio_working_3-way'!AF357</f>
        <v>1.0694956360087313</v>
      </c>
      <c r="AM357" s="11">
        <f>'OddsRatio_working_3-way'!AA357+'OddsRatio_working_3-way'!AG357</f>
        <v>-0.75268298324627181</v>
      </c>
      <c r="AN357" s="11">
        <f>'OddsRatio_working_3-way'!AB357+'OddsRatio_working_3-way'!AH357</f>
        <v>-0.31681265276245996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1.0694956360087313</v>
      </c>
      <c r="AS357" s="11">
        <f>IF(('OddsRatio_working_3-way'!X357=0),IF(Q357&gt;0,-Q357^(1/3),(-Q357)^(1/3)),'OddsRatio_working_3-way'!AM357-'OddsRatio_working_3-way'!R357/3)</f>
        <v>-0.75268298324627181</v>
      </c>
      <c r="AT357" s="11">
        <f>IF(('OddsRatio_working_3-way'!X357=0),IF(Q357&gt;0,-Q357^(1/3),(-Q357)^(1/3)),'OddsRatio_working_3-way'!AN357-'OddsRatio_working_3-way'!R357/3)</f>
        <v>-0.31681265276245996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9">
        <f t="shared" si="78"/>
        <v>0.47516382091512666</v>
      </c>
      <c r="E358" s="9">
        <f t="shared" si="79"/>
        <v>0.27518668756910625</v>
      </c>
      <c r="F358" s="9">
        <f t="shared" si="80"/>
        <v>0.24964949151576712</v>
      </c>
      <c r="G358" s="9">
        <f t="shared" si="81"/>
        <v>1.0620551270613965</v>
      </c>
      <c r="H358" s="9">
        <f t="shared" si="82"/>
        <v>2.1045373321438525</v>
      </c>
      <c r="I358" s="9">
        <f t="shared" si="83"/>
        <v>3.6338967151122636</v>
      </c>
      <c r="J358" s="9">
        <f t="shared" si="84"/>
        <v>4.0056160095837523</v>
      </c>
      <c r="K358" s="11">
        <f t="shared" si="85"/>
        <v>0.49019607843137253</v>
      </c>
      <c r="L358" s="11">
        <f t="shared" si="86"/>
        <v>0.28735632183908044</v>
      </c>
      <c r="M358" s="11">
        <f t="shared" si="87"/>
        <v>0.2610966057441253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-0.26844991470373447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0.23354229300135165</v>
      </c>
      <c r="Q358" s="11">
        <f>2*'OddsRatio_working_3-way'!K358*'OddsRatio_working_3-way'!L358*'OddsRatio_working_3-way'!M358</f>
        <v>7.3556627716961143E-2</v>
      </c>
      <c r="R358" s="11">
        <f t="shared" si="88"/>
        <v>0</v>
      </c>
      <c r="S358" s="11">
        <f t="shared" si="89"/>
        <v>-0.86996597953511212</v>
      </c>
      <c r="T358" s="11">
        <f t="shared" si="90"/>
        <v>-0.27400503292444472</v>
      </c>
      <c r="U358" s="11">
        <f>'OddsRatio_working_3-way'!S358-'OddsRatio_working_3-way'!R358^2/3</f>
        <v>-0.86996597953511212</v>
      </c>
      <c r="V358" s="11">
        <f>'OddsRatio_working_3-way'!S358*'OddsRatio_working_3-way'!R358/3-2*'OddsRatio_working_3-way'!R358^3/27-'OddsRatio_working_3-way'!T358</f>
        <v>0.27400503292444472</v>
      </c>
      <c r="W358" s="11">
        <f>'OddsRatio_working_3-way'!V358^2+4*'OddsRatio_working_3-way'!U358^3/27</f>
        <v>-2.2465797895204767E-2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0.15616061920594032</v>
      </c>
      <c r="Y358" s="11">
        <f>IF('OddsRatio_working_3-way'!W358&gt;=0,IF('OddsRatio_working_3-way'!V358+SQRT('OddsRatio_working_3-way'!W358)&gt;0,0,PI()),ACOS('OddsRatio_working_3-way'!V358/(2*'OddsRatio_working_3-way'!X358)))</f>
        <v>0.50055162813602605</v>
      </c>
      <c r="Z358" s="11">
        <f>'OddsRatio_working_3-way'!X358^(1/3)*COS('OddsRatio_working_3-way'!Y358/3)</f>
        <v>0.53102756353069824</v>
      </c>
      <c r="AA358" s="11">
        <f>'OddsRatio_working_3-way'!X358^(1/3)*COS(('OddsRatio_working_3-way'!Y358+2*PI())/3)</f>
        <v>-0.34296563753243586</v>
      </c>
      <c r="AB358" s="11">
        <f>'OddsRatio_working_3-way'!X358^(1/3)*COS(('OddsRatio_working_3-way'!Y358+4*PI())/3)</f>
        <v>-0.18806192599826257</v>
      </c>
      <c r="AC358" s="11">
        <f>'OddsRatio_working_3-way'!X358^(1/3)*SIN('OddsRatio_working_3-way'!Y358/3)</f>
        <v>8.9433699552727203E-2</v>
      </c>
      <c r="AD358" s="11">
        <f>'OddsRatio_working_3-way'!X358^(1/3)*SIN(('OddsRatio_working_3-way'!Y358+2*PI())/3)</f>
        <v>0.41516651035097607</v>
      </c>
      <c r="AE358" s="11">
        <f>'OddsRatio_working_3-way'!X358^(1/3)*SIN(('OddsRatio_working_3-way'!Y358+4*PI())/3)</f>
        <v>-0.50460020990370313</v>
      </c>
      <c r="AF358" s="11">
        <f>-'OddsRatio_working_3-way'!U358/(3*'OddsRatio_working_3-way'!X358^(1/3))*COS(('OddsRatio_working_3-way'!Y358)/3)</f>
        <v>0.53102756353069835</v>
      </c>
      <c r="AG358" s="11">
        <f>-'OddsRatio_working_3-way'!U358/(3*'OddsRatio_working_3-way'!X358^(1/3))*COS(('OddsRatio_working_3-way'!Y358+2*PI())/3)</f>
        <v>-0.34296563753243592</v>
      </c>
      <c r="AH358" s="11">
        <f>-'OddsRatio_working_3-way'!U358/(3*'OddsRatio_working_3-way'!X358^(1/3))*COS(('OddsRatio_working_3-way'!Y358+4*PI())/3)</f>
        <v>-0.18806192599826263</v>
      </c>
      <c r="AI358" s="11">
        <f>'OddsRatio_working_3-way'!U358/(3*'OddsRatio_working_3-way'!X358^(1/3))*SIN(('OddsRatio_working_3-way'!Y358)/3)</f>
        <v>-8.943369955272723E-2</v>
      </c>
      <c r="AJ358" s="11">
        <f>'OddsRatio_working_3-way'!U358/(3*'OddsRatio_working_3-way'!X358^(1/3))*SIN(('OddsRatio_working_3-way'!Y358+2*PI())/3)</f>
        <v>-0.41516651035097613</v>
      </c>
      <c r="AK358" s="11">
        <f>'OddsRatio_working_3-way'!U358/(3*'OddsRatio_working_3-way'!X358^(1/3))*SIN(('OddsRatio_working_3-way'!Y358+4*PI())/3)</f>
        <v>0.50460020990370325</v>
      </c>
      <c r="AL358" s="11">
        <f>'OddsRatio_working_3-way'!Z358+'OddsRatio_working_3-way'!AF358</f>
        <v>1.0620551270613965</v>
      </c>
      <c r="AM358" s="11">
        <f>'OddsRatio_working_3-way'!AA358+'OddsRatio_working_3-way'!AG358</f>
        <v>-0.68593127506487184</v>
      </c>
      <c r="AN358" s="11">
        <f>'OddsRatio_working_3-way'!AB358+'OddsRatio_working_3-way'!AH358</f>
        <v>-0.3761238519965252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1.0620551270613965</v>
      </c>
      <c r="AS358" s="11">
        <f>IF(('OddsRatio_working_3-way'!X358=0),IF(Q358&gt;0,-Q358^(1/3),(-Q358)^(1/3)),'OddsRatio_working_3-way'!AM358-'OddsRatio_working_3-way'!R358/3)</f>
        <v>-0.68593127506487184</v>
      </c>
      <c r="AT358" s="11">
        <f>IF(('OddsRatio_working_3-way'!X358=0),IF(Q358&gt;0,-Q358^(1/3),(-Q358)^(1/3)),'OddsRatio_working_3-way'!AN358-'OddsRatio_working_3-way'!R358/3)</f>
        <v>-0.3761238519965252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9">
        <f t="shared" si="78"/>
        <v>0.39403539164265394</v>
      </c>
      <c r="E359" s="9">
        <f t="shared" si="79"/>
        <v>0.27546372998927826</v>
      </c>
      <c r="F359" s="9">
        <f t="shared" si="80"/>
        <v>0.33050087836806785</v>
      </c>
      <c r="G359" s="9">
        <f t="shared" si="81"/>
        <v>1.0605814485627132</v>
      </c>
      <c r="H359" s="9">
        <f t="shared" si="82"/>
        <v>2.5378431004159347</v>
      </c>
      <c r="I359" s="9">
        <f t="shared" si="83"/>
        <v>3.6302419924355287</v>
      </c>
      <c r="J359" s="9">
        <f t="shared" si="84"/>
        <v>3.0257105667547823</v>
      </c>
      <c r="K359" s="11">
        <f t="shared" si="85"/>
        <v>0.4081632653061224</v>
      </c>
      <c r="L359" s="11">
        <f t="shared" si="86"/>
        <v>0.28735632183908044</v>
      </c>
      <c r="M359" s="11">
        <f t="shared" si="87"/>
        <v>0.3436426116838488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-0.27683100731701638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0.23538269437411175</v>
      </c>
      <c r="Q359" s="11">
        <f>2*'OddsRatio_working_3-way'!K359*'OddsRatio_working_3-way'!L359*'OddsRatio_working_3-way'!M359</f>
        <v>8.0610511771956064E-2</v>
      </c>
      <c r="R359" s="11">
        <f t="shared" si="88"/>
        <v>0</v>
      </c>
      <c r="S359" s="11">
        <f t="shared" si="89"/>
        <v>-0.85027575724044668</v>
      </c>
      <c r="T359" s="11">
        <f t="shared" si="90"/>
        <v>-0.29119032782207077</v>
      </c>
      <c r="U359" s="11">
        <f>'OddsRatio_working_3-way'!S359-'OddsRatio_working_3-way'!R359^2/3</f>
        <v>-0.85027575724044668</v>
      </c>
      <c r="V359" s="11">
        <f>'OddsRatio_working_3-way'!S359*'OddsRatio_working_3-way'!R359/3-2*'OddsRatio_working_3-way'!R359^3/27-'OddsRatio_working_3-way'!T359</f>
        <v>0.29119032782207077</v>
      </c>
      <c r="W359" s="11">
        <f>'OddsRatio_working_3-way'!V359^2+4*'OddsRatio_working_3-way'!U359^3/27</f>
        <v>-6.2782519083385419E-3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0.15088908088846553</v>
      </c>
      <c r="Y359" s="11">
        <f>IF('OddsRatio_working_3-way'!W359&gt;=0,IF('OddsRatio_working_3-way'!V359+SQRT('OddsRatio_working_3-way'!W359)&gt;0,0,PI()),ACOS('OddsRatio_working_3-way'!V359/(2*'OddsRatio_working_3-way'!X359)))</f>
        <v>0.26567620789499613</v>
      </c>
      <c r="Z359" s="11">
        <f>'OddsRatio_working_3-way'!X359^(1/3)*COS('OddsRatio_working_3-way'!Y359/3)</f>
        <v>0.53029072428135648</v>
      </c>
      <c r="AA359" s="11">
        <f>'OddsRatio_working_3-way'!X359^(1/3)*COS(('OddsRatio_working_3-way'!Y359+2*PI())/3)</f>
        <v>-0.30592219521998215</v>
      </c>
      <c r="AB359" s="11">
        <f>'OddsRatio_working_3-way'!X359^(1/3)*COS(('OddsRatio_working_3-way'!Y359+4*PI())/3)</f>
        <v>-0.22436852906137442</v>
      </c>
      <c r="AC359" s="11">
        <f>'OddsRatio_working_3-way'!X359^(1/3)*SIN('OddsRatio_working_3-way'!Y359/3)</f>
        <v>4.7085031110073047E-2</v>
      </c>
      <c r="AD359" s="11">
        <f>'OddsRatio_working_3-way'!X359^(1/3)*SIN(('OddsRatio_working_3-way'!Y359+2*PI())/3)</f>
        <v>0.43570272306386765</v>
      </c>
      <c r="AE359" s="11">
        <f>'OddsRatio_working_3-way'!X359^(1/3)*SIN(('OddsRatio_working_3-way'!Y359+4*PI())/3)</f>
        <v>-0.48278775417394071</v>
      </c>
      <c r="AF359" s="11">
        <f>-'OddsRatio_working_3-way'!U359/(3*'OddsRatio_working_3-way'!X359^(1/3))*COS(('OddsRatio_working_3-way'!Y359)/3)</f>
        <v>0.5302907242813566</v>
      </c>
      <c r="AG359" s="11">
        <f>-'OddsRatio_working_3-way'!U359/(3*'OddsRatio_working_3-way'!X359^(1/3))*COS(('OddsRatio_working_3-way'!Y359+2*PI())/3)</f>
        <v>-0.30592219521998221</v>
      </c>
      <c r="AH359" s="11">
        <f>-'OddsRatio_working_3-way'!U359/(3*'OddsRatio_working_3-way'!X359^(1/3))*COS(('OddsRatio_working_3-way'!Y359+4*PI())/3)</f>
        <v>-0.22436852906137447</v>
      </c>
      <c r="AI359" s="11">
        <f>'OddsRatio_working_3-way'!U359/(3*'OddsRatio_working_3-way'!X359^(1/3))*SIN(('OddsRatio_working_3-way'!Y359)/3)</f>
        <v>-4.7085031110073054E-2</v>
      </c>
      <c r="AJ359" s="11">
        <f>'OddsRatio_working_3-way'!U359/(3*'OddsRatio_working_3-way'!X359^(1/3))*SIN(('OddsRatio_working_3-way'!Y359+2*PI())/3)</f>
        <v>-0.4357027230638677</v>
      </c>
      <c r="AK359" s="11">
        <f>'OddsRatio_working_3-way'!U359/(3*'OddsRatio_working_3-way'!X359^(1/3))*SIN(('OddsRatio_working_3-way'!Y359+4*PI())/3)</f>
        <v>0.48278775417394082</v>
      </c>
      <c r="AL359" s="11">
        <f>'OddsRatio_working_3-way'!Z359+'OddsRatio_working_3-way'!AF359</f>
        <v>1.0605814485627132</v>
      </c>
      <c r="AM359" s="11">
        <f>'OddsRatio_working_3-way'!AA359+'OddsRatio_working_3-way'!AG359</f>
        <v>-0.61184439043996441</v>
      </c>
      <c r="AN359" s="11">
        <f>'OddsRatio_working_3-way'!AB359+'OddsRatio_working_3-way'!AH359</f>
        <v>-0.44873705812274889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1.0605814485627132</v>
      </c>
      <c r="AS359" s="11">
        <f>IF(('OddsRatio_working_3-way'!X359=0),IF(Q359&gt;0,-Q359^(1/3),(-Q359)^(1/3)),'OddsRatio_working_3-way'!AM359-'OddsRatio_working_3-way'!R359/3)</f>
        <v>-0.61184439043996441</v>
      </c>
      <c r="AT359" s="11">
        <f>IF(('OddsRatio_working_3-way'!X359=0),IF(Q359&gt;0,-Q359^(1/3),(-Q359)^(1/3)),'OddsRatio_working_3-way'!AN359-'OddsRatio_working_3-way'!R359/3)</f>
        <v>-0.44873705812274889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9">
        <f t="shared" si="78"/>
        <v>0.38944831621504411</v>
      </c>
      <c r="E360" s="9">
        <f t="shared" si="79"/>
        <v>0.28658972248112846</v>
      </c>
      <c r="F360" s="9">
        <f t="shared" si="80"/>
        <v>0.32396196130382721</v>
      </c>
      <c r="G360" s="9">
        <f t="shared" si="81"/>
        <v>1.0592802800783701</v>
      </c>
      <c r="H360" s="9">
        <f t="shared" si="82"/>
        <v>2.5677348145159877</v>
      </c>
      <c r="I360" s="9">
        <f t="shared" si="83"/>
        <v>3.4893086581841701</v>
      </c>
      <c r="J360" s="9">
        <f t="shared" si="84"/>
        <v>3.0867821517543894</v>
      </c>
      <c r="K360" s="11">
        <f t="shared" si="85"/>
        <v>0.40322580645161293</v>
      </c>
      <c r="L360" s="11">
        <f t="shared" si="86"/>
        <v>0.29850746268656714</v>
      </c>
      <c r="M360" s="11">
        <f t="shared" si="87"/>
        <v>0.33670033670033667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-0.27767889130431245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0.23505801069595003</v>
      </c>
      <c r="Q360" s="11">
        <f>2*'OddsRatio_working_3-way'!K360*'OddsRatio_working_3-way'!L360*'OddsRatio_working_3-way'!M360</f>
        <v>8.105448644687932E-2</v>
      </c>
      <c r="R360" s="11">
        <f t="shared" si="88"/>
        <v>0</v>
      </c>
      <c r="S360" s="11">
        <f t="shared" si="89"/>
        <v>-0.84651018877177253</v>
      </c>
      <c r="T360" s="11">
        <f t="shared" si="90"/>
        <v>-0.29190006509371463</v>
      </c>
      <c r="U360" s="11">
        <f>'OddsRatio_working_3-way'!S360-'OddsRatio_working_3-way'!R360^2/3</f>
        <v>-0.84651018877177253</v>
      </c>
      <c r="V360" s="11">
        <f>'OddsRatio_working_3-way'!S360*'OddsRatio_working_3-way'!R360/3-2*'OddsRatio_working_3-way'!R360^3/27-'OddsRatio_working_3-way'!T360</f>
        <v>0.29190006509371463</v>
      </c>
      <c r="W360" s="11">
        <f>'OddsRatio_working_3-way'!V360^2+4*'OddsRatio_working_3-way'!U360^3/27</f>
        <v>-4.659810895515884E-3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0.1498878404818339</v>
      </c>
      <c r="Y360" s="11">
        <f>IF('OddsRatio_working_3-way'!W360&gt;=0,IF('OddsRatio_working_3-way'!V360+SQRT('OddsRatio_working_3-way'!W360)&gt;0,0,PI()),ACOS('OddsRatio_working_3-way'!V360/(2*'OddsRatio_working_3-way'!X360)))</f>
        <v>0.22972828945317048</v>
      </c>
      <c r="Z360" s="11">
        <f>'OddsRatio_working_3-way'!X360^(1/3)*COS('OddsRatio_working_3-way'!Y360/3)</f>
        <v>0.52964014003918503</v>
      </c>
      <c r="AA360" s="11">
        <f>'OddsRatio_working_3-way'!X360^(1/3)*COS(('OddsRatio_working_3-way'!Y360+2*PI())/3)</f>
        <v>-0.30001294909189202</v>
      </c>
      <c r="AB360" s="11">
        <f>'OddsRatio_working_3-way'!X360^(1/3)*COS(('OddsRatio_working_3-way'!Y360+4*PI())/3)</f>
        <v>-0.22962719094729311</v>
      </c>
      <c r="AC360" s="11">
        <f>'OddsRatio_working_3-way'!X360^(1/3)*SIN('OddsRatio_working_3-way'!Y360/3)</f>
        <v>4.0637236411900098E-2</v>
      </c>
      <c r="AD360" s="11">
        <f>'OddsRatio_working_3-way'!X360^(1/3)*SIN(('OddsRatio_working_3-way'!Y360+2*PI())/3)</f>
        <v>0.43836319793193174</v>
      </c>
      <c r="AE360" s="11">
        <f>'OddsRatio_working_3-way'!X360^(1/3)*SIN(('OddsRatio_working_3-way'!Y360+4*PI())/3)</f>
        <v>-0.47900043434383183</v>
      </c>
      <c r="AF360" s="11">
        <f>-'OddsRatio_working_3-way'!U360/(3*'OddsRatio_working_3-way'!X360^(1/3))*COS(('OddsRatio_working_3-way'!Y360)/3)</f>
        <v>0.52964014003918514</v>
      </c>
      <c r="AG360" s="11">
        <f>-'OddsRatio_working_3-way'!U360/(3*'OddsRatio_working_3-way'!X360^(1/3))*COS(('OddsRatio_working_3-way'!Y360+2*PI())/3)</f>
        <v>-0.30001294909189208</v>
      </c>
      <c r="AH360" s="11">
        <f>-'OddsRatio_working_3-way'!U360/(3*'OddsRatio_working_3-way'!X360^(1/3))*COS(('OddsRatio_working_3-way'!Y360+4*PI())/3)</f>
        <v>-0.22962719094729314</v>
      </c>
      <c r="AI360" s="11">
        <f>'OddsRatio_working_3-way'!U360/(3*'OddsRatio_working_3-way'!X360^(1/3))*SIN(('OddsRatio_working_3-way'!Y360)/3)</f>
        <v>-4.0637236411900104E-2</v>
      </c>
      <c r="AJ360" s="11">
        <f>'OddsRatio_working_3-way'!U360/(3*'OddsRatio_working_3-way'!X360^(1/3))*SIN(('OddsRatio_working_3-way'!Y360+2*PI())/3)</f>
        <v>-0.43836319793193185</v>
      </c>
      <c r="AK360" s="11">
        <f>'OddsRatio_working_3-way'!U360/(3*'OddsRatio_working_3-way'!X360^(1/3))*SIN(('OddsRatio_working_3-way'!Y360+4*PI())/3)</f>
        <v>0.47900043434383194</v>
      </c>
      <c r="AL360" s="11">
        <f>'OddsRatio_working_3-way'!Z360+'OddsRatio_working_3-way'!AF360</f>
        <v>1.0592802800783701</v>
      </c>
      <c r="AM360" s="11">
        <f>'OddsRatio_working_3-way'!AA360+'OddsRatio_working_3-way'!AG360</f>
        <v>-0.60002589818378405</v>
      </c>
      <c r="AN360" s="11">
        <f>'OddsRatio_working_3-way'!AB360+'OddsRatio_working_3-way'!AH360</f>
        <v>-0.45925438189458623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1.0592802800783701</v>
      </c>
      <c r="AS360" s="11">
        <f>IF(('OddsRatio_working_3-way'!X360=0),IF(Q360&gt;0,-Q360^(1/3),(-Q360)^(1/3)),'OddsRatio_working_3-way'!AM360-'OddsRatio_working_3-way'!R360/3)</f>
        <v>-0.60002589818378405</v>
      </c>
      <c r="AT360" s="11">
        <f>IF(('OddsRatio_working_3-way'!X360=0),IF(Q360&gt;0,-Q360^(1/3),(-Q360)^(1/3)),'OddsRatio_working_3-way'!AN360-'OddsRatio_working_3-way'!R360/3)</f>
        <v>-0.45925438189458623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9">
        <f t="shared" si="78"/>
        <v>0.53258424987868658</v>
      </c>
      <c r="E361" s="9">
        <f t="shared" si="79"/>
        <v>0.2704801513326619</v>
      </c>
      <c r="F361" s="9">
        <f t="shared" si="80"/>
        <v>0.19693559878865152</v>
      </c>
      <c r="G361" s="9">
        <f t="shared" si="81"/>
        <v>1.0702892689651575</v>
      </c>
      <c r="H361" s="9">
        <f t="shared" si="82"/>
        <v>1.8776372005514295</v>
      </c>
      <c r="I361" s="9">
        <f t="shared" si="83"/>
        <v>3.6971289577921969</v>
      </c>
      <c r="J361" s="9">
        <f t="shared" si="84"/>
        <v>5.0778021147572501</v>
      </c>
      <c r="K361" s="11">
        <f t="shared" si="85"/>
        <v>0.54945054945054939</v>
      </c>
      <c r="L361" s="11">
        <f t="shared" si="86"/>
        <v>0.28409090909090912</v>
      </c>
      <c r="M361" s="11">
        <f t="shared" si="87"/>
        <v>0.20790020790020791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-0.25549372664757286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0.23203148203148205</v>
      </c>
      <c r="Q361" s="11">
        <f>2*'OddsRatio_working_3-way'!K361*'OddsRatio_working_3-way'!L361*'OddsRatio_working_3-way'!M361</f>
        <v>6.490391105775721E-2</v>
      </c>
      <c r="R361" s="11">
        <f t="shared" si="88"/>
        <v>0</v>
      </c>
      <c r="S361" s="11">
        <f t="shared" si="89"/>
        <v>-0.90816899920030303</v>
      </c>
      <c r="T361" s="11">
        <f t="shared" si="90"/>
        <v>-0.25403328648959522</v>
      </c>
      <c r="U361" s="11">
        <f>'OddsRatio_working_3-way'!S361-'OddsRatio_working_3-way'!R361^2/3</f>
        <v>-0.90816899920030303</v>
      </c>
      <c r="V361" s="11">
        <f>'OddsRatio_working_3-way'!S361*'OddsRatio_working_3-way'!R361/3-2*'OddsRatio_working_3-way'!R361^3/27-'OddsRatio_working_3-way'!T361</f>
        <v>0.25403328648959522</v>
      </c>
      <c r="W361" s="11">
        <f>'OddsRatio_working_3-way'!V361^2+4*'OddsRatio_working_3-way'!U361^3/27</f>
        <v>-4.64347028477827E-2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0.16655900868197393</v>
      </c>
      <c r="Y361" s="11">
        <f>IF('OddsRatio_working_3-way'!W361&gt;=0,IF('OddsRatio_working_3-way'!V361+SQRT('OddsRatio_working_3-way'!W361)&gt;0,0,PI()),ACOS('OddsRatio_working_3-way'!V361/(2*'OddsRatio_working_3-way'!X361)))</f>
        <v>0.70348499093176631</v>
      </c>
      <c r="Z361" s="11">
        <f>'OddsRatio_working_3-way'!X361^(1/3)*COS('OddsRatio_working_3-way'!Y361/3)</f>
        <v>0.53514463448257887</v>
      </c>
      <c r="AA361" s="11">
        <f>'OddsRatio_working_3-way'!X361^(1/3)*COS(('OddsRatio_working_3-way'!Y361+2*PI())/3)</f>
        <v>-0.3782855275572049</v>
      </c>
      <c r="AB361" s="11">
        <f>'OddsRatio_working_3-way'!X361^(1/3)*COS(('OddsRatio_working_3-way'!Y361+4*PI())/3)</f>
        <v>-0.15685910692537378</v>
      </c>
      <c r="AC361" s="11">
        <f>'OddsRatio_working_3-way'!X361^(1/3)*SIN('OddsRatio_working_3-way'!Y361/3)</f>
        <v>0.12784060355748297</v>
      </c>
      <c r="AD361" s="11">
        <f>'OddsRatio_working_3-way'!X361^(1/3)*SIN(('OddsRatio_working_3-way'!Y361+2*PI())/3)</f>
        <v>0.39952854638210966</v>
      </c>
      <c r="AE361" s="11">
        <f>'OddsRatio_working_3-way'!X361^(1/3)*SIN(('OddsRatio_working_3-way'!Y361+4*PI())/3)</f>
        <v>-0.52736914993959272</v>
      </c>
      <c r="AF361" s="11">
        <f>-'OddsRatio_working_3-way'!U361/(3*'OddsRatio_working_3-way'!X361^(1/3))*COS(('OddsRatio_working_3-way'!Y361)/3)</f>
        <v>0.53514463448257876</v>
      </c>
      <c r="AG361" s="11">
        <f>-'OddsRatio_working_3-way'!U361/(3*'OddsRatio_working_3-way'!X361^(1/3))*COS(('OddsRatio_working_3-way'!Y361+2*PI())/3)</f>
        <v>-0.37828552755720485</v>
      </c>
      <c r="AH361" s="11">
        <f>-'OddsRatio_working_3-way'!U361/(3*'OddsRatio_working_3-way'!X361^(1/3))*COS(('OddsRatio_working_3-way'!Y361+4*PI())/3)</f>
        <v>-0.15685910692537375</v>
      </c>
      <c r="AI361" s="11">
        <f>'OddsRatio_working_3-way'!U361/(3*'OddsRatio_working_3-way'!X361^(1/3))*SIN(('OddsRatio_working_3-way'!Y361)/3)</f>
        <v>-0.12784060355748295</v>
      </c>
      <c r="AJ361" s="11">
        <f>'OddsRatio_working_3-way'!U361/(3*'OddsRatio_working_3-way'!X361^(1/3))*SIN(('OddsRatio_working_3-way'!Y361+2*PI())/3)</f>
        <v>-0.39952854638210961</v>
      </c>
      <c r="AK361" s="11">
        <f>'OddsRatio_working_3-way'!U361/(3*'OddsRatio_working_3-way'!X361^(1/3))*SIN(('OddsRatio_working_3-way'!Y361+4*PI())/3)</f>
        <v>0.52736914993959261</v>
      </c>
      <c r="AL361" s="11">
        <f>'OddsRatio_working_3-way'!Z361+'OddsRatio_working_3-way'!AF361</f>
        <v>1.0702892689651575</v>
      </c>
      <c r="AM361" s="11">
        <f>'OddsRatio_working_3-way'!AA361+'OddsRatio_working_3-way'!AG361</f>
        <v>-0.75657105511440981</v>
      </c>
      <c r="AN361" s="11">
        <f>'OddsRatio_working_3-way'!AB361+'OddsRatio_working_3-way'!AH361</f>
        <v>-0.3137182138507475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1.0702892689651575</v>
      </c>
      <c r="AS361" s="11">
        <f>IF(('OddsRatio_working_3-way'!X361=0),IF(Q361&gt;0,-Q361^(1/3),(-Q361)^(1/3)),'OddsRatio_working_3-way'!AM361-'OddsRatio_working_3-way'!R361/3)</f>
        <v>-0.75657105511440981</v>
      </c>
      <c r="AT361" s="11">
        <f>IF(('OddsRatio_working_3-way'!X361=0),IF(Q361&gt;0,-Q361^(1/3),(-Q361)^(1/3)),'OddsRatio_working_3-way'!AN361-'OddsRatio_working_3-way'!R361/3)</f>
        <v>-0.3137182138507475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9">
        <f t="shared" si="78"/>
        <v>0.48169659594354142</v>
      </c>
      <c r="E362" s="9">
        <f t="shared" si="79"/>
        <v>0.25986016180416799</v>
      </c>
      <c r="F362" s="9">
        <f t="shared" si="80"/>
        <v>0.25844324225229087</v>
      </c>
      <c r="G362" s="9">
        <f t="shared" si="81"/>
        <v>1.054897619147328</v>
      </c>
      <c r="H362" s="9">
        <f t="shared" si="82"/>
        <v>2.0759955715302745</v>
      </c>
      <c r="I362" s="9">
        <f t="shared" si="83"/>
        <v>3.8482235716977864</v>
      </c>
      <c r="J362" s="9">
        <f t="shared" si="84"/>
        <v>3.8693215240807324</v>
      </c>
      <c r="K362" s="11">
        <f t="shared" si="85"/>
        <v>0.49504950495049505</v>
      </c>
      <c r="L362" s="11">
        <f t="shared" si="86"/>
        <v>0.27027027027027023</v>
      </c>
      <c r="M362" s="11">
        <f t="shared" si="87"/>
        <v>0.26881720430107525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-0.26942432691394702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0.23162734756474768</v>
      </c>
      <c r="Q362" s="11">
        <f>2*'OddsRatio_working_3-way'!K362*'OddsRatio_working_3-way'!L362*'OddsRatio_working_3-way'!M362</f>
        <v>7.1933958871039649E-2</v>
      </c>
      <c r="R362" s="11">
        <f t="shared" si="88"/>
        <v>0</v>
      </c>
      <c r="S362" s="11">
        <f t="shared" si="89"/>
        <v>-0.85971207655175275</v>
      </c>
      <c r="T362" s="11">
        <f t="shared" si="90"/>
        <v>-0.26699132812166232</v>
      </c>
      <c r="U362" s="11">
        <f>'OddsRatio_working_3-way'!S362-'OddsRatio_working_3-way'!R362^2/3</f>
        <v>-0.85971207655175275</v>
      </c>
      <c r="V362" s="11">
        <f>'OddsRatio_working_3-way'!S362*'OddsRatio_working_3-way'!R362/3-2*'OddsRatio_working_3-way'!R362^3/27-'OddsRatio_working_3-way'!T362</f>
        <v>0.26699132812166232</v>
      </c>
      <c r="W362" s="11">
        <f>'OddsRatio_working_3-way'!V362^2+4*'OddsRatio_working_3-way'!U362^3/27</f>
        <v>-2.2851537272413555E-2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0.15340787672458567</v>
      </c>
      <c r="Y362" s="11">
        <f>IF('OddsRatio_working_3-way'!W362&gt;=0,IF('OddsRatio_working_3-way'!V362+SQRT('OddsRatio_working_3-way'!W362)&gt;0,0,PI()),ACOS('OddsRatio_working_3-way'!V362/(2*'OddsRatio_working_3-way'!X362)))</f>
        <v>0.51518650756359041</v>
      </c>
      <c r="Z362" s="11">
        <f>'OddsRatio_working_3-way'!X362^(1/3)*COS('OddsRatio_working_3-way'!Y362/3)</f>
        <v>0.52744880957366402</v>
      </c>
      <c r="AA362" s="11">
        <f>'OddsRatio_working_3-way'!X362^(1/3)*COS(('OddsRatio_working_3-way'!Y362+2*PI())/3)</f>
        <v>-0.342947722676401</v>
      </c>
      <c r="AB362" s="11">
        <f>'OddsRatio_working_3-way'!X362^(1/3)*COS(('OddsRatio_working_3-way'!Y362+4*PI())/3)</f>
        <v>-0.18450108689726311</v>
      </c>
      <c r="AC362" s="11">
        <f>'OddsRatio_working_3-way'!X362^(1/3)*SIN('OddsRatio_working_3-way'!Y362/3)</f>
        <v>9.1479207819275918E-2</v>
      </c>
      <c r="AD362" s="11">
        <f>'OddsRatio_working_3-way'!X362^(1/3)*SIN(('OddsRatio_working_3-way'!Y362+2*PI())/3)</f>
        <v>0.41104446437701586</v>
      </c>
      <c r="AE362" s="11">
        <f>'OddsRatio_working_3-way'!X362^(1/3)*SIN(('OddsRatio_working_3-way'!Y362+4*PI())/3)</f>
        <v>-0.50252367219629179</v>
      </c>
      <c r="AF362" s="11">
        <f>-'OddsRatio_working_3-way'!U362/(3*'OddsRatio_working_3-way'!X362^(1/3))*COS(('OddsRatio_working_3-way'!Y362)/3)</f>
        <v>0.52744880957366413</v>
      </c>
      <c r="AG362" s="11">
        <f>-'OddsRatio_working_3-way'!U362/(3*'OddsRatio_working_3-way'!X362^(1/3))*COS(('OddsRatio_working_3-way'!Y362+2*PI())/3)</f>
        <v>-0.34294772267640111</v>
      </c>
      <c r="AH362" s="11">
        <f>-'OddsRatio_working_3-way'!U362/(3*'OddsRatio_working_3-way'!X362^(1/3))*COS(('OddsRatio_working_3-way'!Y362+4*PI())/3)</f>
        <v>-0.18450108689726313</v>
      </c>
      <c r="AI362" s="11">
        <f>'OddsRatio_working_3-way'!U362/(3*'OddsRatio_working_3-way'!X362^(1/3))*SIN(('OddsRatio_working_3-way'!Y362)/3)</f>
        <v>-9.1479207819275946E-2</v>
      </c>
      <c r="AJ362" s="11">
        <f>'OddsRatio_working_3-way'!U362/(3*'OddsRatio_working_3-way'!X362^(1/3))*SIN(('OddsRatio_working_3-way'!Y362+2*PI())/3)</f>
        <v>-0.41104446437701597</v>
      </c>
      <c r="AK362" s="11">
        <f>'OddsRatio_working_3-way'!U362/(3*'OddsRatio_working_3-way'!X362^(1/3))*SIN(('OddsRatio_working_3-way'!Y362+4*PI())/3)</f>
        <v>0.5025236721962919</v>
      </c>
      <c r="AL362" s="11">
        <f>'OddsRatio_working_3-way'!Z362+'OddsRatio_working_3-way'!AF362</f>
        <v>1.054897619147328</v>
      </c>
      <c r="AM362" s="11">
        <f>'OddsRatio_working_3-way'!AA362+'OddsRatio_working_3-way'!AG362</f>
        <v>-0.68589544535280211</v>
      </c>
      <c r="AN362" s="11">
        <f>'OddsRatio_working_3-way'!AB362+'OddsRatio_working_3-way'!AH362</f>
        <v>-0.36900217379452627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1.054897619147328</v>
      </c>
      <c r="AS362" s="11">
        <f>IF(('OddsRatio_working_3-way'!X362=0),IF(Q362&gt;0,-Q362^(1/3),(-Q362)^(1/3)),'OddsRatio_working_3-way'!AM362-'OddsRatio_working_3-way'!R362/3)</f>
        <v>-0.68589544535280211</v>
      </c>
      <c r="AT362" s="11">
        <f>IF(('OddsRatio_working_3-way'!X362=0),IF(Q362&gt;0,-Q362^(1/3),(-Q362)^(1/3)),'OddsRatio_working_3-way'!AN362-'OddsRatio_working_3-way'!R362/3)</f>
        <v>-0.36900217379452627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9">
        <f t="shared" si="78"/>
        <v>0.33968128606386416</v>
      </c>
      <c r="E363" s="9">
        <f t="shared" si="79"/>
        <v>0.32063742787227184</v>
      </c>
      <c r="F363" s="9">
        <f t="shared" si="80"/>
        <v>0.33968128606386416</v>
      </c>
      <c r="G363" s="9">
        <f t="shared" si="81"/>
        <v>1.0285376182098642</v>
      </c>
      <c r="H363" s="9">
        <f t="shared" si="82"/>
        <v>2.9439360984166432</v>
      </c>
      <c r="I363" s="9">
        <f t="shared" si="83"/>
        <v>3.1187874935123201</v>
      </c>
      <c r="J363" s="9">
        <f t="shared" si="84"/>
        <v>2.9439360984166432</v>
      </c>
      <c r="K363" s="11">
        <f t="shared" si="85"/>
        <v>0.34602076124567471</v>
      </c>
      <c r="L363" s="11">
        <f t="shared" si="86"/>
        <v>0.32679738562091504</v>
      </c>
      <c r="M363" s="11">
        <f t="shared" si="87"/>
        <v>0.34602076124567471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-0.28792124840741018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0.22850501455036981</v>
      </c>
      <c r="Q363" s="11">
        <f>2*'OddsRatio_working_3-way'!K363*'OddsRatio_working_3-way'!L363*'OddsRatio_working_3-way'!M363</f>
        <v>7.825514196930472E-2</v>
      </c>
      <c r="R363" s="11">
        <f t="shared" si="88"/>
        <v>0</v>
      </c>
      <c r="S363" s="11">
        <f t="shared" si="89"/>
        <v>-0.79363720397264303</v>
      </c>
      <c r="T363" s="11">
        <f t="shared" si="90"/>
        <v>-0.27179356300432977</v>
      </c>
      <c r="U363" s="11">
        <f>'OddsRatio_working_3-way'!S363-'OddsRatio_working_3-way'!R363^2/3</f>
        <v>-0.79363720397264303</v>
      </c>
      <c r="V363" s="11">
        <f>'OddsRatio_working_3-way'!S363*'OddsRatio_working_3-way'!R363/3-2*'OddsRatio_working_3-way'!R363^3/27-'OddsRatio_working_3-way'!T363</f>
        <v>0.27179356300432977</v>
      </c>
      <c r="W363" s="11">
        <f>'OddsRatio_working_3-way'!V363^2+4*'OddsRatio_working_3-way'!U363^3/27</f>
        <v>-1.8460554562782505E-4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0.13606647863839977</v>
      </c>
      <c r="Y363" s="11">
        <f>IF('OddsRatio_working_3-way'!W363&gt;=0,IF('OddsRatio_working_3-way'!V363+SQRT('OddsRatio_working_3-way'!W363)&gt;0,0,PI()),ACOS('OddsRatio_working_3-way'!V363/(2*'OddsRatio_working_3-way'!X363)))</f>
        <v>4.9948428454982707E-2</v>
      </c>
      <c r="Z363" s="11">
        <f>'OddsRatio_working_3-way'!X363^(1/3)*COS('OddsRatio_working_3-way'!Y363/3)</f>
        <v>0.51426880910493211</v>
      </c>
      <c r="AA363" s="11">
        <f>'OddsRatio_working_3-way'!X363^(1/3)*COS(('OddsRatio_working_3-way'!Y363+2*PI())/3)</f>
        <v>-0.26455026455026392</v>
      </c>
      <c r="AB363" s="11">
        <f>'OddsRatio_working_3-way'!X363^(1/3)*COS(('OddsRatio_working_3-way'!Y363+4*PI())/3)</f>
        <v>-0.2497185445546681</v>
      </c>
      <c r="AC363" s="11">
        <f>'OddsRatio_working_3-way'!X363^(1/3)*SIN('OddsRatio_working_3-way'!Y363/3)</f>
        <v>8.5630975320024616E-3</v>
      </c>
      <c r="AD363" s="11">
        <f>'OddsRatio_working_3-way'!X363^(1/3)*SIN(('OddsRatio_working_3-way'!Y363+2*PI())/3)</f>
        <v>0.44108830429284007</v>
      </c>
      <c r="AE363" s="11">
        <f>'OddsRatio_working_3-way'!X363^(1/3)*SIN(('OddsRatio_working_3-way'!Y363+4*PI())/3)</f>
        <v>-0.44965140182484248</v>
      </c>
      <c r="AF363" s="11">
        <f>-'OddsRatio_working_3-way'!U363/(3*'OddsRatio_working_3-way'!X363^(1/3))*COS(('OddsRatio_working_3-way'!Y363)/3)</f>
        <v>0.514268809104932</v>
      </c>
      <c r="AG363" s="11">
        <f>-'OddsRatio_working_3-way'!U363/(3*'OddsRatio_working_3-way'!X363^(1/3))*COS(('OddsRatio_working_3-way'!Y363+2*PI())/3)</f>
        <v>-0.26455026455026387</v>
      </c>
      <c r="AH363" s="11">
        <f>-'OddsRatio_working_3-way'!U363/(3*'OddsRatio_working_3-way'!X363^(1/3))*COS(('OddsRatio_working_3-way'!Y363+4*PI())/3)</f>
        <v>-0.24971854455466805</v>
      </c>
      <c r="AI363" s="11">
        <f>'OddsRatio_working_3-way'!U363/(3*'OddsRatio_working_3-way'!X363^(1/3))*SIN(('OddsRatio_working_3-way'!Y363)/3)</f>
        <v>-8.5630975320024599E-3</v>
      </c>
      <c r="AJ363" s="11">
        <f>'OddsRatio_working_3-way'!U363/(3*'OddsRatio_working_3-way'!X363^(1/3))*SIN(('OddsRatio_working_3-way'!Y363+2*PI())/3)</f>
        <v>-0.44108830429283996</v>
      </c>
      <c r="AK363" s="11">
        <f>'OddsRatio_working_3-way'!U363/(3*'OddsRatio_working_3-way'!X363^(1/3))*SIN(('OddsRatio_working_3-way'!Y363+4*PI())/3)</f>
        <v>0.44965140182484237</v>
      </c>
      <c r="AL363" s="11">
        <f>'OddsRatio_working_3-way'!Z363+'OddsRatio_working_3-way'!AF363</f>
        <v>1.0285376182098642</v>
      </c>
      <c r="AM363" s="11">
        <f>'OddsRatio_working_3-way'!AA363+'OddsRatio_working_3-way'!AG363</f>
        <v>-0.52910052910052774</v>
      </c>
      <c r="AN363" s="11">
        <f>'OddsRatio_working_3-way'!AB363+'OddsRatio_working_3-way'!AH363</f>
        <v>-0.49943708910933615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1.0285376182098642</v>
      </c>
      <c r="AS363" s="11">
        <f>IF(('OddsRatio_working_3-way'!X363=0),IF(Q363&gt;0,-Q363^(1/3),(-Q363)^(1/3)),'OddsRatio_working_3-way'!AM363-'OddsRatio_working_3-way'!R363/3)</f>
        <v>-0.52910052910052774</v>
      </c>
      <c r="AT363" s="11">
        <f>IF(('OddsRatio_working_3-way'!X363=0),IF(Q363&gt;0,-Q363^(1/3),(-Q363)^(1/3)),'OddsRatio_working_3-way'!AN363-'OddsRatio_working_3-way'!R363/3)</f>
        <v>-0.49943708910933615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9">
        <f t="shared" si="78"/>
        <v>0.4199331079351859</v>
      </c>
      <c r="E364" s="9">
        <f t="shared" si="79"/>
        <v>0.29306810453255516</v>
      </c>
      <c r="F364" s="9">
        <f t="shared" si="80"/>
        <v>0.28699878753225905</v>
      </c>
      <c r="G364" s="9">
        <f t="shared" si="81"/>
        <v>1.030844513487823</v>
      </c>
      <c r="H364" s="9">
        <f t="shared" si="82"/>
        <v>2.381331648073683</v>
      </c>
      <c r="I364" s="9">
        <f t="shared" si="83"/>
        <v>3.4121761615615052</v>
      </c>
      <c r="J364" s="9">
        <f t="shared" si="84"/>
        <v>3.4843352775056537</v>
      </c>
      <c r="K364" s="11">
        <f t="shared" si="85"/>
        <v>0.42735042735042739</v>
      </c>
      <c r="L364" s="11">
        <f t="shared" si="86"/>
        <v>0.29940119760479045</v>
      </c>
      <c r="M364" s="11">
        <f t="shared" si="87"/>
        <v>0.29325513196480935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-0.2835443482536395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0.22850756866596161</v>
      </c>
      <c r="Q364" s="11">
        <f>2*'OddsRatio_working_3-way'!K364*'OddsRatio_working_3-way'!L364*'OddsRatio_working_3-way'!M364</f>
        <v>7.5043536507704955E-2</v>
      </c>
      <c r="R364" s="11">
        <f t="shared" si="88"/>
        <v>0</v>
      </c>
      <c r="S364" s="11">
        <f t="shared" si="89"/>
        <v>-0.80589710242277257</v>
      </c>
      <c r="T364" s="11">
        <f t="shared" si="90"/>
        <v>-0.26466243100912068</v>
      </c>
      <c r="U364" s="11">
        <f>'OddsRatio_working_3-way'!S364-'OddsRatio_working_3-way'!R364^2/3</f>
        <v>-0.80589710242277257</v>
      </c>
      <c r="V364" s="11">
        <f>'OddsRatio_working_3-way'!S364*'OddsRatio_working_3-way'!R364/3-2*'OddsRatio_working_3-way'!R364^3/27-'OddsRatio_working_3-way'!T364</f>
        <v>0.26466243100912068</v>
      </c>
      <c r="W364" s="11">
        <f>'OddsRatio_working_3-way'!V364^2+4*'OddsRatio_working_3-way'!U364^3/27</f>
        <v>-7.4954426033115029E-3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0.13923150235396536</v>
      </c>
      <c r="Y364" s="11">
        <f>IF('OddsRatio_working_3-way'!W364&gt;=0,IF('OddsRatio_working_3-way'!V364+SQRT('OddsRatio_working_3-way'!W364)&gt;0,0,PI()),ACOS('OddsRatio_working_3-way'!V364/(2*'OddsRatio_working_3-way'!X364)))</f>
        <v>0.31614765742143258</v>
      </c>
      <c r="Z364" s="11">
        <f>'OddsRatio_working_3-way'!X364^(1/3)*COS('OddsRatio_working_3-way'!Y364/3)</f>
        <v>0.51542225674391151</v>
      </c>
      <c r="AA364" s="11">
        <f>'OddsRatio_working_3-way'!X364^(1/3)*COS(('OddsRatio_working_3-way'!Y364+2*PI())/3)</f>
        <v>-0.30492551754997205</v>
      </c>
      <c r="AB364" s="11">
        <f>'OddsRatio_working_3-way'!X364^(1/3)*COS(('OddsRatio_working_3-way'!Y364+4*PI())/3)</f>
        <v>-0.21049673919393955</v>
      </c>
      <c r="AC364" s="11">
        <f>'OddsRatio_working_3-way'!X364^(1/3)*SIN('OddsRatio_working_3-way'!Y364/3)</f>
        <v>5.451848060310286E-2</v>
      </c>
      <c r="AD364" s="11">
        <f>'OddsRatio_working_3-way'!X364^(1/3)*SIN(('OddsRatio_working_3-way'!Y364+2*PI())/3)</f>
        <v>0.4191095277145811</v>
      </c>
      <c r="AE364" s="11">
        <f>'OddsRatio_working_3-way'!X364^(1/3)*SIN(('OddsRatio_working_3-way'!Y364+4*PI())/3)</f>
        <v>-0.47362800831768392</v>
      </c>
      <c r="AF364" s="11">
        <f>-'OddsRatio_working_3-way'!U364/(3*'OddsRatio_working_3-way'!X364^(1/3))*COS(('OddsRatio_working_3-way'!Y364)/3)</f>
        <v>0.51542225674391151</v>
      </c>
      <c r="AG364" s="11">
        <f>-'OddsRatio_working_3-way'!U364/(3*'OddsRatio_working_3-way'!X364^(1/3))*COS(('OddsRatio_working_3-way'!Y364+2*PI())/3)</f>
        <v>-0.30492551754997205</v>
      </c>
      <c r="AH364" s="11">
        <f>-'OddsRatio_working_3-way'!U364/(3*'OddsRatio_working_3-way'!X364^(1/3))*COS(('OddsRatio_working_3-way'!Y364+4*PI())/3)</f>
        <v>-0.21049673919393955</v>
      </c>
      <c r="AI364" s="11">
        <f>'OddsRatio_working_3-way'!U364/(3*'OddsRatio_working_3-way'!X364^(1/3))*SIN(('OddsRatio_working_3-way'!Y364)/3)</f>
        <v>-5.451848060310286E-2</v>
      </c>
      <c r="AJ364" s="11">
        <f>'OddsRatio_working_3-way'!U364/(3*'OddsRatio_working_3-way'!X364^(1/3))*SIN(('OddsRatio_working_3-way'!Y364+2*PI())/3)</f>
        <v>-0.4191095277145811</v>
      </c>
      <c r="AK364" s="11">
        <f>'OddsRatio_working_3-way'!U364/(3*'OddsRatio_working_3-way'!X364^(1/3))*SIN(('OddsRatio_working_3-way'!Y364+4*PI())/3)</f>
        <v>0.47362800831768392</v>
      </c>
      <c r="AL364" s="11">
        <f>'OddsRatio_working_3-way'!Z364+'OddsRatio_working_3-way'!AF364</f>
        <v>1.030844513487823</v>
      </c>
      <c r="AM364" s="11">
        <f>'OddsRatio_working_3-way'!AA364+'OddsRatio_working_3-way'!AG364</f>
        <v>-0.60985103509994409</v>
      </c>
      <c r="AN364" s="11">
        <f>'OddsRatio_working_3-way'!AB364+'OddsRatio_working_3-way'!AH364</f>
        <v>-0.42099347838787909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1.030844513487823</v>
      </c>
      <c r="AS364" s="11">
        <f>IF(('OddsRatio_working_3-way'!X364=0),IF(Q364&gt;0,-Q364^(1/3),(-Q364)^(1/3)),'OddsRatio_working_3-way'!AM364-'OddsRatio_working_3-way'!R364/3)</f>
        <v>-0.60985103509994409</v>
      </c>
      <c r="AT364" s="11">
        <f>IF(('OddsRatio_working_3-way'!X364=0),IF(Q364&gt;0,-Q364^(1/3),(-Q364)^(1/3)),'OddsRatio_working_3-way'!AN364-'OddsRatio_working_3-way'!R364/3)</f>
        <v>-0.42099347838787909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9">
        <f t="shared" si="78"/>
        <v>0.42614318769915666</v>
      </c>
      <c r="E365" s="9">
        <f t="shared" si="79"/>
        <v>0.30991323980591051</v>
      </c>
      <c r="F365" s="9">
        <f t="shared" si="80"/>
        <v>0.26394357249493267</v>
      </c>
      <c r="G365" s="9">
        <f t="shared" si="81"/>
        <v>1.060337864737134</v>
      </c>
      <c r="H365" s="9">
        <f t="shared" si="82"/>
        <v>2.3466290882161602</v>
      </c>
      <c r="I365" s="9">
        <f t="shared" si="83"/>
        <v>3.2267095159479808</v>
      </c>
      <c r="J365" s="9">
        <f t="shared" si="84"/>
        <v>3.788688584258662</v>
      </c>
      <c r="K365" s="11">
        <f t="shared" si="85"/>
        <v>0.44052863436123346</v>
      </c>
      <c r="L365" s="11">
        <f t="shared" si="86"/>
        <v>0.32258064516129031</v>
      </c>
      <c r="M365" s="11">
        <f t="shared" si="87"/>
        <v>0.27548209366391185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-0.27458991845933578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0.23488596873432868</v>
      </c>
      <c r="Q365" s="11">
        <f>2*'OddsRatio_working_3-way'!K365*'OddsRatio_working_3-way'!L365*'OddsRatio_working_3-way'!M365</f>
        <v>7.8295322911442894E-2</v>
      </c>
      <c r="R365" s="11">
        <f t="shared" si="88"/>
        <v>0</v>
      </c>
      <c r="S365" s="11">
        <f t="shared" si="89"/>
        <v>-0.85540638218701792</v>
      </c>
      <c r="T365" s="11">
        <f t="shared" si="90"/>
        <v>-0.28513546072900597</v>
      </c>
      <c r="U365" s="11">
        <f>'OddsRatio_working_3-way'!S365-'OddsRatio_working_3-way'!R365^2/3</f>
        <v>-0.85540638218701792</v>
      </c>
      <c r="V365" s="11">
        <f>'OddsRatio_working_3-way'!S365*'OddsRatio_working_3-way'!R365/3-2*'OddsRatio_working_3-way'!R365^3/27-'OddsRatio_working_3-way'!T365</f>
        <v>0.28513546072900597</v>
      </c>
      <c r="W365" s="11">
        <f>'OddsRatio_working_3-way'!V365^2+4*'OddsRatio_working_3-way'!U365^3/27</f>
        <v>-1.1426365373025354E-2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0.15225685234018851</v>
      </c>
      <c r="Y365" s="11">
        <f>IF('OddsRatio_working_3-way'!W365&gt;=0,IF('OddsRatio_working_3-way'!V365+SQRT('OddsRatio_working_3-way'!W365)&gt;0,0,PI()),ACOS('OddsRatio_working_3-way'!V365/(2*'OddsRatio_working_3-way'!X365)))</f>
        <v>0.35867344589721362</v>
      </c>
      <c r="Z365" s="11">
        <f>'OddsRatio_working_3-way'!X365^(1/3)*COS('OddsRatio_working_3-way'!Y365/3)</f>
        <v>0.53016893236856699</v>
      </c>
      <c r="AA365" s="11">
        <f>'OddsRatio_working_3-way'!X365^(1/3)*COS(('OddsRatio_working_3-way'!Y365+2*PI())/3)</f>
        <v>-0.32024126912041195</v>
      </c>
      <c r="AB365" s="11">
        <f>'OddsRatio_working_3-way'!X365^(1/3)*COS(('OddsRatio_working_3-way'!Y365+4*PI())/3)</f>
        <v>-0.20992766324815521</v>
      </c>
      <c r="AC365" s="11">
        <f>'OddsRatio_working_3-way'!X365^(1/3)*SIN('OddsRatio_working_3-way'!Y365/3)</f>
        <v>6.3689590045625868E-2</v>
      </c>
      <c r="AD365" s="11">
        <f>'OddsRatio_working_3-way'!X365^(1/3)*SIN(('OddsRatio_working_3-way'!Y365+2*PI())/3)</f>
        <v>0.4272949687056401</v>
      </c>
      <c r="AE365" s="11">
        <f>'OddsRatio_working_3-way'!X365^(1/3)*SIN(('OddsRatio_working_3-way'!Y365+4*PI())/3)</f>
        <v>-0.49098455875126579</v>
      </c>
      <c r="AF365" s="11">
        <f>-'OddsRatio_working_3-way'!U365/(3*'OddsRatio_working_3-way'!X365^(1/3))*COS(('OddsRatio_working_3-way'!Y365)/3)</f>
        <v>0.53016893236856688</v>
      </c>
      <c r="AG365" s="11">
        <f>-'OddsRatio_working_3-way'!U365/(3*'OddsRatio_working_3-way'!X365^(1/3))*COS(('OddsRatio_working_3-way'!Y365+2*PI())/3)</f>
        <v>-0.32024126912041184</v>
      </c>
      <c r="AH365" s="11">
        <f>-'OddsRatio_working_3-way'!U365/(3*'OddsRatio_working_3-way'!X365^(1/3))*COS(('OddsRatio_working_3-way'!Y365+4*PI())/3)</f>
        <v>-0.20992766324815515</v>
      </c>
      <c r="AI365" s="11">
        <f>'OddsRatio_working_3-way'!U365/(3*'OddsRatio_working_3-way'!X365^(1/3))*SIN(('OddsRatio_working_3-way'!Y365)/3)</f>
        <v>-6.3689590045625855E-2</v>
      </c>
      <c r="AJ365" s="11">
        <f>'OddsRatio_working_3-way'!U365/(3*'OddsRatio_working_3-way'!X365^(1/3))*SIN(('OddsRatio_working_3-way'!Y365+2*PI())/3)</f>
        <v>-0.42729496870564004</v>
      </c>
      <c r="AK365" s="11">
        <f>'OddsRatio_working_3-way'!U365/(3*'OddsRatio_working_3-way'!X365^(1/3))*SIN(('OddsRatio_working_3-way'!Y365+4*PI())/3)</f>
        <v>0.49098455875126568</v>
      </c>
      <c r="AL365" s="11">
        <f>'OddsRatio_working_3-way'!Z365+'OddsRatio_working_3-way'!AF365</f>
        <v>1.060337864737134</v>
      </c>
      <c r="AM365" s="11">
        <f>'OddsRatio_working_3-way'!AA365+'OddsRatio_working_3-way'!AG365</f>
        <v>-0.6404825382408238</v>
      </c>
      <c r="AN365" s="11">
        <f>'OddsRatio_working_3-way'!AB365+'OddsRatio_working_3-way'!AH365</f>
        <v>-0.41985532649631035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1.060337864737134</v>
      </c>
      <c r="AS365" s="11">
        <f>IF(('OddsRatio_working_3-way'!X365=0),IF(Q365&gt;0,-Q365^(1/3),(-Q365)^(1/3)),'OddsRatio_working_3-way'!AM365-'OddsRatio_working_3-way'!R365/3)</f>
        <v>-0.6404825382408238</v>
      </c>
      <c r="AT365" s="11">
        <f>IF(('OddsRatio_working_3-way'!X365=0),IF(Q365&gt;0,-Q365^(1/3),(-Q365)^(1/3)),'OddsRatio_working_3-way'!AN365-'OddsRatio_working_3-way'!R365/3)</f>
        <v>-0.41985532649631035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9">
        <f t="shared" si="78"/>
        <v>0.40090013198526264</v>
      </c>
      <c r="E366" s="9">
        <f t="shared" si="79"/>
        <v>0.27701483381620706</v>
      </c>
      <c r="F366" s="9">
        <f t="shared" si="80"/>
        <v>0.32208503419853035</v>
      </c>
      <c r="G366" s="9">
        <f t="shared" si="81"/>
        <v>1.0523850750910841</v>
      </c>
      <c r="H366" s="9">
        <f t="shared" si="82"/>
        <v>2.4943868066293393</v>
      </c>
      <c r="I366" s="9">
        <f t="shared" si="83"/>
        <v>3.6099149862258888</v>
      </c>
      <c r="J366" s="9">
        <f t="shared" si="84"/>
        <v>3.1047701501821687</v>
      </c>
      <c r="K366" s="11">
        <f t="shared" si="85"/>
        <v>0.41322314049586778</v>
      </c>
      <c r="L366" s="11">
        <f t="shared" si="86"/>
        <v>0.28735632183908044</v>
      </c>
      <c r="M366" s="11">
        <f t="shared" si="87"/>
        <v>0.33333333333333331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-0.27877521294449215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0.23352648744498275</v>
      </c>
      <c r="Q366" s="11">
        <f>2*'OddsRatio_working_3-way'!K366*'OddsRatio_working_3-way'!L366*'OddsRatio_working_3-way'!M366</f>
        <v>7.9161521167790752E-2</v>
      </c>
      <c r="R366" s="11">
        <f t="shared" si="88"/>
        <v>0</v>
      </c>
      <c r="S366" s="11">
        <f t="shared" si="89"/>
        <v>-0.83768741481144871</v>
      </c>
      <c r="T366" s="11">
        <f t="shared" si="90"/>
        <v>-0.28396183552930465</v>
      </c>
      <c r="U366" s="11">
        <f>'OddsRatio_working_3-way'!S366-'OddsRatio_working_3-way'!R366^2/3</f>
        <v>-0.83768741481144871</v>
      </c>
      <c r="V366" s="11">
        <f>'OddsRatio_working_3-way'!S366*'OddsRatio_working_3-way'!R366/3-2*'OddsRatio_working_3-way'!R366^3/27-'OddsRatio_working_3-way'!T366</f>
        <v>0.28396183552930465</v>
      </c>
      <c r="W366" s="11">
        <f>'OddsRatio_working_3-way'!V366^2+4*'OddsRatio_working_3-way'!U366^3/27</f>
        <v>-6.4504440208568159E-3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0.14755064220296424</v>
      </c>
      <c r="Y366" s="11">
        <f>IF('OddsRatio_working_3-way'!W366&gt;=0,IF('OddsRatio_working_3-way'!V366+SQRT('OddsRatio_working_3-way'!W366)&gt;0,0,PI()),ACOS('OddsRatio_working_3-way'!V366/(2*'OddsRatio_working_3-way'!X366)))</f>
        <v>0.27563667072885445</v>
      </c>
      <c r="Z366" s="11">
        <f>'OddsRatio_working_3-way'!X366^(1/3)*COS('OddsRatio_working_3-way'!Y366/3)</f>
        <v>0.52619253754554207</v>
      </c>
      <c r="AA366" s="11">
        <f>'OddsRatio_working_3-way'!X366^(1/3)*COS(('OddsRatio_working_3-way'!Y366+2*PI())/3)</f>
        <v>-0.3050833355481451</v>
      </c>
      <c r="AB366" s="11">
        <f>'OddsRatio_working_3-way'!X366^(1/3)*COS(('OddsRatio_working_3-way'!Y366+4*PI())/3)</f>
        <v>-0.221109201997397</v>
      </c>
      <c r="AC366" s="11">
        <f>'OddsRatio_working_3-way'!X366^(1/3)*SIN('OddsRatio_working_3-way'!Y366/3)</f>
        <v>4.8482488610490065E-2</v>
      </c>
      <c r="AD366" s="11">
        <f>'OddsRatio_working_3-way'!X366^(1/3)*SIN(('OddsRatio_working_3-way'!Y366+2*PI())/3)</f>
        <v>0.43145486049099135</v>
      </c>
      <c r="AE366" s="11">
        <f>'OddsRatio_working_3-way'!X366^(1/3)*SIN(('OddsRatio_working_3-way'!Y366+4*PI())/3)</f>
        <v>-0.47993734910148139</v>
      </c>
      <c r="AF366" s="11">
        <f>-'OddsRatio_working_3-way'!U366/(3*'OddsRatio_working_3-way'!X366^(1/3))*COS(('OddsRatio_working_3-way'!Y366)/3)</f>
        <v>0.52619253754554196</v>
      </c>
      <c r="AG366" s="11">
        <f>-'OddsRatio_working_3-way'!U366/(3*'OddsRatio_working_3-way'!X366^(1/3))*COS(('OddsRatio_working_3-way'!Y366+2*PI())/3)</f>
        <v>-0.30508333554814504</v>
      </c>
      <c r="AH366" s="11">
        <f>-'OddsRatio_working_3-way'!U366/(3*'OddsRatio_working_3-way'!X366^(1/3))*COS(('OddsRatio_working_3-way'!Y366+4*PI())/3)</f>
        <v>-0.22110920199739695</v>
      </c>
      <c r="AI366" s="11">
        <f>'OddsRatio_working_3-way'!U366/(3*'OddsRatio_working_3-way'!X366^(1/3))*SIN(('OddsRatio_working_3-way'!Y366)/3)</f>
        <v>-4.8482488610490058E-2</v>
      </c>
      <c r="AJ366" s="11">
        <f>'OddsRatio_working_3-way'!U366/(3*'OddsRatio_working_3-way'!X366^(1/3))*SIN(('OddsRatio_working_3-way'!Y366+2*PI())/3)</f>
        <v>-0.4314548604909913</v>
      </c>
      <c r="AK366" s="11">
        <f>'OddsRatio_working_3-way'!U366/(3*'OddsRatio_working_3-way'!X366^(1/3))*SIN(('OddsRatio_working_3-way'!Y366+4*PI())/3)</f>
        <v>0.47993734910148134</v>
      </c>
      <c r="AL366" s="11">
        <f>'OddsRatio_working_3-way'!Z366+'OddsRatio_working_3-way'!AF366</f>
        <v>1.0523850750910841</v>
      </c>
      <c r="AM366" s="11">
        <f>'OddsRatio_working_3-way'!AA366+'OddsRatio_working_3-way'!AG366</f>
        <v>-0.61016667109629008</v>
      </c>
      <c r="AN366" s="11">
        <f>'OddsRatio_working_3-way'!AB366+'OddsRatio_working_3-way'!AH366</f>
        <v>-0.44221840399479395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1.0523850750910841</v>
      </c>
      <c r="AS366" s="11">
        <f>IF(('OddsRatio_working_3-way'!X366=0),IF(Q366&gt;0,-Q366^(1/3),(-Q366)^(1/3)),'OddsRatio_working_3-way'!AM366-'OddsRatio_working_3-way'!R366/3)</f>
        <v>-0.61016667109629008</v>
      </c>
      <c r="AT366" s="11">
        <f>IF(('OddsRatio_working_3-way'!X366=0),IF(Q366&gt;0,-Q366^(1/3),(-Q366)^(1/3)),'OddsRatio_working_3-way'!AN366-'OddsRatio_working_3-way'!R366/3)</f>
        <v>-0.44221840399479395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9">
        <f t="shared" si="78"/>
        <v>0.36328396564816018</v>
      </c>
      <c r="E367" s="9">
        <f t="shared" si="79"/>
        <v>0.33574269053139294</v>
      </c>
      <c r="F367" s="9">
        <f t="shared" si="80"/>
        <v>0.30097334382044677</v>
      </c>
      <c r="G367" s="9">
        <f t="shared" si="81"/>
        <v>1.0752561932130575</v>
      </c>
      <c r="H367" s="9">
        <f t="shared" si="82"/>
        <v>2.7526675949372841</v>
      </c>
      <c r="I367" s="9">
        <f t="shared" si="83"/>
        <v>2.9784713955120252</v>
      </c>
      <c r="J367" s="9">
        <f t="shared" si="84"/>
        <v>3.3225533773402045</v>
      </c>
      <c r="K367" s="11">
        <f t="shared" si="85"/>
        <v>0.38022813688212931</v>
      </c>
      <c r="L367" s="11">
        <f t="shared" si="86"/>
        <v>0.35211267605633806</v>
      </c>
      <c r="M367" s="11">
        <f t="shared" si="87"/>
        <v>0.31645569620253161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-0.2744719750374025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0.23853231532429886</v>
      </c>
      <c r="Q367" s="11">
        <f>2*'OddsRatio_working_3-way'!K367*'OddsRatio_working_3-way'!L367*'OddsRatio_working_3-way'!M367</f>
        <v>8.4736168854102623E-2</v>
      </c>
      <c r="R367" s="11">
        <f t="shared" si="88"/>
        <v>0</v>
      </c>
      <c r="S367" s="11">
        <f t="shared" si="89"/>
        <v>-0.86905890953637022</v>
      </c>
      <c r="T367" s="11">
        <f t="shared" si="90"/>
        <v>-0.30872430178911914</v>
      </c>
      <c r="U367" s="11">
        <f>'OddsRatio_working_3-way'!S367-'OddsRatio_working_3-way'!R367^2/3</f>
        <v>-0.86905890953637022</v>
      </c>
      <c r="V367" s="11">
        <f>'OddsRatio_working_3-way'!S367*'OddsRatio_working_3-way'!R367/3-2*'OddsRatio_working_3-way'!R367^3/27-'OddsRatio_working_3-way'!T367</f>
        <v>0.30872430178911914</v>
      </c>
      <c r="W367" s="11">
        <f>'OddsRatio_working_3-way'!V367^2+4*'OddsRatio_working_3-way'!U367^3/27</f>
        <v>-1.9290649811984223E-3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0.15591645158255232</v>
      </c>
      <c r="Y367" s="11">
        <f>IF('OddsRatio_working_3-way'!W367&gt;=0,IF('OddsRatio_working_3-way'!V367+SQRT('OddsRatio_working_3-way'!W367)&gt;0,0,PI()),ACOS('OddsRatio_working_3-way'!V367/(2*'OddsRatio_working_3-way'!X367)))</f>
        <v>0.14131816532925723</v>
      </c>
      <c r="Z367" s="11">
        <f>'OddsRatio_working_3-way'!X367^(1/3)*COS('OddsRatio_working_3-way'!Y367/3)</f>
        <v>0.53762809660652877</v>
      </c>
      <c r="AA367" s="11">
        <f>'OddsRatio_working_3-way'!X367^(1/3)*COS(('OddsRatio_working_3-way'!Y367+2*PI())/3)</f>
        <v>-0.2907628452753841</v>
      </c>
      <c r="AB367" s="11">
        <f>'OddsRatio_working_3-way'!X367^(1/3)*COS(('OddsRatio_working_3-way'!Y367+4*PI())/3)</f>
        <v>-0.24686525133114473</v>
      </c>
      <c r="AC367" s="11">
        <f>'OddsRatio_working_3-way'!X367^(1/3)*SIN('OddsRatio_working_3-way'!Y367/3)</f>
        <v>2.5344287680483572E-2</v>
      </c>
      <c r="AD367" s="11">
        <f>'OddsRatio_working_3-way'!X367^(1/3)*SIN(('OddsRatio_working_3-way'!Y367+2*PI())/3)</f>
        <v>0.45292744560928649</v>
      </c>
      <c r="AE367" s="11">
        <f>'OddsRatio_working_3-way'!X367^(1/3)*SIN(('OddsRatio_working_3-way'!Y367+4*PI())/3)</f>
        <v>-0.47827173328976996</v>
      </c>
      <c r="AF367" s="11">
        <f>-'OddsRatio_working_3-way'!U367/(3*'OddsRatio_working_3-way'!X367^(1/3))*COS(('OddsRatio_working_3-way'!Y367)/3)</f>
        <v>0.53762809660652877</v>
      </c>
      <c r="AG367" s="11">
        <f>-'OddsRatio_working_3-way'!U367/(3*'OddsRatio_working_3-way'!X367^(1/3))*COS(('OddsRatio_working_3-way'!Y367+2*PI())/3)</f>
        <v>-0.2907628452753841</v>
      </c>
      <c r="AH367" s="11">
        <f>-'OddsRatio_working_3-way'!U367/(3*'OddsRatio_working_3-way'!X367^(1/3))*COS(('OddsRatio_working_3-way'!Y367+4*PI())/3)</f>
        <v>-0.24686525133114473</v>
      </c>
      <c r="AI367" s="11">
        <f>'OddsRatio_working_3-way'!U367/(3*'OddsRatio_working_3-way'!X367^(1/3))*SIN(('OddsRatio_working_3-way'!Y367)/3)</f>
        <v>-2.5344287680483572E-2</v>
      </c>
      <c r="AJ367" s="11">
        <f>'OddsRatio_working_3-way'!U367/(3*'OddsRatio_working_3-way'!X367^(1/3))*SIN(('OddsRatio_working_3-way'!Y367+2*PI())/3)</f>
        <v>-0.45292744560928649</v>
      </c>
      <c r="AK367" s="11">
        <f>'OddsRatio_working_3-way'!U367/(3*'OddsRatio_working_3-way'!X367^(1/3))*SIN(('OddsRatio_working_3-way'!Y367+4*PI())/3)</f>
        <v>0.47827173328976996</v>
      </c>
      <c r="AL367" s="11">
        <f>'OddsRatio_working_3-way'!Z367+'OddsRatio_working_3-way'!AF367</f>
        <v>1.0752561932130575</v>
      </c>
      <c r="AM367" s="11">
        <f>'OddsRatio_working_3-way'!AA367+'OddsRatio_working_3-way'!AG367</f>
        <v>-0.58152569055076819</v>
      </c>
      <c r="AN367" s="11">
        <f>'OddsRatio_working_3-way'!AB367+'OddsRatio_working_3-way'!AH367</f>
        <v>-0.49373050266228946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1.0752561932130575</v>
      </c>
      <c r="AS367" s="11">
        <f>IF(('OddsRatio_working_3-way'!X367=0),IF(Q367&gt;0,-Q367^(1/3),(-Q367)^(1/3)),'OddsRatio_working_3-way'!AM367-'OddsRatio_working_3-way'!R367/3)</f>
        <v>-0.58152569055076819</v>
      </c>
      <c r="AT367" s="11">
        <f>IF(('OddsRatio_working_3-way'!X367=0),IF(Q367&gt;0,-Q367^(1/3),(-Q367)^(1/3)),'OddsRatio_working_3-way'!AN367-'OddsRatio_working_3-way'!R367/3)</f>
        <v>-0.49373050266228946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9">
        <f t="shared" si="78"/>
        <v>0.45447365393057532</v>
      </c>
      <c r="E368" s="9">
        <f t="shared" si="79"/>
        <v>0.29224778820127489</v>
      </c>
      <c r="F368" s="9">
        <f t="shared" si="80"/>
        <v>0.2532785578681499</v>
      </c>
      <c r="G368" s="9">
        <f t="shared" si="81"/>
        <v>1.0529364648058102</v>
      </c>
      <c r="H368" s="9">
        <f t="shared" si="82"/>
        <v>2.2003475698786237</v>
      </c>
      <c r="I368" s="9">
        <f t="shared" si="83"/>
        <v>3.4217538690533624</v>
      </c>
      <c r="J368" s="9">
        <f t="shared" si="84"/>
        <v>3.9482221014562691</v>
      </c>
      <c r="K368" s="11">
        <f t="shared" si="85"/>
        <v>0.46728971962616822</v>
      </c>
      <c r="L368" s="11">
        <f t="shared" si="86"/>
        <v>0.30303030303030304</v>
      </c>
      <c r="M368" s="11">
        <f t="shared" si="87"/>
        <v>0.26315789473684209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-0.27357689039932043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0.23252694182354783</v>
      </c>
      <c r="Q368" s="11">
        <f>2*'OddsRatio_working_3-way'!K368*'OddsRatio_working_3-way'!L368*'OddsRatio_working_3-way'!M368</f>
        <v>7.4527865969085838E-2</v>
      </c>
      <c r="R368" s="11">
        <f t="shared" si="88"/>
        <v>0</v>
      </c>
      <c r="S368" s="11">
        <f t="shared" si="89"/>
        <v>-0.84995096436744</v>
      </c>
      <c r="T368" s="11">
        <f t="shared" si="90"/>
        <v>-0.27242018088699999</v>
      </c>
      <c r="U368" s="11">
        <f>'OddsRatio_working_3-way'!S368-'OddsRatio_working_3-way'!R368^2/3</f>
        <v>-0.84995096436744</v>
      </c>
      <c r="V368" s="11">
        <f>'OddsRatio_working_3-way'!S368*'OddsRatio_working_3-way'!R368/3-2*'OddsRatio_working_3-way'!R368^3/27-'OddsRatio_working_3-way'!T368</f>
        <v>0.27242018088699999</v>
      </c>
      <c r="W368" s="11">
        <f>'OddsRatio_working_3-way'!V368^2+4*'OddsRatio_working_3-way'!U368^3/27</f>
        <v>-1.6752981548866966E-2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0.15080263302025992</v>
      </c>
      <c r="Y368" s="11">
        <f>IF('OddsRatio_working_3-way'!W368&gt;=0,IF('OddsRatio_working_3-way'!V368+SQRT('OddsRatio_working_3-way'!W368)&gt;0,0,PI()),ACOS('OddsRatio_working_3-way'!V368/(2*'OddsRatio_working_3-way'!X368)))</f>
        <v>0.44354933446818245</v>
      </c>
      <c r="Z368" s="11">
        <f>'OddsRatio_working_3-way'!X368^(1/3)*COS('OddsRatio_working_3-way'!Y368/3)</f>
        <v>0.52646823240290508</v>
      </c>
      <c r="AA368" s="11">
        <f>'OddsRatio_working_3-way'!X368^(1/3)*COS(('OddsRatio_working_3-way'!Y368+2*PI())/3)</f>
        <v>-0.3311395010746756</v>
      </c>
      <c r="AB368" s="11">
        <f>'OddsRatio_working_3-way'!X368^(1/3)*COS(('OddsRatio_working_3-way'!Y368+4*PI())/3)</f>
        <v>-0.19532873132822937</v>
      </c>
      <c r="AC368" s="11">
        <f>'OddsRatio_working_3-way'!X368^(1/3)*SIN('OddsRatio_working_3-way'!Y368/3)</f>
        <v>7.8410384471961081E-2</v>
      </c>
      <c r="AD368" s="11">
        <f>'OddsRatio_working_3-way'!X368^(1/3)*SIN(('OddsRatio_working_3-way'!Y368+2*PI())/3)</f>
        <v>0.41672967131042504</v>
      </c>
      <c r="AE368" s="11">
        <f>'OddsRatio_working_3-way'!X368^(1/3)*SIN(('OddsRatio_working_3-way'!Y368+4*PI())/3)</f>
        <v>-0.49514005578238607</v>
      </c>
      <c r="AF368" s="11">
        <f>-'OddsRatio_working_3-way'!U368/(3*'OddsRatio_working_3-way'!X368^(1/3))*COS(('OddsRatio_working_3-way'!Y368)/3)</f>
        <v>0.52646823240290508</v>
      </c>
      <c r="AG368" s="11">
        <f>-'OddsRatio_working_3-way'!U368/(3*'OddsRatio_working_3-way'!X368^(1/3))*COS(('OddsRatio_working_3-way'!Y368+2*PI())/3)</f>
        <v>-0.3311395010746756</v>
      </c>
      <c r="AH368" s="11">
        <f>-'OddsRatio_working_3-way'!U368/(3*'OddsRatio_working_3-way'!X368^(1/3))*COS(('OddsRatio_working_3-way'!Y368+4*PI())/3)</f>
        <v>-0.19532873132822937</v>
      </c>
      <c r="AI368" s="11">
        <f>'OddsRatio_working_3-way'!U368/(3*'OddsRatio_working_3-way'!X368^(1/3))*SIN(('OddsRatio_working_3-way'!Y368)/3)</f>
        <v>-7.8410384471961081E-2</v>
      </c>
      <c r="AJ368" s="11">
        <f>'OddsRatio_working_3-way'!U368/(3*'OddsRatio_working_3-way'!X368^(1/3))*SIN(('OddsRatio_working_3-way'!Y368+2*PI())/3)</f>
        <v>-0.41672967131042504</v>
      </c>
      <c r="AK368" s="11">
        <f>'OddsRatio_working_3-way'!U368/(3*'OddsRatio_working_3-way'!X368^(1/3))*SIN(('OddsRatio_working_3-way'!Y368+4*PI())/3)</f>
        <v>0.49514005578238607</v>
      </c>
      <c r="AL368" s="11">
        <f>'OddsRatio_working_3-way'!Z368+'OddsRatio_working_3-way'!AF368</f>
        <v>1.0529364648058102</v>
      </c>
      <c r="AM368" s="11">
        <f>'OddsRatio_working_3-way'!AA368+'OddsRatio_working_3-way'!AG368</f>
        <v>-0.6622790021493512</v>
      </c>
      <c r="AN368" s="11">
        <f>'OddsRatio_working_3-way'!AB368+'OddsRatio_working_3-way'!AH368</f>
        <v>-0.39065746265645873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1.0529364648058102</v>
      </c>
      <c r="AS368" s="11">
        <f>IF(('OddsRatio_working_3-way'!X368=0),IF(Q368&gt;0,-Q368^(1/3),(-Q368)^(1/3)),'OddsRatio_working_3-way'!AM368-'OddsRatio_working_3-way'!R368/3)</f>
        <v>-0.6622790021493512</v>
      </c>
      <c r="AT368" s="11">
        <f>IF(('OddsRatio_working_3-way'!X368=0),IF(Q368&gt;0,-Q368^(1/3),(-Q368)^(1/3)),'OddsRatio_working_3-way'!AN368-'OddsRatio_working_3-way'!R368/3)</f>
        <v>-0.39065746265645873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9">
        <f t="shared" si="78"/>
        <v>0.44211820879588837</v>
      </c>
      <c r="E369" s="9">
        <f t="shared" si="79"/>
        <v>0.28296387673685558</v>
      </c>
      <c r="F369" s="9">
        <f t="shared" si="80"/>
        <v>0.27491791446725589</v>
      </c>
      <c r="G369" s="9">
        <f t="shared" si="81"/>
        <v>1.0342938780334039</v>
      </c>
      <c r="H369" s="9">
        <f t="shared" si="82"/>
        <v>2.2618385312007532</v>
      </c>
      <c r="I369" s="9">
        <f t="shared" si="83"/>
        <v>3.5340200011818386</v>
      </c>
      <c r="J369" s="9">
        <f t="shared" si="84"/>
        <v>3.6374493889851802</v>
      </c>
      <c r="K369" s="11">
        <f t="shared" si="85"/>
        <v>0.4504504504504504</v>
      </c>
      <c r="L369" s="11">
        <f t="shared" si="86"/>
        <v>0.28985507246376813</v>
      </c>
      <c r="M369" s="11">
        <f t="shared" si="87"/>
        <v>0.28169014084507044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-0.28032747996005791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0.22876520120855698</v>
      </c>
      <c r="Q369" s="11">
        <f>2*'OddsRatio_working_3-way'!K369*'OddsRatio_working_3-way'!L369*'OddsRatio_working_3-way'!M369</f>
        <v>7.3557942510790023E-2</v>
      </c>
      <c r="R369" s="11">
        <f t="shared" si="88"/>
        <v>0</v>
      </c>
      <c r="S369" s="11">
        <f t="shared" si="89"/>
        <v>-0.81606413057026117</v>
      </c>
      <c r="T369" s="11">
        <f t="shared" si="90"/>
        <v>-0.26240004198400679</v>
      </c>
      <c r="U369" s="11">
        <f>'OddsRatio_working_3-way'!S369-'OddsRatio_working_3-way'!R369^2/3</f>
        <v>-0.81606413057026117</v>
      </c>
      <c r="V369" s="11">
        <f>'OddsRatio_working_3-way'!S369*'OddsRatio_working_3-way'!R369/3-2*'OddsRatio_working_3-way'!R369^3/27-'OddsRatio_working_3-way'!T369</f>
        <v>0.26240004198400679</v>
      </c>
      <c r="W369" s="11">
        <f>'OddsRatio_working_3-way'!V369^2+4*'OddsRatio_working_3-way'!U369^3/27</f>
        <v>-1.1659790002821468E-2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0.14187456787249608</v>
      </c>
      <c r="Y369" s="11">
        <f>IF('OddsRatio_working_3-way'!W369&gt;=0,IF('OddsRatio_working_3-way'!V369+SQRT('OddsRatio_working_3-way'!W369)&gt;0,0,PI()),ACOS('OddsRatio_working_3-way'!V369/(2*'OddsRatio_working_3-way'!X369)))</f>
        <v>0.39039011079054875</v>
      </c>
      <c r="Z369" s="11">
        <f>'OddsRatio_working_3-way'!X369^(1/3)*COS('OddsRatio_working_3-way'!Y369/3)</f>
        <v>0.51714693901670195</v>
      </c>
      <c r="AA369" s="11">
        <f>'OddsRatio_working_3-way'!X369^(1/3)*COS(('OddsRatio_working_3-way'!Y369+2*PI())/3)</f>
        <v>-0.31718503186431424</v>
      </c>
      <c r="AB369" s="11">
        <f>'OddsRatio_working_3-way'!X369^(1/3)*COS(('OddsRatio_working_3-way'!Y369+4*PI())/3)</f>
        <v>-0.19996190715238779</v>
      </c>
      <c r="AC369" s="11">
        <f>'OddsRatio_working_3-way'!X369^(1/3)*SIN('OddsRatio_working_3-way'!Y369/3)</f>
        <v>6.7678802607680055E-2</v>
      </c>
      <c r="AD369" s="11">
        <f>'OddsRatio_working_3-way'!X369^(1/3)*SIN(('OddsRatio_working_3-way'!Y369+2*PI())/3)</f>
        <v>0.4140229853739858</v>
      </c>
      <c r="AE369" s="11">
        <f>'OddsRatio_working_3-way'!X369^(1/3)*SIN(('OddsRatio_working_3-way'!Y369+4*PI())/3)</f>
        <v>-0.48170178798166563</v>
      </c>
      <c r="AF369" s="11">
        <f>-'OddsRatio_working_3-way'!U369/(3*'OddsRatio_working_3-way'!X369^(1/3))*COS(('OddsRatio_working_3-way'!Y369)/3)</f>
        <v>0.51714693901670195</v>
      </c>
      <c r="AG369" s="11">
        <f>-'OddsRatio_working_3-way'!U369/(3*'OddsRatio_working_3-way'!X369^(1/3))*COS(('OddsRatio_working_3-way'!Y369+2*PI())/3)</f>
        <v>-0.31718503186431424</v>
      </c>
      <c r="AH369" s="11">
        <f>-'OddsRatio_working_3-way'!U369/(3*'OddsRatio_working_3-way'!X369^(1/3))*COS(('OddsRatio_working_3-way'!Y369+4*PI())/3)</f>
        <v>-0.19996190715238779</v>
      </c>
      <c r="AI369" s="11">
        <f>'OddsRatio_working_3-way'!U369/(3*'OddsRatio_working_3-way'!X369^(1/3))*SIN(('OddsRatio_working_3-way'!Y369)/3)</f>
        <v>-6.7678802607680055E-2</v>
      </c>
      <c r="AJ369" s="11">
        <f>'OddsRatio_working_3-way'!U369/(3*'OddsRatio_working_3-way'!X369^(1/3))*SIN(('OddsRatio_working_3-way'!Y369+2*PI())/3)</f>
        <v>-0.4140229853739858</v>
      </c>
      <c r="AK369" s="11">
        <f>'OddsRatio_working_3-way'!U369/(3*'OddsRatio_working_3-way'!X369^(1/3))*SIN(('OddsRatio_working_3-way'!Y369+4*PI())/3)</f>
        <v>0.48170178798166563</v>
      </c>
      <c r="AL369" s="11">
        <f>'OddsRatio_working_3-way'!Z369+'OddsRatio_working_3-way'!AF369</f>
        <v>1.0342938780334039</v>
      </c>
      <c r="AM369" s="11">
        <f>'OddsRatio_working_3-way'!AA369+'OddsRatio_working_3-way'!AG369</f>
        <v>-0.63437006372862847</v>
      </c>
      <c r="AN369" s="11">
        <f>'OddsRatio_working_3-way'!AB369+'OddsRatio_working_3-way'!AH369</f>
        <v>-0.39992381430477558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1.0342938780334039</v>
      </c>
      <c r="AS369" s="11">
        <f>IF(('OddsRatio_working_3-way'!X369=0),IF(Q369&gt;0,-Q369^(1/3),(-Q369)^(1/3)),'OddsRatio_working_3-way'!AM369-'OddsRatio_working_3-way'!R369/3)</f>
        <v>-0.63437006372862847</v>
      </c>
      <c r="AT369" s="11">
        <f>IF(('OddsRatio_working_3-way'!X369=0),IF(Q369&gt;0,-Q369^(1/3),(-Q369)^(1/3)),'OddsRatio_working_3-way'!AN369-'OddsRatio_working_3-way'!R369/3)</f>
        <v>-0.39992381430477558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9">
        <f t="shared" si="78"/>
        <v>0.3140294115212075</v>
      </c>
      <c r="E370" s="9">
        <f t="shared" si="79"/>
        <v>0.32145026730588727</v>
      </c>
      <c r="F370" s="9">
        <f t="shared" si="80"/>
        <v>0.36452032117290528</v>
      </c>
      <c r="G370" s="9">
        <f t="shared" si="81"/>
        <v>1.0501995674726587</v>
      </c>
      <c r="H370" s="9">
        <f t="shared" si="82"/>
        <v>3.1844151003431298</v>
      </c>
      <c r="I370" s="9">
        <f t="shared" si="83"/>
        <v>3.1109011306200438</v>
      </c>
      <c r="J370" s="9">
        <f t="shared" si="84"/>
        <v>2.7433312820046143</v>
      </c>
      <c r="K370" s="11">
        <f t="shared" si="85"/>
        <v>0.32467532467532467</v>
      </c>
      <c r="L370" s="11">
        <f t="shared" si="86"/>
        <v>0.33222591362126247</v>
      </c>
      <c r="M370" s="11">
        <f t="shared" si="87"/>
        <v>0.37593984962406013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-0.28142886015141422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0.23316802598894876</v>
      </c>
      <c r="Q370" s="11">
        <f>2*'OddsRatio_working_3-way'!K370*'OddsRatio_working_3-way'!L370*'OddsRatio_working_3-way'!M370</f>
        <v>8.1101922083112607E-2</v>
      </c>
      <c r="R370" s="11">
        <f t="shared" si="88"/>
        <v>0</v>
      </c>
      <c r="S370" s="11">
        <f t="shared" si="89"/>
        <v>-0.82851497839809252</v>
      </c>
      <c r="T370" s="11">
        <f t="shared" si="90"/>
        <v>-0.28817912292107567</v>
      </c>
      <c r="U370" s="11">
        <f>'OddsRatio_working_3-way'!S370-'OddsRatio_working_3-way'!R370^2/3</f>
        <v>-0.82851497839809252</v>
      </c>
      <c r="V370" s="11">
        <f>'OddsRatio_working_3-way'!S370*'OddsRatio_working_3-way'!R370/3-2*'OddsRatio_working_3-way'!R370^3/27-'OddsRatio_working_3-way'!T370</f>
        <v>0.28817912292107567</v>
      </c>
      <c r="W370" s="11">
        <f>'OddsRatio_working_3-way'!V370^2+4*'OddsRatio_working_3-way'!U370^3/27</f>
        <v>-1.2081107050972706E-3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0.14513383271368682</v>
      </c>
      <c r="Y370" s="11">
        <f>IF('OddsRatio_working_3-way'!W370&gt;=0,IF('OddsRatio_working_3-way'!V370+SQRT('OddsRatio_working_3-way'!W370)&gt;0,0,PI()),ACOS('OddsRatio_working_3-way'!V370/(2*'OddsRatio_working_3-way'!X370)))</f>
        <v>0.12003228546532263</v>
      </c>
      <c r="Z370" s="11">
        <f>'OddsRatio_working_3-way'!X370^(1/3)*COS('OddsRatio_working_3-way'!Y370/3)</f>
        <v>0.52509978373632937</v>
      </c>
      <c r="AA370" s="11">
        <f>'OddsRatio_working_3-way'!X370^(1/3)*COS(('OddsRatio_working_3-way'!Y370+2*PI())/3)</f>
        <v>-0.28075449127513485</v>
      </c>
      <c r="AB370" s="11">
        <f>'OddsRatio_working_3-way'!X370^(1/3)*COS(('OddsRatio_working_3-way'!Y370+4*PI())/3)</f>
        <v>-0.2443452924611946</v>
      </c>
      <c r="AC370" s="11">
        <f>'OddsRatio_working_3-way'!X370^(1/3)*SIN('OddsRatio_working_3-way'!Y370/3)</f>
        <v>2.1020860736207205E-2</v>
      </c>
      <c r="AD370" s="11">
        <f>'OddsRatio_working_3-way'!X370^(1/3)*SIN(('OddsRatio_working_3-way'!Y370+2*PI())/3)</f>
        <v>0.44423932186927251</v>
      </c>
      <c r="AE370" s="11">
        <f>'OddsRatio_working_3-way'!X370^(1/3)*SIN(('OddsRatio_working_3-way'!Y370+4*PI())/3)</f>
        <v>-0.46526018260547952</v>
      </c>
      <c r="AF370" s="11">
        <f>-'OddsRatio_working_3-way'!U370/(3*'OddsRatio_working_3-way'!X370^(1/3))*COS(('OddsRatio_working_3-way'!Y370)/3)</f>
        <v>0.52509978373632926</v>
      </c>
      <c r="AG370" s="11">
        <f>-'OddsRatio_working_3-way'!U370/(3*'OddsRatio_working_3-way'!X370^(1/3))*COS(('OddsRatio_working_3-way'!Y370+2*PI())/3)</f>
        <v>-0.2807544912751348</v>
      </c>
      <c r="AH370" s="11">
        <f>-'OddsRatio_working_3-way'!U370/(3*'OddsRatio_working_3-way'!X370^(1/3))*COS(('OddsRatio_working_3-way'!Y370+4*PI())/3)</f>
        <v>-0.24434529246119455</v>
      </c>
      <c r="AI370" s="11">
        <f>'OddsRatio_working_3-way'!U370/(3*'OddsRatio_working_3-way'!X370^(1/3))*SIN(('OddsRatio_working_3-way'!Y370)/3)</f>
        <v>-2.1020860736207202E-2</v>
      </c>
      <c r="AJ370" s="11">
        <f>'OddsRatio_working_3-way'!U370/(3*'OddsRatio_working_3-way'!X370^(1/3))*SIN(('OddsRatio_working_3-way'!Y370+2*PI())/3)</f>
        <v>-0.4442393218692724</v>
      </c>
      <c r="AK370" s="11">
        <f>'OddsRatio_working_3-way'!U370/(3*'OddsRatio_working_3-way'!X370^(1/3))*SIN(('OddsRatio_working_3-way'!Y370+4*PI())/3)</f>
        <v>0.46526018260547947</v>
      </c>
      <c r="AL370" s="11">
        <f>'OddsRatio_working_3-way'!Z370+'OddsRatio_working_3-way'!AF370</f>
        <v>1.0501995674726587</v>
      </c>
      <c r="AM370" s="11">
        <f>'OddsRatio_working_3-way'!AA370+'OddsRatio_working_3-way'!AG370</f>
        <v>-0.56150898255026971</v>
      </c>
      <c r="AN370" s="11">
        <f>'OddsRatio_working_3-way'!AB370+'OddsRatio_working_3-way'!AH370</f>
        <v>-0.48869058492238915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1.0501995674726587</v>
      </c>
      <c r="AS370" s="11">
        <f>IF(('OddsRatio_working_3-way'!X370=0),IF(Q370&gt;0,-Q370^(1/3),(-Q370)^(1/3)),'OddsRatio_working_3-way'!AM370-'OddsRatio_working_3-way'!R370/3)</f>
        <v>-0.56150898255026971</v>
      </c>
      <c r="AT370" s="11">
        <f>IF(('OddsRatio_working_3-way'!X370=0),IF(Q370&gt;0,-Q370^(1/3),(-Q370)^(1/3)),'OddsRatio_working_3-way'!AN370-'OddsRatio_working_3-way'!R370/3)</f>
        <v>-0.48869058492238915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9">
        <f t="shared" si="78"/>
        <v>0.64280483807315647</v>
      </c>
      <c r="E371" s="9">
        <f t="shared" si="79"/>
        <v>0.20145588686866198</v>
      </c>
      <c r="F371" s="9">
        <f t="shared" si="80"/>
        <v>0.15573927505818139</v>
      </c>
      <c r="G371" s="9">
        <f t="shared" si="81"/>
        <v>1.2348491789256877</v>
      </c>
      <c r="H371" s="9">
        <f t="shared" si="82"/>
        <v>1.5556821305165593</v>
      </c>
      <c r="I371" s="9">
        <f t="shared" si="83"/>
        <v>4.9638658643514564</v>
      </c>
      <c r="J371" s="9">
        <f t="shared" si="84"/>
        <v>6.4209878954837691</v>
      </c>
      <c r="K371" s="11">
        <f t="shared" si="85"/>
        <v>0.68965517241379315</v>
      </c>
      <c r="L371" s="11">
        <f t="shared" si="86"/>
        <v>0.23752969121140144</v>
      </c>
      <c r="M371" s="11">
        <f t="shared" si="87"/>
        <v>0.1855287569573284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-0.19272728488412449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0.2446566456722899</v>
      </c>
      <c r="Q371" s="11">
        <f>2*'OddsRatio_working_3-way'!K371*'OddsRatio_working_3-way'!L371*'OddsRatio_working_3-way'!M371</f>
        <v>6.0784259794357746E-2</v>
      </c>
      <c r="R371" s="11">
        <f t="shared" si="88"/>
        <v>0</v>
      </c>
      <c r="S371" s="11">
        <f t="shared" si="89"/>
        <v>-1.2694447795463286</v>
      </c>
      <c r="T371" s="11">
        <f t="shared" si="90"/>
        <v>-0.31539000734070283</v>
      </c>
      <c r="U371" s="11">
        <f>'OddsRatio_working_3-way'!S371-'OddsRatio_working_3-way'!R371^2/3</f>
        <v>-1.2694447795463286</v>
      </c>
      <c r="V371" s="11">
        <f>'OddsRatio_working_3-way'!S371*'OddsRatio_working_3-way'!R371/3-2*'OddsRatio_working_3-way'!R371^3/27-'OddsRatio_working_3-way'!T371</f>
        <v>0.31539000734070283</v>
      </c>
      <c r="W371" s="11">
        <f>'OddsRatio_working_3-way'!V371^2+4*'OddsRatio_working_3-way'!U371^3/27</f>
        <v>-0.20359545869591561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0.27525729573722663</v>
      </c>
      <c r="Y371" s="11">
        <f>IF('OddsRatio_working_3-way'!W371&gt;=0,IF('OddsRatio_working_3-way'!V371+SQRT('OddsRatio_working_3-way'!W371)&gt;0,0,PI()),ACOS('OddsRatio_working_3-way'!V371/(2*'OddsRatio_working_3-way'!X371)))</f>
        <v>0.96075618783906436</v>
      </c>
      <c r="Z371" s="11">
        <f>'OddsRatio_working_3-way'!X371^(1/3)*COS('OddsRatio_working_3-way'!Y371/3)</f>
        <v>0.61742458946284384</v>
      </c>
      <c r="AA371" s="11">
        <f>'OddsRatio_working_3-way'!X371^(1/3)*COS(('OddsRatio_working_3-way'!Y371+2*PI())/3)</f>
        <v>-0.48605758542604716</v>
      </c>
      <c r="AB371" s="11">
        <f>'OddsRatio_working_3-way'!X371^(1/3)*COS(('OddsRatio_working_3-way'!Y371+4*PI())/3)</f>
        <v>-0.13136700403679633</v>
      </c>
      <c r="AC371" s="11">
        <f>'OddsRatio_working_3-way'!X371^(1/3)*SIN('OddsRatio_working_3-way'!Y371/3)</f>
        <v>0.2047807026441088</v>
      </c>
      <c r="AD371" s="11">
        <f>'OddsRatio_working_3-way'!X371^(1/3)*SIN(('OddsRatio_working_3-way'!Y371+2*PI())/3)</f>
        <v>0.43231502807394634</v>
      </c>
      <c r="AE371" s="11">
        <f>'OddsRatio_working_3-way'!X371^(1/3)*SIN(('OddsRatio_working_3-way'!Y371+4*PI())/3)</f>
        <v>-0.63709573071805503</v>
      </c>
      <c r="AF371" s="11">
        <f>-'OddsRatio_working_3-way'!U371/(3*'OddsRatio_working_3-way'!X371^(1/3))*COS(('OddsRatio_working_3-way'!Y371)/3)</f>
        <v>0.61742458946284384</v>
      </c>
      <c r="AG371" s="11">
        <f>-'OddsRatio_working_3-way'!U371/(3*'OddsRatio_working_3-way'!X371^(1/3))*COS(('OddsRatio_working_3-way'!Y371+2*PI())/3)</f>
        <v>-0.48605758542604716</v>
      </c>
      <c r="AH371" s="11">
        <f>-'OddsRatio_working_3-way'!U371/(3*'OddsRatio_working_3-way'!X371^(1/3))*COS(('OddsRatio_working_3-way'!Y371+4*PI())/3)</f>
        <v>-0.13136700403679633</v>
      </c>
      <c r="AI371" s="11">
        <f>'OddsRatio_working_3-way'!U371/(3*'OddsRatio_working_3-way'!X371^(1/3))*SIN(('OddsRatio_working_3-way'!Y371)/3)</f>
        <v>-0.2047807026441088</v>
      </c>
      <c r="AJ371" s="11">
        <f>'OddsRatio_working_3-way'!U371/(3*'OddsRatio_working_3-way'!X371^(1/3))*SIN(('OddsRatio_working_3-way'!Y371+2*PI())/3)</f>
        <v>-0.43231502807394634</v>
      </c>
      <c r="AK371" s="11">
        <f>'OddsRatio_working_3-way'!U371/(3*'OddsRatio_working_3-way'!X371^(1/3))*SIN(('OddsRatio_working_3-way'!Y371+4*PI())/3)</f>
        <v>0.63709573071805503</v>
      </c>
      <c r="AL371" s="11">
        <f>'OddsRatio_working_3-way'!Z371+'OddsRatio_working_3-way'!AF371</f>
        <v>1.2348491789256877</v>
      </c>
      <c r="AM371" s="11">
        <f>'OddsRatio_working_3-way'!AA371+'OddsRatio_working_3-way'!AG371</f>
        <v>-0.97211517085209431</v>
      </c>
      <c r="AN371" s="11">
        <f>'OddsRatio_working_3-way'!AB371+'OddsRatio_working_3-way'!AH371</f>
        <v>-0.26273400807359265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1.2348491789256877</v>
      </c>
      <c r="AS371" s="11">
        <f>IF(('OddsRatio_working_3-way'!X371=0),IF(Q371&gt;0,-Q371^(1/3),(-Q371)^(1/3)),'OddsRatio_working_3-way'!AM371-'OddsRatio_working_3-way'!R371/3)</f>
        <v>-0.97211517085209431</v>
      </c>
      <c r="AT371" s="11">
        <f>IF(('OddsRatio_working_3-way'!X371=0),IF(Q371&gt;0,-Q371^(1/3),(-Q371)^(1/3)),'OddsRatio_working_3-way'!AN371-'OddsRatio_working_3-way'!R371/3)</f>
        <v>-0.26273400807359265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9">
        <f t="shared" si="78"/>
        <v>0.16827065060790328</v>
      </c>
      <c r="E372" s="9">
        <f t="shared" si="79"/>
        <v>0.20902265001651069</v>
      </c>
      <c r="F372" s="9">
        <f t="shared" si="80"/>
        <v>0.62270669937558631</v>
      </c>
      <c r="G372" s="9">
        <f t="shared" si="81"/>
        <v>1.0629692468936565</v>
      </c>
      <c r="H372" s="9">
        <f t="shared" si="82"/>
        <v>5.9428069980555023</v>
      </c>
      <c r="I372" s="9">
        <f t="shared" si="83"/>
        <v>4.7841705189414165</v>
      </c>
      <c r="J372" s="9">
        <f t="shared" si="84"/>
        <v>1.6058924707293838</v>
      </c>
      <c r="K372" s="11">
        <f t="shared" si="85"/>
        <v>0.17699115044247787</v>
      </c>
      <c r="L372" s="11">
        <f t="shared" si="86"/>
        <v>0.2192982456140351</v>
      </c>
      <c r="M372" s="11">
        <f t="shared" si="87"/>
        <v>0.63694267515923564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-0.23327320895101755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0.21706088681486141</v>
      </c>
      <c r="Q372" s="11">
        <f>2*'OddsRatio_working_3-way'!K372*'OddsRatio_working_3-way'!L372*'OddsRatio_working_3-way'!M372</f>
        <v>4.9444393351904647E-2</v>
      </c>
      <c r="R372" s="11">
        <f t="shared" si="88"/>
        <v>0</v>
      </c>
      <c r="S372" s="11">
        <f t="shared" si="89"/>
        <v>-0.93050071112298027</v>
      </c>
      <c r="T372" s="11">
        <f t="shared" si="90"/>
        <v>-0.21195915970910711</v>
      </c>
      <c r="U372" s="11">
        <f>'OddsRatio_working_3-way'!S372-'OddsRatio_working_3-way'!R372^2/3</f>
        <v>-0.93050071112298027</v>
      </c>
      <c r="V372" s="11">
        <f>'OddsRatio_working_3-way'!S372*'OddsRatio_working_3-way'!R372/3-2*'OddsRatio_working_3-way'!R372^3/27-'OddsRatio_working_3-way'!T372</f>
        <v>0.21195915970910711</v>
      </c>
      <c r="W372" s="11">
        <f>'OddsRatio_working_3-way'!V372^2+4*'OddsRatio_working_3-way'!U372^3/27</f>
        <v>-7.4429891617153687E-2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0.17274010608551829</v>
      </c>
      <c r="Y372" s="11">
        <f>IF('OddsRatio_working_3-way'!W372&gt;=0,IF('OddsRatio_working_3-way'!V372+SQRT('OddsRatio_working_3-way'!W372)&gt;0,0,PI()),ACOS('OddsRatio_working_3-way'!V372/(2*'OddsRatio_working_3-way'!X372)))</f>
        <v>0.9102853937637978</v>
      </c>
      <c r="Z372" s="11">
        <f>'OddsRatio_working_3-way'!X372^(1/3)*COS('OddsRatio_working_3-way'!Y372/3)</f>
        <v>0.53148462344682823</v>
      </c>
      <c r="AA372" s="11">
        <f>'OddsRatio_working_3-way'!X372^(1/3)*COS(('OddsRatio_working_3-way'!Y372+2*PI())/3)</f>
        <v>-0.40985424412469895</v>
      </c>
      <c r="AB372" s="11">
        <f>'OddsRatio_working_3-way'!X372^(1/3)*COS(('OddsRatio_working_3-way'!Y372+4*PI())/3)</f>
        <v>-0.12163037932212949</v>
      </c>
      <c r="AC372" s="11">
        <f>'OddsRatio_working_3-way'!X372^(1/3)*SIN('OddsRatio_working_3-way'!Y372/3)</f>
        <v>0.16640612593063783</v>
      </c>
      <c r="AD372" s="11">
        <f>'OddsRatio_working_3-way'!X372^(1/3)*SIN(('OddsRatio_working_3-way'!Y372+2*PI())/3)</f>
        <v>0.37707612266044088</v>
      </c>
      <c r="AE372" s="11">
        <f>'OddsRatio_working_3-way'!X372^(1/3)*SIN(('OddsRatio_working_3-way'!Y372+4*PI())/3)</f>
        <v>-0.54348224859107874</v>
      </c>
      <c r="AF372" s="11">
        <f>-'OddsRatio_working_3-way'!U372/(3*'OddsRatio_working_3-way'!X372^(1/3))*COS(('OddsRatio_working_3-way'!Y372)/3)</f>
        <v>0.53148462344682812</v>
      </c>
      <c r="AG372" s="11">
        <f>-'OddsRatio_working_3-way'!U372/(3*'OddsRatio_working_3-way'!X372^(1/3))*COS(('OddsRatio_working_3-way'!Y372+2*PI())/3)</f>
        <v>-0.40985424412469879</v>
      </c>
      <c r="AH372" s="11">
        <f>-'OddsRatio_working_3-way'!U372/(3*'OddsRatio_working_3-way'!X372^(1/3))*COS(('OddsRatio_working_3-way'!Y372+4*PI())/3)</f>
        <v>-0.12163037932212944</v>
      </c>
      <c r="AI372" s="11">
        <f>'OddsRatio_working_3-way'!U372/(3*'OddsRatio_working_3-way'!X372^(1/3))*SIN(('OddsRatio_working_3-way'!Y372)/3)</f>
        <v>-0.16640612593063778</v>
      </c>
      <c r="AJ372" s="11">
        <f>'OddsRatio_working_3-way'!U372/(3*'OddsRatio_working_3-way'!X372^(1/3))*SIN(('OddsRatio_working_3-way'!Y372+2*PI())/3)</f>
        <v>-0.37707612266044072</v>
      </c>
      <c r="AK372" s="11">
        <f>'OddsRatio_working_3-way'!U372/(3*'OddsRatio_working_3-way'!X372^(1/3))*SIN(('OddsRatio_working_3-way'!Y372+4*PI())/3)</f>
        <v>0.54348224859107852</v>
      </c>
      <c r="AL372" s="11">
        <f>'OddsRatio_working_3-way'!Z372+'OddsRatio_working_3-way'!AF372</f>
        <v>1.0629692468936565</v>
      </c>
      <c r="AM372" s="11">
        <f>'OddsRatio_working_3-way'!AA372+'OddsRatio_working_3-way'!AG372</f>
        <v>-0.81970848824939768</v>
      </c>
      <c r="AN372" s="11">
        <f>'OddsRatio_working_3-way'!AB372+'OddsRatio_working_3-way'!AH372</f>
        <v>-0.24326075864425895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1.0629692468936565</v>
      </c>
      <c r="AS372" s="11">
        <f>IF(('OddsRatio_working_3-way'!X372=0),IF(Q372&gt;0,-Q372^(1/3),(-Q372)^(1/3)),'OddsRatio_working_3-way'!AM372-'OddsRatio_working_3-way'!R372/3)</f>
        <v>-0.81970848824939768</v>
      </c>
      <c r="AT372" s="11">
        <f>IF(('OddsRatio_working_3-way'!X372=0),IF(Q372&gt;0,-Q372^(1/3),(-Q372)^(1/3)),'OddsRatio_working_3-way'!AN372-'OddsRatio_working_3-way'!R372/3)</f>
        <v>-0.24326075864425895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9">
        <f t="shared" si="78"/>
        <v>0.34667258411658691</v>
      </c>
      <c r="E373" s="9">
        <f t="shared" si="79"/>
        <v>0.31280056457902539</v>
      </c>
      <c r="F373" s="9">
        <f t="shared" si="80"/>
        <v>0.34052685130438776</v>
      </c>
      <c r="G373" s="9">
        <f t="shared" si="81"/>
        <v>1.0411967659226855</v>
      </c>
      <c r="H373" s="9">
        <f t="shared" si="82"/>
        <v>2.88456614632006</v>
      </c>
      <c r="I373" s="9">
        <f t="shared" si="83"/>
        <v>3.1969251760968667</v>
      </c>
      <c r="J373" s="9">
        <f t="shared" si="84"/>
        <v>2.9366259846161942</v>
      </c>
      <c r="K373" s="11">
        <f t="shared" si="85"/>
        <v>0.35587188612099646</v>
      </c>
      <c r="L373" s="11">
        <f t="shared" si="86"/>
        <v>0.32154340836012862</v>
      </c>
      <c r="M373" s="11">
        <f t="shared" si="87"/>
        <v>0.34965034965034969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-0.28421122880506577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0.23125711125619586</v>
      </c>
      <c r="Q373" s="11">
        <f>2*'OddsRatio_working_3-way'!K373*'OddsRatio_working_3-way'!L373*'OddsRatio_working_3-way'!M373</f>
        <v>8.0019761680344595E-2</v>
      </c>
      <c r="R373" s="11">
        <f t="shared" si="88"/>
        <v>0</v>
      </c>
      <c r="S373" s="11">
        <f t="shared" si="89"/>
        <v>-0.81368041730261831</v>
      </c>
      <c r="T373" s="11">
        <f t="shared" si="90"/>
        <v>-0.28155031740575032</v>
      </c>
      <c r="U373" s="11">
        <f>'OddsRatio_working_3-way'!S373-'OddsRatio_working_3-way'!R373^2/3</f>
        <v>-0.81368041730261831</v>
      </c>
      <c r="V373" s="11">
        <f>'OddsRatio_working_3-way'!S373*'OddsRatio_working_3-way'!R373/3-2*'OddsRatio_working_3-way'!R373^3/27-'OddsRatio_working_3-way'!T373</f>
        <v>0.28155031740575032</v>
      </c>
      <c r="W373" s="11">
        <f>'OddsRatio_working_3-way'!V373^2+4*'OddsRatio_working_3-way'!U373^3/27</f>
        <v>-5.3951220954025214E-4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0.14125340123411101</v>
      </c>
      <c r="Y373" s="11">
        <f>IF('OddsRatio_working_3-way'!W373&gt;=0,IF('OddsRatio_working_3-way'!V373+SQRT('OddsRatio_working_3-way'!W373)&gt;0,0,PI()),ACOS('OddsRatio_working_3-way'!V373/(2*'OddsRatio_working_3-way'!X373)))</f>
        <v>8.2311828232795037E-2</v>
      </c>
      <c r="Z373" s="11">
        <f>'OddsRatio_working_3-way'!X373^(1/3)*COS('OddsRatio_working_3-way'!Y373/3)</f>
        <v>0.52059838296134275</v>
      </c>
      <c r="AA373" s="11">
        <f>'OddsRatio_working_3-way'!X373^(1/3)*COS(('OddsRatio_working_3-way'!Y373+2*PI())/3)</f>
        <v>-0.27267243152445153</v>
      </c>
      <c r="AB373" s="11">
        <f>'OddsRatio_working_3-way'!X373^(1/3)*COS(('OddsRatio_working_3-way'!Y373+4*PI())/3)</f>
        <v>-0.24792595143689103</v>
      </c>
      <c r="AC373" s="11">
        <f>'OddsRatio_working_3-way'!X373^(1/3)*SIN('OddsRatio_working_3-way'!Y373/3)</f>
        <v>1.4287386940048783E-2</v>
      </c>
      <c r="AD373" s="11">
        <f>'OddsRatio_working_3-way'!X373^(1/3)*SIN(('OddsRatio_working_3-way'!Y373+2*PI())/3)</f>
        <v>0.44370773134359826</v>
      </c>
      <c r="AE373" s="11">
        <f>'OddsRatio_working_3-way'!X373^(1/3)*SIN(('OddsRatio_working_3-way'!Y373+4*PI())/3)</f>
        <v>-0.45799511828364708</v>
      </c>
      <c r="AF373" s="11">
        <f>-'OddsRatio_working_3-way'!U373/(3*'OddsRatio_working_3-way'!X373^(1/3))*COS(('OddsRatio_working_3-way'!Y373)/3)</f>
        <v>0.52059838296134264</v>
      </c>
      <c r="AG373" s="11">
        <f>-'OddsRatio_working_3-way'!U373/(3*'OddsRatio_working_3-way'!X373^(1/3))*COS(('OddsRatio_working_3-way'!Y373+2*PI())/3)</f>
        <v>-0.27267243152445148</v>
      </c>
      <c r="AH373" s="11">
        <f>-'OddsRatio_working_3-way'!U373/(3*'OddsRatio_working_3-way'!X373^(1/3))*COS(('OddsRatio_working_3-way'!Y373+4*PI())/3)</f>
        <v>-0.24792595143689097</v>
      </c>
      <c r="AI373" s="11">
        <f>'OddsRatio_working_3-way'!U373/(3*'OddsRatio_working_3-way'!X373^(1/3))*SIN(('OddsRatio_working_3-way'!Y373)/3)</f>
        <v>-1.4287386940048779E-2</v>
      </c>
      <c r="AJ373" s="11">
        <f>'OddsRatio_working_3-way'!U373/(3*'OddsRatio_working_3-way'!X373^(1/3))*SIN(('OddsRatio_working_3-way'!Y373+2*PI())/3)</f>
        <v>-0.4437077313435982</v>
      </c>
      <c r="AK373" s="11">
        <f>'OddsRatio_working_3-way'!U373/(3*'OddsRatio_working_3-way'!X373^(1/3))*SIN(('OddsRatio_working_3-way'!Y373+4*PI())/3)</f>
        <v>0.45799511828364697</v>
      </c>
      <c r="AL373" s="11">
        <f>'OddsRatio_working_3-way'!Z373+'OddsRatio_working_3-way'!AF373</f>
        <v>1.0411967659226855</v>
      </c>
      <c r="AM373" s="11">
        <f>'OddsRatio_working_3-way'!AA373+'OddsRatio_working_3-way'!AG373</f>
        <v>-0.54534486304890306</v>
      </c>
      <c r="AN373" s="11">
        <f>'OddsRatio_working_3-way'!AB373+'OddsRatio_working_3-way'!AH373</f>
        <v>-0.495851902873782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1.0411967659226855</v>
      </c>
      <c r="AS373" s="11">
        <f>IF(('OddsRatio_working_3-way'!X373=0),IF(Q373&gt;0,-Q373^(1/3),(-Q373)^(1/3)),'OddsRatio_working_3-way'!AM373-'OddsRatio_working_3-way'!R373/3)</f>
        <v>-0.54534486304890306</v>
      </c>
      <c r="AT373" s="11">
        <f>IF(('OddsRatio_working_3-way'!X373=0),IF(Q373&gt;0,-Q373^(1/3),(-Q373)^(1/3)),'OddsRatio_working_3-way'!AN373-'OddsRatio_working_3-way'!R373/3)</f>
        <v>-0.495851902873782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9">
        <f t="shared" si="78"/>
        <v>0.46087733787391594</v>
      </c>
      <c r="E374" s="9">
        <f t="shared" si="79"/>
        <v>0.27297594978234085</v>
      </c>
      <c r="F374" s="9">
        <f t="shared" si="80"/>
        <v>0.26614671234374332</v>
      </c>
      <c r="G374" s="9">
        <f t="shared" si="81"/>
        <v>1.0444417206018484</v>
      </c>
      <c r="H374" s="9">
        <f t="shared" si="82"/>
        <v>2.1697747270740702</v>
      </c>
      <c r="I374" s="9">
        <f t="shared" si="83"/>
        <v>3.6633263875347133</v>
      </c>
      <c r="J374" s="9">
        <f t="shared" si="84"/>
        <v>3.7573261423888802</v>
      </c>
      <c r="K374" s="11">
        <f t="shared" si="85"/>
        <v>0.47169811320754712</v>
      </c>
      <c r="L374" s="11">
        <f t="shared" si="86"/>
        <v>0.28169014084507044</v>
      </c>
      <c r="M374" s="11">
        <f t="shared" si="87"/>
        <v>0.27472527472527469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-0.27523048304339837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0.23033702943349502</v>
      </c>
      <c r="Q374" s="11">
        <f>2*'OddsRatio_working_3-way'!K374*'OddsRatio_working_3-way'!L374*'OddsRatio_working_3-way'!M374</f>
        <v>7.3006982387795558E-2</v>
      </c>
      <c r="R374" s="11">
        <f t="shared" si="88"/>
        <v>0</v>
      </c>
      <c r="S374" s="11">
        <f t="shared" si="89"/>
        <v>-0.83688778541719688</v>
      </c>
      <c r="T374" s="11">
        <f t="shared" si="90"/>
        <v>-0.26525761819879451</v>
      </c>
      <c r="U374" s="11">
        <f>'OddsRatio_working_3-way'!S374-'OddsRatio_working_3-way'!R374^2/3</f>
        <v>-0.83688778541719688</v>
      </c>
      <c r="V374" s="11">
        <f>'OddsRatio_working_3-way'!S374*'OddsRatio_working_3-way'!R374/3-2*'OddsRatio_working_3-way'!R374^3/27-'OddsRatio_working_3-way'!T374</f>
        <v>0.26525761819879451</v>
      </c>
      <c r="W374" s="11">
        <f>'OddsRatio_working_3-way'!V374^2+4*'OddsRatio_working_3-way'!U374^3/27</f>
        <v>-1.6474017090199189E-2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0.1473394220012898</v>
      </c>
      <c r="Y374" s="11">
        <f>IF('OddsRatio_working_3-way'!W374&gt;=0,IF('OddsRatio_working_3-way'!V374+SQRT('OddsRatio_working_3-way'!W374)&gt;0,0,PI()),ACOS('OddsRatio_working_3-way'!V374/(2*'OddsRatio_working_3-way'!X374)))</f>
        <v>0.45066342522151293</v>
      </c>
      <c r="Z374" s="11">
        <f>'OddsRatio_working_3-way'!X374^(1/3)*COS('OddsRatio_working_3-way'!Y374/3)</f>
        <v>0.52222086030092418</v>
      </c>
      <c r="AA374" s="11">
        <f>'OddsRatio_working_3-way'!X374^(1/3)*COS(('OddsRatio_working_3-way'!Y374+2*PI())/3)</f>
        <v>-0.32956462033792377</v>
      </c>
      <c r="AB374" s="11">
        <f>'OddsRatio_working_3-way'!X374^(1/3)*COS(('OddsRatio_working_3-way'!Y374+4*PI())/3)</f>
        <v>-0.19265623996300035</v>
      </c>
      <c r="AC374" s="11">
        <f>'OddsRatio_working_3-way'!X374^(1/3)*SIN('OddsRatio_working_3-way'!Y374/3)</f>
        <v>7.9044090263777747E-2</v>
      </c>
      <c r="AD374" s="11">
        <f>'OddsRatio_working_3-way'!X374^(1/3)*SIN(('OddsRatio_working_3-way'!Y374+2*PI())/3)</f>
        <v>0.41273448627487602</v>
      </c>
      <c r="AE374" s="11">
        <f>'OddsRatio_working_3-way'!X374^(1/3)*SIN(('OddsRatio_working_3-way'!Y374+4*PI())/3)</f>
        <v>-0.4917785765386537</v>
      </c>
      <c r="AF374" s="11">
        <f>-'OddsRatio_working_3-way'!U374/(3*'OddsRatio_working_3-way'!X374^(1/3))*COS(('OddsRatio_working_3-way'!Y374)/3)</f>
        <v>0.52222086030092407</v>
      </c>
      <c r="AG374" s="11">
        <f>-'OddsRatio_working_3-way'!U374/(3*'OddsRatio_working_3-way'!X374^(1/3))*COS(('OddsRatio_working_3-way'!Y374+2*PI())/3)</f>
        <v>-0.32956462033792372</v>
      </c>
      <c r="AH374" s="11">
        <f>-'OddsRatio_working_3-way'!U374/(3*'OddsRatio_working_3-way'!X374^(1/3))*COS(('OddsRatio_working_3-way'!Y374+4*PI())/3)</f>
        <v>-0.1926562399630003</v>
      </c>
      <c r="AI374" s="11">
        <f>'OddsRatio_working_3-way'!U374/(3*'OddsRatio_working_3-way'!X374^(1/3))*SIN(('OddsRatio_working_3-way'!Y374)/3)</f>
        <v>-7.9044090263777733E-2</v>
      </c>
      <c r="AJ374" s="11">
        <f>'OddsRatio_working_3-way'!U374/(3*'OddsRatio_working_3-way'!X374^(1/3))*SIN(('OddsRatio_working_3-way'!Y374+2*PI())/3)</f>
        <v>-0.41273448627487591</v>
      </c>
      <c r="AK374" s="11">
        <f>'OddsRatio_working_3-way'!U374/(3*'OddsRatio_working_3-way'!X374^(1/3))*SIN(('OddsRatio_working_3-way'!Y374+4*PI())/3)</f>
        <v>0.49177857653865359</v>
      </c>
      <c r="AL374" s="11">
        <f>'OddsRatio_working_3-way'!Z374+'OddsRatio_working_3-way'!AF374</f>
        <v>1.0444417206018484</v>
      </c>
      <c r="AM374" s="11">
        <f>'OddsRatio_working_3-way'!AA374+'OddsRatio_working_3-way'!AG374</f>
        <v>-0.65912924067584755</v>
      </c>
      <c r="AN374" s="11">
        <f>'OddsRatio_working_3-way'!AB374+'OddsRatio_working_3-way'!AH374</f>
        <v>-0.38531247992600065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1.0444417206018484</v>
      </c>
      <c r="AS374" s="11">
        <f>IF(('OddsRatio_working_3-way'!X374=0),IF(Q374&gt;0,-Q374^(1/3),(-Q374)^(1/3)),'OddsRatio_working_3-way'!AM374-'OddsRatio_working_3-way'!R374/3)</f>
        <v>-0.65912924067584755</v>
      </c>
      <c r="AT374" s="11">
        <f>IF(('OddsRatio_working_3-way'!X374=0),IF(Q374&gt;0,-Q374^(1/3),(-Q374)^(1/3)),'OddsRatio_working_3-way'!AN374-'OddsRatio_working_3-way'!R374/3)</f>
        <v>-0.38531247992600065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9">
        <f t="shared" si="78"/>
        <v>0.30400533062608986</v>
      </c>
      <c r="E375" s="9">
        <f t="shared" si="79"/>
        <v>0.29741890424660494</v>
      </c>
      <c r="F375" s="9">
        <f t="shared" si="80"/>
        <v>0.39857576512730525</v>
      </c>
      <c r="G375" s="9">
        <f t="shared" si="81"/>
        <v>1.0406436383870012</v>
      </c>
      <c r="H375" s="9">
        <f t="shared" si="82"/>
        <v>3.289416004451402</v>
      </c>
      <c r="I375" s="9">
        <f t="shared" si="83"/>
        <v>3.3622610591384929</v>
      </c>
      <c r="J375" s="9">
        <f t="shared" si="84"/>
        <v>2.5089332756611524</v>
      </c>
      <c r="K375" s="11">
        <f t="shared" si="85"/>
        <v>0.3125</v>
      </c>
      <c r="L375" s="11">
        <f t="shared" si="86"/>
        <v>0.3058103975535168</v>
      </c>
      <c r="M375" s="11">
        <f t="shared" si="87"/>
        <v>0.4081632653061224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-0.28245724895462776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0.23091805529551265</v>
      </c>
      <c r="Q375" s="11">
        <f>2*'OddsRatio_working_3-way'!K375*'OddsRatio_working_3-way'!L375*'OddsRatio_working_3-way'!M375</f>
        <v>7.8012856518754281E-2</v>
      </c>
      <c r="R375" s="11">
        <f t="shared" si="88"/>
        <v>0</v>
      </c>
      <c r="S375" s="11">
        <f t="shared" si="89"/>
        <v>-0.81753276345407566</v>
      </c>
      <c r="T375" s="11">
        <f t="shared" si="90"/>
        <v>-0.27619350116691749</v>
      </c>
      <c r="U375" s="11">
        <f>'OddsRatio_working_3-way'!S375-'OddsRatio_working_3-way'!R375^2/3</f>
        <v>-0.81753276345407566</v>
      </c>
      <c r="V375" s="11">
        <f>'OddsRatio_working_3-way'!S375*'OddsRatio_working_3-way'!R375/3-2*'OddsRatio_working_3-way'!R375^3/27-'OddsRatio_working_3-way'!T375</f>
        <v>0.27619350116691749</v>
      </c>
      <c r="W375" s="11">
        <f>'OddsRatio_working_3-way'!V375^2+4*'OddsRatio_working_3-way'!U375^3/27</f>
        <v>-4.6661943681299417E-3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0.14225772778215776</v>
      </c>
      <c r="Y375" s="11">
        <f>IF('OddsRatio_working_3-way'!W375&gt;=0,IF('OddsRatio_working_3-way'!V375+SQRT('OddsRatio_working_3-way'!W375)&gt;0,0,PI()),ACOS('OddsRatio_working_3-way'!V375/(2*'OddsRatio_working_3-way'!X375)))</f>
        <v>0.24245940325208393</v>
      </c>
      <c r="Z375" s="11">
        <f>'OddsRatio_working_3-way'!X375^(1/3)*COS('OddsRatio_working_3-way'!Y375/3)</f>
        <v>0.52032181919350062</v>
      </c>
      <c r="AA375" s="11">
        <f>'OddsRatio_working_3-way'!X375^(1/3)*COS(('OddsRatio_working_3-way'!Y375+2*PI())/3)</f>
        <v>-0.29665877551920472</v>
      </c>
      <c r="AB375" s="11">
        <f>'OddsRatio_working_3-way'!X375^(1/3)*COS(('OddsRatio_working_3-way'!Y375+4*PI())/3)</f>
        <v>-0.22366304367429604</v>
      </c>
      <c r="AC375" s="11">
        <f>'OddsRatio_working_3-way'!X375^(1/3)*SIN('OddsRatio_working_3-way'!Y375/3)</f>
        <v>4.2144105430351714E-2</v>
      </c>
      <c r="AD375" s="11">
        <f>'OddsRatio_working_3-way'!X375^(1/3)*SIN(('OddsRatio_working_3-way'!Y375+2*PI())/3)</f>
        <v>0.42953986084972917</v>
      </c>
      <c r="AE375" s="11">
        <f>'OddsRatio_working_3-way'!X375^(1/3)*SIN(('OddsRatio_working_3-way'!Y375+4*PI())/3)</f>
        <v>-0.47168396628008097</v>
      </c>
      <c r="AF375" s="11">
        <f>-'OddsRatio_working_3-way'!U375/(3*'OddsRatio_working_3-way'!X375^(1/3))*COS(('OddsRatio_working_3-way'!Y375)/3)</f>
        <v>0.52032181919350051</v>
      </c>
      <c r="AG375" s="11">
        <f>-'OddsRatio_working_3-way'!U375/(3*'OddsRatio_working_3-way'!X375^(1/3))*COS(('OddsRatio_working_3-way'!Y375+2*PI())/3)</f>
        <v>-0.29665877551920466</v>
      </c>
      <c r="AH375" s="11">
        <f>-'OddsRatio_working_3-way'!U375/(3*'OddsRatio_working_3-way'!X375^(1/3))*COS(('OddsRatio_working_3-way'!Y375+4*PI())/3)</f>
        <v>-0.22366304367429599</v>
      </c>
      <c r="AI375" s="11">
        <f>'OddsRatio_working_3-way'!U375/(3*'OddsRatio_working_3-way'!X375^(1/3))*SIN(('OddsRatio_working_3-way'!Y375)/3)</f>
        <v>-4.2144105430351707E-2</v>
      </c>
      <c r="AJ375" s="11">
        <f>'OddsRatio_working_3-way'!U375/(3*'OddsRatio_working_3-way'!X375^(1/3))*SIN(('OddsRatio_working_3-way'!Y375+2*PI())/3)</f>
        <v>-0.42953986084972912</v>
      </c>
      <c r="AK375" s="11">
        <f>'OddsRatio_working_3-way'!U375/(3*'OddsRatio_working_3-way'!X375^(1/3))*SIN(('OddsRatio_working_3-way'!Y375+4*PI())/3)</f>
        <v>0.47168396628008091</v>
      </c>
      <c r="AL375" s="11">
        <f>'OddsRatio_working_3-way'!Z375+'OddsRatio_working_3-way'!AF375</f>
        <v>1.0406436383870012</v>
      </c>
      <c r="AM375" s="11">
        <f>'OddsRatio_working_3-way'!AA375+'OddsRatio_working_3-way'!AG375</f>
        <v>-0.59331755103840944</v>
      </c>
      <c r="AN375" s="11">
        <f>'OddsRatio_working_3-way'!AB375+'OddsRatio_working_3-way'!AH375</f>
        <v>-0.44732608734859203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1.0406436383870012</v>
      </c>
      <c r="AS375" s="11">
        <f>IF(('OddsRatio_working_3-way'!X375=0),IF(Q375&gt;0,-Q375^(1/3),(-Q375)^(1/3)),'OddsRatio_working_3-way'!AM375-'OddsRatio_working_3-way'!R375/3)</f>
        <v>-0.59331755103840944</v>
      </c>
      <c r="AT375" s="11">
        <f>IF(('OddsRatio_working_3-way'!X375=0),IF(Q375&gt;0,-Q375^(1/3),(-Q375)^(1/3)),'OddsRatio_working_3-way'!AN375-'OddsRatio_working_3-way'!R375/3)</f>
        <v>-0.44732608734859203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9">
        <f t="shared" si="78"/>
        <v>0.29050296524186842</v>
      </c>
      <c r="E376" s="9">
        <f t="shared" si="79"/>
        <v>0.27948658184873698</v>
      </c>
      <c r="F376" s="9">
        <f t="shared" si="80"/>
        <v>0.43001045290939494</v>
      </c>
      <c r="G376" s="9">
        <f t="shared" si="81"/>
        <v>1.0437203653164286</v>
      </c>
      <c r="H376" s="9">
        <f t="shared" si="82"/>
        <v>3.442305654840442</v>
      </c>
      <c r="I376" s="9">
        <f t="shared" si="83"/>
        <v>3.5779893023315785</v>
      </c>
      <c r="J376" s="9">
        <f t="shared" si="84"/>
        <v>2.325524863951864</v>
      </c>
      <c r="K376" s="11">
        <f t="shared" si="85"/>
        <v>0.29940119760479045</v>
      </c>
      <c r="L376" s="11">
        <f t="shared" si="86"/>
        <v>0.28818443804034583</v>
      </c>
      <c r="M376" s="11">
        <f t="shared" si="87"/>
        <v>0.44052863436123346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-0.27900676449282502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0.23110097645483954</v>
      </c>
      <c r="Q376" s="11">
        <f>2*'OddsRatio_working_3-way'!K376*'OddsRatio_working_3-way'!L376*'OddsRatio_working_3-way'!M376</f>
        <v>7.6020058044355132E-2</v>
      </c>
      <c r="R376" s="11">
        <f t="shared" si="88"/>
        <v>0</v>
      </c>
      <c r="S376" s="11">
        <f t="shared" si="89"/>
        <v>-0.82829882951021627</v>
      </c>
      <c r="T376" s="11">
        <f t="shared" si="90"/>
        <v>-0.27246672023362384</v>
      </c>
      <c r="U376" s="11">
        <f>'OddsRatio_working_3-way'!S376-'OddsRatio_working_3-way'!R376^2/3</f>
        <v>-0.82829882951021627</v>
      </c>
      <c r="V376" s="11">
        <f>'OddsRatio_working_3-way'!S376*'OddsRatio_working_3-way'!R376/3-2*'OddsRatio_working_3-way'!R376^3/27-'OddsRatio_working_3-way'!T376</f>
        <v>0.27246672023362384</v>
      </c>
      <c r="W376" s="11">
        <f>'OddsRatio_working_3-way'!V376^2+4*'OddsRatio_working_3-way'!U376^3/27</f>
        <v>-9.9512777782264777E-3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0.14507704109635536</v>
      </c>
      <c r="Y376" s="11">
        <f>IF('OddsRatio_working_3-way'!W376&gt;=0,IF('OddsRatio_working_3-way'!V376+SQRT('OddsRatio_working_3-way'!W376)&gt;0,0,PI()),ACOS('OddsRatio_working_3-way'!V376/(2*'OddsRatio_working_3-way'!X376)))</f>
        <v>0.35096469193953372</v>
      </c>
      <c r="Z376" s="11">
        <f>'OddsRatio_working_3-way'!X376^(1/3)*COS('OddsRatio_working_3-way'!Y376/3)</f>
        <v>0.52186018265821443</v>
      </c>
      <c r="AA376" s="11">
        <f>'OddsRatio_working_3-way'!X376^(1/3)*COS(('OddsRatio_working_3-way'!Y376+2*PI())/3)</f>
        <v>-0.31404477568762929</v>
      </c>
      <c r="AB376" s="11">
        <f>'OddsRatio_working_3-way'!X376^(1/3)*COS(('OddsRatio_working_3-way'!Y376+4*PI())/3)</f>
        <v>-0.20781540697058501</v>
      </c>
      <c r="AC376" s="11">
        <f>'OddsRatio_working_3-way'!X376^(1/3)*SIN('OddsRatio_working_3-way'!Y376/3)</f>
        <v>6.1331554624629525E-2</v>
      </c>
      <c r="AD376" s="11">
        <f>'OddsRatio_working_3-way'!X376^(1/3)*SIN(('OddsRatio_working_3-way'!Y376+2*PI())/3)</f>
        <v>0.42127839809328632</v>
      </c>
      <c r="AE376" s="11">
        <f>'OddsRatio_working_3-way'!X376^(1/3)*SIN(('OddsRatio_working_3-way'!Y376+4*PI())/3)</f>
        <v>-0.48260995271791579</v>
      </c>
      <c r="AF376" s="11">
        <f>-'OddsRatio_working_3-way'!U376/(3*'OddsRatio_working_3-way'!X376^(1/3))*COS(('OddsRatio_working_3-way'!Y376)/3)</f>
        <v>0.52186018265821432</v>
      </c>
      <c r="AG376" s="11">
        <f>-'OddsRatio_working_3-way'!U376/(3*'OddsRatio_working_3-way'!X376^(1/3))*COS(('OddsRatio_working_3-way'!Y376+2*PI())/3)</f>
        <v>-0.31404477568762917</v>
      </c>
      <c r="AH376" s="11">
        <f>-'OddsRatio_working_3-way'!U376/(3*'OddsRatio_working_3-way'!X376^(1/3))*COS(('OddsRatio_working_3-way'!Y376+4*PI())/3)</f>
        <v>-0.20781540697058498</v>
      </c>
      <c r="AI376" s="11">
        <f>'OddsRatio_working_3-way'!U376/(3*'OddsRatio_working_3-way'!X376^(1/3))*SIN(('OddsRatio_working_3-way'!Y376)/3)</f>
        <v>-6.1331554624629511E-2</v>
      </c>
      <c r="AJ376" s="11">
        <f>'OddsRatio_working_3-way'!U376/(3*'OddsRatio_working_3-way'!X376^(1/3))*SIN(('OddsRatio_working_3-way'!Y376+2*PI())/3)</f>
        <v>-0.42127839809328621</v>
      </c>
      <c r="AK376" s="11">
        <f>'OddsRatio_working_3-way'!U376/(3*'OddsRatio_working_3-way'!X376^(1/3))*SIN(('OddsRatio_working_3-way'!Y376+4*PI())/3)</f>
        <v>0.48260995271791568</v>
      </c>
      <c r="AL376" s="11">
        <f>'OddsRatio_working_3-way'!Z376+'OddsRatio_working_3-way'!AF376</f>
        <v>1.0437203653164286</v>
      </c>
      <c r="AM376" s="11">
        <f>'OddsRatio_working_3-way'!AA376+'OddsRatio_working_3-way'!AG376</f>
        <v>-0.62808955137525846</v>
      </c>
      <c r="AN376" s="11">
        <f>'OddsRatio_working_3-way'!AB376+'OddsRatio_working_3-way'!AH376</f>
        <v>-0.41563081394116996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1.0437203653164286</v>
      </c>
      <c r="AS376" s="11">
        <f>IF(('OddsRatio_working_3-way'!X376=0),IF(Q376&gt;0,-Q376^(1/3),(-Q376)^(1/3)),'OddsRatio_working_3-way'!AM376-'OddsRatio_working_3-way'!R376/3)</f>
        <v>-0.62808955137525846</v>
      </c>
      <c r="AT376" s="11">
        <f>IF(('OddsRatio_working_3-way'!X376=0),IF(Q376&gt;0,-Q376^(1/3),(-Q376)^(1/3)),'OddsRatio_working_3-way'!AN376-'OddsRatio_working_3-way'!R376/3)</f>
        <v>-0.41563081394116996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9">
        <f t="shared" si="78"/>
        <v>0.26700244704427489</v>
      </c>
      <c r="E377" s="9">
        <f t="shared" si="79"/>
        <v>0.28699959544345105</v>
      </c>
      <c r="F377" s="9">
        <f t="shared" si="80"/>
        <v>0.445997957512274</v>
      </c>
      <c r="G377" s="9">
        <f t="shared" si="81"/>
        <v>1.0438342306776671</v>
      </c>
      <c r="H377" s="9">
        <f t="shared" si="82"/>
        <v>3.7452840266822647</v>
      </c>
      <c r="I377" s="9">
        <f t="shared" si="83"/>
        <v>3.4843254690128473</v>
      </c>
      <c r="J377" s="9">
        <f t="shared" si="84"/>
        <v>2.2421627345064237</v>
      </c>
      <c r="K377" s="11">
        <f t="shared" si="85"/>
        <v>0.27548209366391185</v>
      </c>
      <c r="L377" s="11">
        <f t="shared" si="86"/>
        <v>0.29585798816568049</v>
      </c>
      <c r="M377" s="11">
        <f t="shared" si="87"/>
        <v>0.45662100456621008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-0.27721212805991036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0.23074072312505117</v>
      </c>
      <c r="Q377" s="11">
        <f>2*'OddsRatio_working_3-way'!K377*'OddsRatio_working_3-way'!L377*'OddsRatio_working_3-way'!M377</f>
        <v>7.4432491330661668E-2</v>
      </c>
      <c r="R377" s="11">
        <f t="shared" si="88"/>
        <v>0</v>
      </c>
      <c r="S377" s="11">
        <f t="shared" si="89"/>
        <v>-0.83236157357150009</v>
      </c>
      <c r="T377" s="11">
        <f t="shared" si="90"/>
        <v>-0.26850373341016132</v>
      </c>
      <c r="U377" s="11">
        <f>'OddsRatio_working_3-way'!S377-'OddsRatio_working_3-way'!R377^2/3</f>
        <v>-0.83236157357150009</v>
      </c>
      <c r="V377" s="11">
        <f>'OddsRatio_working_3-way'!S377*'OddsRatio_working_3-way'!R377/3-2*'OddsRatio_working_3-way'!R377^3/27-'OddsRatio_working_3-way'!T377</f>
        <v>0.26850373341016132</v>
      </c>
      <c r="W377" s="11">
        <f>'OddsRatio_working_3-way'!V377^2+4*'OddsRatio_working_3-way'!U377^3/27</f>
        <v>-1.3340050933667538E-2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0.14614573701348813</v>
      </c>
      <c r="Y377" s="11">
        <f>IF('OddsRatio_working_3-way'!W377&gt;=0,IF('OddsRatio_working_3-way'!V377+SQRT('OddsRatio_working_3-way'!W377)&gt;0,0,PI()),ACOS('OddsRatio_working_3-way'!V377/(2*'OddsRatio_working_3-way'!X377)))</f>
        <v>0.40623173870860785</v>
      </c>
      <c r="Z377" s="11">
        <f>'OddsRatio_working_3-way'!X377^(1/3)*COS('OddsRatio_working_3-way'!Y377/3)</f>
        <v>0.52191711533883356</v>
      </c>
      <c r="AA377" s="11">
        <f>'OddsRatio_working_3-way'!X377^(1/3)*COS(('OddsRatio_working_3-way'!Y377+2*PI())/3)</f>
        <v>-0.32254010466336669</v>
      </c>
      <c r="AB377" s="11">
        <f>'OddsRatio_working_3-way'!X377^(1/3)*COS(('OddsRatio_working_3-way'!Y377+4*PI())/3)</f>
        <v>-0.19937701067546715</v>
      </c>
      <c r="AC377" s="11">
        <f>'OddsRatio_working_3-way'!X377^(1/3)*SIN('OddsRatio_working_3-way'!Y377/3)</f>
        <v>7.1108245468141193E-2</v>
      </c>
      <c r="AD377" s="11">
        <f>'OddsRatio_working_3-way'!X377^(1/3)*SIN(('OddsRatio_working_3-way'!Y377+2*PI())/3)</f>
        <v>0.41643935781925212</v>
      </c>
      <c r="AE377" s="11">
        <f>'OddsRatio_working_3-way'!X377^(1/3)*SIN(('OddsRatio_working_3-way'!Y377+4*PI())/3)</f>
        <v>-0.48754760328739322</v>
      </c>
      <c r="AF377" s="11">
        <f>-'OddsRatio_working_3-way'!U377/(3*'OddsRatio_working_3-way'!X377^(1/3))*COS(('OddsRatio_working_3-way'!Y377)/3)</f>
        <v>0.52191711533883367</v>
      </c>
      <c r="AG377" s="11">
        <f>-'OddsRatio_working_3-way'!U377/(3*'OddsRatio_working_3-way'!X377^(1/3))*COS(('OddsRatio_working_3-way'!Y377+2*PI())/3)</f>
        <v>-0.32254010466336674</v>
      </c>
      <c r="AH377" s="11">
        <f>-'OddsRatio_working_3-way'!U377/(3*'OddsRatio_working_3-way'!X377^(1/3))*COS(('OddsRatio_working_3-way'!Y377+4*PI())/3)</f>
        <v>-0.19937701067546718</v>
      </c>
      <c r="AI377" s="11">
        <f>'OddsRatio_working_3-way'!U377/(3*'OddsRatio_working_3-way'!X377^(1/3))*SIN(('OddsRatio_working_3-way'!Y377)/3)</f>
        <v>-7.1108245468141207E-2</v>
      </c>
      <c r="AJ377" s="11">
        <f>'OddsRatio_working_3-way'!U377/(3*'OddsRatio_working_3-way'!X377^(1/3))*SIN(('OddsRatio_working_3-way'!Y377+2*PI())/3)</f>
        <v>-0.41643935781925223</v>
      </c>
      <c r="AK377" s="11">
        <f>'OddsRatio_working_3-way'!U377/(3*'OddsRatio_working_3-way'!X377^(1/3))*SIN(('OddsRatio_working_3-way'!Y377+4*PI())/3)</f>
        <v>0.48754760328739333</v>
      </c>
      <c r="AL377" s="11">
        <f>'OddsRatio_working_3-way'!Z377+'OddsRatio_working_3-way'!AF377</f>
        <v>1.0438342306776671</v>
      </c>
      <c r="AM377" s="11">
        <f>'OddsRatio_working_3-way'!AA377+'OddsRatio_working_3-way'!AG377</f>
        <v>-0.64508020932673338</v>
      </c>
      <c r="AN377" s="11">
        <f>'OddsRatio_working_3-way'!AB377+'OddsRatio_working_3-way'!AH377</f>
        <v>-0.3987540213509343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1.0438342306776671</v>
      </c>
      <c r="AS377" s="11">
        <f>IF(('OddsRatio_working_3-way'!X377=0),IF(Q377&gt;0,-Q377^(1/3),(-Q377)^(1/3)),'OddsRatio_working_3-way'!AM377-'OddsRatio_working_3-way'!R377/3)</f>
        <v>-0.64508020932673338</v>
      </c>
      <c r="AT377" s="11">
        <f>IF(('OddsRatio_working_3-way'!X377=0),IF(Q377&gt;0,-Q377^(1/3),(-Q377)^(1/3)),'OddsRatio_working_3-way'!AN377-'OddsRatio_working_3-way'!R377/3)</f>
        <v>-0.3987540213509343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9">
        <f t="shared" si="78"/>
        <v>0.35585744228153315</v>
      </c>
      <c r="E378" s="9">
        <f t="shared" si="79"/>
        <v>0.29475227493108985</v>
      </c>
      <c r="F378" s="9">
        <f t="shared" si="80"/>
        <v>0.34939028278737688</v>
      </c>
      <c r="G378" s="9">
        <f t="shared" si="81"/>
        <v>1.0402954336953694</v>
      </c>
      <c r="H378" s="9">
        <f t="shared" si="82"/>
        <v>2.8101140546299428</v>
      </c>
      <c r="I378" s="9">
        <f t="shared" si="83"/>
        <v>3.3926794974993495</v>
      </c>
      <c r="J378" s="9">
        <f t="shared" si="84"/>
        <v>2.8621288263147111</v>
      </c>
      <c r="K378" s="11">
        <f t="shared" si="85"/>
        <v>0.36496350364963503</v>
      </c>
      <c r="L378" s="11">
        <f t="shared" si="86"/>
        <v>0.30303030303030304</v>
      </c>
      <c r="M378" s="11">
        <f t="shared" si="87"/>
        <v>0.35842293906810035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-0.28396277348478904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0.23109994854755858</v>
      </c>
      <c r="Q378" s="11">
        <f>2*'OddsRatio_working_3-way'!K378*'OddsRatio_working_3-way'!L378*'OddsRatio_working_3-way'!M378</f>
        <v>7.9279570685268821E-2</v>
      </c>
      <c r="R378" s="11">
        <f t="shared" si="88"/>
        <v>0</v>
      </c>
      <c r="S378" s="11">
        <f t="shared" si="89"/>
        <v>-0.81383889061056047</v>
      </c>
      <c r="T378" s="11">
        <f t="shared" si="90"/>
        <v>-0.27919001393158166</v>
      </c>
      <c r="U378" s="11">
        <f>'OddsRatio_working_3-way'!S378-'OddsRatio_working_3-way'!R378^2/3</f>
        <v>-0.81383889061056047</v>
      </c>
      <c r="V378" s="11">
        <f>'OddsRatio_working_3-way'!S378*'OddsRatio_working_3-way'!R378/3-2*'OddsRatio_working_3-way'!R378^3/27-'OddsRatio_working_3-way'!T378</f>
        <v>0.27919001393158166</v>
      </c>
      <c r="W378" s="11">
        <f>'OddsRatio_working_3-way'!V378^2+4*'OddsRatio_working_3-way'!U378^3/27</f>
        <v>-1.9096703534654258E-3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0.14129466924886283</v>
      </c>
      <c r="Y378" s="11">
        <f>IF('OddsRatio_working_3-way'!W378&gt;=0,IF('OddsRatio_working_3-way'!V378+SQRT('OddsRatio_working_3-way'!W378)&gt;0,0,PI()),ACOS('OddsRatio_working_3-way'!V378/(2*'OddsRatio_working_3-way'!X378)))</f>
        <v>0.15526363248456665</v>
      </c>
      <c r="Z378" s="11">
        <f>'OddsRatio_working_3-way'!X378^(1/3)*COS('OddsRatio_working_3-way'!Y378/3)</f>
        <v>0.52014771684768457</v>
      </c>
      <c r="AA378" s="11">
        <f>'OddsRatio_working_3-way'!X378^(1/3)*COS(('OddsRatio_working_3-way'!Y378+2*PI())/3)</f>
        <v>-0.28340810677783568</v>
      </c>
      <c r="AB378" s="11">
        <f>'OddsRatio_working_3-way'!X378^(1/3)*COS(('OddsRatio_working_3-way'!Y378+4*PI())/3)</f>
        <v>-0.23673961006984917</v>
      </c>
      <c r="AC378" s="11">
        <f>'OddsRatio_working_3-way'!X378^(1/3)*SIN('OddsRatio_working_3-way'!Y378/3)</f>
        <v>2.6944069137031408E-2</v>
      </c>
      <c r="AD378" s="11">
        <f>'OddsRatio_working_3-way'!X378^(1/3)*SIN(('OddsRatio_working_3-way'!Y378+2*PI())/3)</f>
        <v>0.4369891019420542</v>
      </c>
      <c r="AE378" s="11">
        <f>'OddsRatio_working_3-way'!X378^(1/3)*SIN(('OddsRatio_working_3-way'!Y378+4*PI())/3)</f>
        <v>-0.46393317107908538</v>
      </c>
      <c r="AF378" s="11">
        <f>-'OddsRatio_working_3-way'!U378/(3*'OddsRatio_working_3-way'!X378^(1/3))*COS(('OddsRatio_working_3-way'!Y378)/3)</f>
        <v>0.52014771684768468</v>
      </c>
      <c r="AG378" s="11">
        <f>-'OddsRatio_working_3-way'!U378/(3*'OddsRatio_working_3-way'!X378^(1/3))*COS(('OddsRatio_working_3-way'!Y378+2*PI())/3)</f>
        <v>-0.28340810677783573</v>
      </c>
      <c r="AH378" s="11">
        <f>-'OddsRatio_working_3-way'!U378/(3*'OddsRatio_working_3-way'!X378^(1/3))*COS(('OddsRatio_working_3-way'!Y378+4*PI())/3)</f>
        <v>-0.2367396100698492</v>
      </c>
      <c r="AI378" s="11">
        <f>'OddsRatio_working_3-way'!U378/(3*'OddsRatio_working_3-way'!X378^(1/3))*SIN(('OddsRatio_working_3-way'!Y378)/3)</f>
        <v>-2.6944069137031415E-2</v>
      </c>
      <c r="AJ378" s="11">
        <f>'OddsRatio_working_3-way'!U378/(3*'OddsRatio_working_3-way'!X378^(1/3))*SIN(('OddsRatio_working_3-way'!Y378+2*PI())/3)</f>
        <v>-0.43698910194205426</v>
      </c>
      <c r="AK378" s="11">
        <f>'OddsRatio_working_3-way'!U378/(3*'OddsRatio_working_3-way'!X378^(1/3))*SIN(('OddsRatio_working_3-way'!Y378+4*PI())/3)</f>
        <v>0.46393317107908549</v>
      </c>
      <c r="AL378" s="11">
        <f>'OddsRatio_working_3-way'!Z378+'OddsRatio_working_3-way'!AF378</f>
        <v>1.0402954336953694</v>
      </c>
      <c r="AM378" s="11">
        <f>'OddsRatio_working_3-way'!AA378+'OddsRatio_working_3-way'!AG378</f>
        <v>-0.56681621355567136</v>
      </c>
      <c r="AN378" s="11">
        <f>'OddsRatio_working_3-way'!AB378+'OddsRatio_working_3-way'!AH378</f>
        <v>-0.47347922013969834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1.0402954336953694</v>
      </c>
      <c r="AS378" s="11">
        <f>IF(('OddsRatio_working_3-way'!X378=0),IF(Q378&gt;0,-Q378^(1/3),(-Q378)^(1/3)),'OddsRatio_working_3-way'!AM378-'OddsRatio_working_3-way'!R378/3)</f>
        <v>-0.56681621355567136</v>
      </c>
      <c r="AT378" s="11">
        <f>IF(('OddsRatio_working_3-way'!X378=0),IF(Q378&gt;0,-Q378^(1/3),(-Q378)^(1/3)),'OddsRatio_working_3-way'!AN378-'OddsRatio_working_3-way'!R378/3)</f>
        <v>-0.47347922013969834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9">
        <f t="shared" si="78"/>
        <v>0.58866489964417323</v>
      </c>
      <c r="E379" s="9">
        <f t="shared" si="79"/>
        <v>0.24067363663282698</v>
      </c>
      <c r="F379" s="9">
        <f t="shared" si="80"/>
        <v>0.17066146372300012</v>
      </c>
      <c r="G379" s="9">
        <f t="shared" si="81"/>
        <v>1.0587262819914267</v>
      </c>
      <c r="H379" s="9">
        <f t="shared" si="82"/>
        <v>1.6987593461143411</v>
      </c>
      <c r="I379" s="9">
        <f t="shared" si="83"/>
        <v>4.1550043203344513</v>
      </c>
      <c r="J379" s="9">
        <f t="shared" si="84"/>
        <v>5.8595536343406485</v>
      </c>
      <c r="K379" s="11">
        <f t="shared" si="85"/>
        <v>0.60240963855421692</v>
      </c>
      <c r="L379" s="11">
        <f t="shared" si="86"/>
        <v>0.25125628140703515</v>
      </c>
      <c r="M379" s="11">
        <f t="shared" si="87"/>
        <v>0.17889087656529518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-0.24443867287815246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0.22284190744874663</v>
      </c>
      <c r="Q379" s="11">
        <f>2*'OddsRatio_working_3-way'!K379*'OddsRatio_working_3-way'!L379*'OddsRatio_working_3-way'!M379</f>
        <v>5.4153561955953007E-2</v>
      </c>
      <c r="R379" s="11">
        <f t="shared" si="88"/>
        <v>0</v>
      </c>
      <c r="S379" s="11">
        <f t="shared" si="89"/>
        <v>-0.9116475098841198</v>
      </c>
      <c r="T379" s="11">
        <f t="shared" si="90"/>
        <v>-0.22154252974097688</v>
      </c>
      <c r="U379" s="11">
        <f>'OddsRatio_working_3-way'!S379-'OddsRatio_working_3-way'!R379^2/3</f>
        <v>-0.9116475098841198</v>
      </c>
      <c r="V379" s="11">
        <f>'OddsRatio_working_3-way'!S379*'OddsRatio_working_3-way'!R379/3-2*'OddsRatio_working_3-way'!R379^3/27-'OddsRatio_working_3-way'!T379</f>
        <v>0.22154252974097688</v>
      </c>
      <c r="W379" s="11">
        <f>'OddsRatio_working_3-way'!V379^2+4*'OddsRatio_working_3-way'!U379^3/27</f>
        <v>-6.3166510965658784E-2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0.16751686739675681</v>
      </c>
      <c r="Y379" s="11">
        <f>IF('OddsRatio_working_3-way'!W379&gt;=0,IF('OddsRatio_working_3-way'!V379+SQRT('OddsRatio_working_3-way'!W379)&gt;0,0,PI()),ACOS('OddsRatio_working_3-way'!V379/(2*'OddsRatio_working_3-way'!X379)))</f>
        <v>0.84830662909477395</v>
      </c>
      <c r="Z379" s="11">
        <f>'OddsRatio_working_3-way'!X379^(1/3)*COS('OddsRatio_working_3-way'!Y379/3)</f>
        <v>0.52936314099571347</v>
      </c>
      <c r="AA379" s="11">
        <f>'OddsRatio_working_3-way'!X379^(1/3)*COS(('OddsRatio_working_3-way'!Y379+2*PI())/3)</f>
        <v>-0.39788395856726866</v>
      </c>
      <c r="AB379" s="11">
        <f>'OddsRatio_working_3-way'!X379^(1/3)*COS(('OddsRatio_working_3-way'!Y379+4*PI())/3)</f>
        <v>-0.131479182428445</v>
      </c>
      <c r="AC379" s="11">
        <f>'OddsRatio_working_3-way'!X379^(1/3)*SIN('OddsRatio_working_3-way'!Y379/3)</f>
        <v>0.15380886921715209</v>
      </c>
      <c r="AD379" s="11">
        <f>'OddsRatio_working_3-way'!X379^(1/3)*SIN(('OddsRatio_working_3-way'!Y379+2*PI())/3)</f>
        <v>0.38153749332083559</v>
      </c>
      <c r="AE379" s="11">
        <f>'OddsRatio_working_3-way'!X379^(1/3)*SIN(('OddsRatio_working_3-way'!Y379+4*PI())/3)</f>
        <v>-0.53534636253798751</v>
      </c>
      <c r="AF379" s="11">
        <f>-'OddsRatio_working_3-way'!U379/(3*'OddsRatio_working_3-way'!X379^(1/3))*COS(('OddsRatio_working_3-way'!Y379)/3)</f>
        <v>0.52936314099571335</v>
      </c>
      <c r="AG379" s="11">
        <f>-'OddsRatio_working_3-way'!U379/(3*'OddsRatio_working_3-way'!X379^(1/3))*COS(('OddsRatio_working_3-way'!Y379+2*PI())/3)</f>
        <v>-0.3978839585672686</v>
      </c>
      <c r="AH379" s="11">
        <f>-'OddsRatio_working_3-way'!U379/(3*'OddsRatio_working_3-way'!X379^(1/3))*COS(('OddsRatio_working_3-way'!Y379+4*PI())/3)</f>
        <v>-0.13147918242844497</v>
      </c>
      <c r="AI379" s="11">
        <f>'OddsRatio_working_3-way'!U379/(3*'OddsRatio_working_3-way'!X379^(1/3))*SIN(('OddsRatio_working_3-way'!Y379)/3)</f>
        <v>-0.15380886921715206</v>
      </c>
      <c r="AJ379" s="11">
        <f>'OddsRatio_working_3-way'!U379/(3*'OddsRatio_working_3-way'!X379^(1/3))*SIN(('OddsRatio_working_3-way'!Y379+2*PI())/3)</f>
        <v>-0.38153749332083547</v>
      </c>
      <c r="AK379" s="11">
        <f>'OddsRatio_working_3-way'!U379/(3*'OddsRatio_working_3-way'!X379^(1/3))*SIN(('OddsRatio_working_3-way'!Y379+4*PI())/3)</f>
        <v>0.5353463625379874</v>
      </c>
      <c r="AL379" s="11">
        <f>'OddsRatio_working_3-way'!Z379+'OddsRatio_working_3-way'!AF379</f>
        <v>1.0587262819914267</v>
      </c>
      <c r="AM379" s="11">
        <f>'OddsRatio_working_3-way'!AA379+'OddsRatio_working_3-way'!AG379</f>
        <v>-0.79576791713453732</v>
      </c>
      <c r="AN379" s="11">
        <f>'OddsRatio_working_3-way'!AB379+'OddsRatio_working_3-way'!AH379</f>
        <v>-0.26295836485688995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1.0587262819914267</v>
      </c>
      <c r="AS379" s="11">
        <f>IF(('OddsRatio_working_3-way'!X379=0),IF(Q379&gt;0,-Q379^(1/3),(-Q379)^(1/3)),'OddsRatio_working_3-way'!AM379-'OddsRatio_working_3-way'!R379/3)</f>
        <v>-0.79576791713453732</v>
      </c>
      <c r="AT379" s="11">
        <f>IF(('OddsRatio_working_3-way'!X379=0),IF(Q379&gt;0,-Q379^(1/3),(-Q379)^(1/3)),'OddsRatio_working_3-way'!AN379-'OddsRatio_working_3-way'!R379/3)</f>
        <v>-0.26295836485688995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9">
        <f t="shared" si="78"/>
        <v>0.36308997801554899</v>
      </c>
      <c r="E380" s="9">
        <f t="shared" si="79"/>
        <v>0.29580406002497817</v>
      </c>
      <c r="F380" s="9">
        <f t="shared" si="80"/>
        <v>0.3411059619594729</v>
      </c>
      <c r="G380" s="9">
        <f t="shared" si="81"/>
        <v>1.0441299162155411</v>
      </c>
      <c r="H380" s="9">
        <f t="shared" si="82"/>
        <v>2.7541382592421098</v>
      </c>
      <c r="I380" s="9">
        <f t="shared" si="83"/>
        <v>3.3806162089714333</v>
      </c>
      <c r="J380" s="9">
        <f t="shared" si="84"/>
        <v>2.9316403449987511</v>
      </c>
      <c r="K380" s="11">
        <f t="shared" si="85"/>
        <v>0.37313432835820892</v>
      </c>
      <c r="L380" s="11">
        <f t="shared" si="86"/>
        <v>0.3048780487804878</v>
      </c>
      <c r="M380" s="11">
        <f t="shared" si="87"/>
        <v>0.35087719298245612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-0.28285402257007652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0.23191168675237417</v>
      </c>
      <c r="Q380" s="11">
        <f>2*'OddsRatio_working_3-way'!K380*'OddsRatio_working_3-way'!L380*'OddsRatio_working_3-way'!M380</f>
        <v>7.9831905938855127E-2</v>
      </c>
      <c r="R380" s="11">
        <f t="shared" si="88"/>
        <v>0</v>
      </c>
      <c r="S380" s="11">
        <f t="shared" si="89"/>
        <v>-0.81989884621463538</v>
      </c>
      <c r="T380" s="11">
        <f t="shared" si="90"/>
        <v>-0.28223712434238735</v>
      </c>
      <c r="U380" s="11">
        <f>'OddsRatio_working_3-way'!S380-'OddsRatio_working_3-way'!R380^2/3</f>
        <v>-0.81989884621463538</v>
      </c>
      <c r="V380" s="11">
        <f>'OddsRatio_working_3-way'!S380*'OddsRatio_working_3-way'!R380/3-2*'OddsRatio_working_3-way'!R380^3/27-'OddsRatio_working_3-way'!T380</f>
        <v>0.28223712434238735</v>
      </c>
      <c r="W380" s="11">
        <f>'OddsRatio_working_3-way'!V380^2+4*'OddsRatio_working_3-way'!U380^3/27</f>
        <v>-1.9961282731715824E-3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0.1428757525179061</v>
      </c>
      <c r="Y380" s="11">
        <f>IF('OddsRatio_working_3-way'!W380&gt;=0,IF('OddsRatio_working_3-way'!V380+SQRT('OddsRatio_working_3-way'!W380)&gt;0,0,PI()),ACOS('OddsRatio_working_3-way'!V380/(2*'OddsRatio_working_3-way'!X380)))</f>
        <v>0.15699696240990968</v>
      </c>
      <c r="Z380" s="11">
        <f>'OddsRatio_working_3-way'!X380^(1/3)*COS('OddsRatio_working_3-way'!Y380/3)</f>
        <v>0.52206495810777065</v>
      </c>
      <c r="AA380" s="11">
        <f>'OddsRatio_working_3-way'!X380^(1/3)*COS(('OddsRatio_working_3-way'!Y380+2*PI())/3)</f>
        <v>-0.28471467047714</v>
      </c>
      <c r="AB380" s="11">
        <f>'OddsRatio_working_3-way'!X380^(1/3)*COS(('OddsRatio_working_3-way'!Y380+4*PI())/3)</f>
        <v>-0.23735028763063054</v>
      </c>
      <c r="AC380" s="11">
        <f>'OddsRatio_working_3-way'!X380^(1/3)*SIN('OddsRatio_working_3-way'!Y380/3)</f>
        <v>2.7345839186432744E-2</v>
      </c>
      <c r="AD380" s="11">
        <f>'OddsRatio_working_3-way'!X380^(1/3)*SIN(('OddsRatio_working_3-way'!Y380+2*PI())/3)</f>
        <v>0.43844859655377177</v>
      </c>
      <c r="AE380" s="11">
        <f>'OddsRatio_working_3-way'!X380^(1/3)*SIN(('OddsRatio_working_3-way'!Y380+4*PI())/3)</f>
        <v>-0.46579443574020446</v>
      </c>
      <c r="AF380" s="11">
        <f>-'OddsRatio_working_3-way'!U380/(3*'OddsRatio_working_3-way'!X380^(1/3))*COS(('OddsRatio_working_3-way'!Y380)/3)</f>
        <v>0.52206495810777043</v>
      </c>
      <c r="AG380" s="11">
        <f>-'OddsRatio_working_3-way'!U380/(3*'OddsRatio_working_3-way'!X380^(1/3))*COS(('OddsRatio_working_3-way'!Y380+2*PI())/3)</f>
        <v>-0.28471467047713989</v>
      </c>
      <c r="AH380" s="11">
        <f>-'OddsRatio_working_3-way'!U380/(3*'OddsRatio_working_3-way'!X380^(1/3))*COS(('OddsRatio_working_3-way'!Y380+4*PI())/3)</f>
        <v>-0.23735028763063043</v>
      </c>
      <c r="AI380" s="11">
        <f>'OddsRatio_working_3-way'!U380/(3*'OddsRatio_working_3-way'!X380^(1/3))*SIN(('OddsRatio_working_3-way'!Y380)/3)</f>
        <v>-2.7345839186432734E-2</v>
      </c>
      <c r="AJ380" s="11">
        <f>'OddsRatio_working_3-way'!U380/(3*'OddsRatio_working_3-way'!X380^(1/3))*SIN(('OddsRatio_working_3-way'!Y380+2*PI())/3)</f>
        <v>-0.43844859655377155</v>
      </c>
      <c r="AK380" s="11">
        <f>'OddsRatio_working_3-way'!U380/(3*'OddsRatio_working_3-way'!X380^(1/3))*SIN(('OddsRatio_working_3-way'!Y380+4*PI())/3)</f>
        <v>0.46579443574020429</v>
      </c>
      <c r="AL380" s="11">
        <f>'OddsRatio_working_3-way'!Z380+'OddsRatio_working_3-way'!AF380</f>
        <v>1.0441299162155411</v>
      </c>
      <c r="AM380" s="11">
        <f>'OddsRatio_working_3-way'!AA380+'OddsRatio_working_3-way'!AG380</f>
        <v>-0.56942934095427988</v>
      </c>
      <c r="AN380" s="11">
        <f>'OddsRatio_working_3-way'!AB380+'OddsRatio_working_3-way'!AH380</f>
        <v>-0.47470057526126097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1.0441299162155411</v>
      </c>
      <c r="AS380" s="11">
        <f>IF(('OddsRatio_working_3-way'!X380=0),IF(Q380&gt;0,-Q380^(1/3),(-Q380)^(1/3)),'OddsRatio_working_3-way'!AM380-'OddsRatio_working_3-way'!R380/3)</f>
        <v>-0.56942934095427988</v>
      </c>
      <c r="AT380" s="11">
        <f>IF(('OddsRatio_working_3-way'!X380=0),IF(Q380&gt;0,-Q380^(1/3),(-Q380)^(1/3)),'OddsRatio_working_3-way'!AN380-'OddsRatio_working_3-way'!R380/3)</f>
        <v>-0.47470057526126097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9">
        <f t="shared" si="78"/>
        <v>0.30455731368326017</v>
      </c>
      <c r="E381" s="9">
        <f t="shared" si="79"/>
        <v>0.27646383402598779</v>
      </c>
      <c r="F381" s="9">
        <f t="shared" si="80"/>
        <v>0.4189788522907521</v>
      </c>
      <c r="G381" s="9">
        <f t="shared" si="81"/>
        <v>1.0426731645473784</v>
      </c>
      <c r="H381" s="9">
        <f t="shared" si="82"/>
        <v>3.2834542303587586</v>
      </c>
      <c r="I381" s="9">
        <f t="shared" si="83"/>
        <v>3.6171096430139187</v>
      </c>
      <c r="J381" s="9">
        <f t="shared" si="84"/>
        <v>2.3867553088480129</v>
      </c>
      <c r="K381" s="11">
        <f t="shared" si="85"/>
        <v>0.31347962382445144</v>
      </c>
      <c r="L381" s="11">
        <f t="shared" si="86"/>
        <v>0.28490028490028491</v>
      </c>
      <c r="M381" s="11">
        <f t="shared" si="87"/>
        <v>0.42918454935622319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-0.28023072909856983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0.23113387032285956</v>
      </c>
      <c r="Q381" s="11">
        <f>2*'OddsRatio_working_3-way'!K381*'OddsRatio_working_3-way'!L381*'OddsRatio_working_3-way'!M381</f>
        <v>7.6661316856669839E-2</v>
      </c>
      <c r="R381" s="11">
        <f t="shared" si="88"/>
        <v>0</v>
      </c>
      <c r="S381" s="11">
        <f t="shared" si="89"/>
        <v>-0.82479844757338983</v>
      </c>
      <c r="T381" s="11">
        <f t="shared" si="90"/>
        <v>-0.27356499090328024</v>
      </c>
      <c r="U381" s="11">
        <f>'OddsRatio_working_3-way'!S381-'OddsRatio_working_3-way'!R381^2/3</f>
        <v>-0.82479844757338983</v>
      </c>
      <c r="V381" s="11">
        <f>'OddsRatio_working_3-way'!S381*'OddsRatio_working_3-way'!R381/3-2*'OddsRatio_working_3-way'!R381^3/27-'OddsRatio_working_3-way'!T381</f>
        <v>0.27356499090328024</v>
      </c>
      <c r="W381" s="11">
        <f>'OddsRatio_working_3-way'!V381^2+4*'OddsRatio_working_3-way'!U381^3/27</f>
        <v>-8.2887410370652143E-3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0.14415837235916704</v>
      </c>
      <c r="Y381" s="11">
        <f>IF('OddsRatio_working_3-way'!W381&gt;=0,IF('OddsRatio_working_3-way'!V381+SQRT('OddsRatio_working_3-way'!W381)&gt;0,0,PI()),ACOS('OddsRatio_working_3-way'!V381/(2*'OddsRatio_working_3-way'!X381)))</f>
        <v>0.3212707878349772</v>
      </c>
      <c r="Z381" s="11">
        <f>'OddsRatio_working_3-way'!X381^(1/3)*COS('OddsRatio_working_3-way'!Y381/3)</f>
        <v>0.52133658227368918</v>
      </c>
      <c r="AA381" s="11">
        <f>'OddsRatio_working_3-way'!X381^(1/3)*COS(('OddsRatio_working_3-way'!Y381+2*PI())/3)</f>
        <v>-0.30920423535078906</v>
      </c>
      <c r="AB381" s="11">
        <f>'OddsRatio_working_3-way'!X381^(1/3)*COS(('OddsRatio_working_3-way'!Y381+4*PI())/3)</f>
        <v>-0.21213234692289984</v>
      </c>
      <c r="AC381" s="11">
        <f>'OddsRatio_working_3-way'!X381^(1/3)*SIN('OddsRatio_working_3-way'!Y381/3)</f>
        <v>5.6044480914587122E-2</v>
      </c>
      <c r="AD381" s="11">
        <f>'OddsRatio_working_3-way'!X381^(1/3)*SIN(('OddsRatio_working_3-way'!Y381+2*PI())/3)</f>
        <v>0.42346848371387741</v>
      </c>
      <c r="AE381" s="11">
        <f>'OddsRatio_working_3-way'!X381^(1/3)*SIN(('OddsRatio_working_3-way'!Y381+4*PI())/3)</f>
        <v>-0.47951296462846449</v>
      </c>
      <c r="AF381" s="11">
        <f>-'OddsRatio_working_3-way'!U381/(3*'OddsRatio_working_3-way'!X381^(1/3))*COS(('OddsRatio_working_3-way'!Y381)/3)</f>
        <v>0.52133658227368918</v>
      </c>
      <c r="AG381" s="11">
        <f>-'OddsRatio_working_3-way'!U381/(3*'OddsRatio_working_3-way'!X381^(1/3))*COS(('OddsRatio_working_3-way'!Y381+2*PI())/3)</f>
        <v>-0.30920423535078906</v>
      </c>
      <c r="AH381" s="11">
        <f>-'OddsRatio_working_3-way'!U381/(3*'OddsRatio_working_3-way'!X381^(1/3))*COS(('OddsRatio_working_3-way'!Y381+4*PI())/3)</f>
        <v>-0.21213234692289984</v>
      </c>
      <c r="AI381" s="11">
        <f>'OddsRatio_working_3-way'!U381/(3*'OddsRatio_working_3-way'!X381^(1/3))*SIN(('OddsRatio_working_3-way'!Y381)/3)</f>
        <v>-5.6044480914587122E-2</v>
      </c>
      <c r="AJ381" s="11">
        <f>'OddsRatio_working_3-way'!U381/(3*'OddsRatio_working_3-way'!X381^(1/3))*SIN(('OddsRatio_working_3-way'!Y381+2*PI())/3)</f>
        <v>-0.42346848371387741</v>
      </c>
      <c r="AK381" s="11">
        <f>'OddsRatio_working_3-way'!U381/(3*'OddsRatio_working_3-way'!X381^(1/3))*SIN(('OddsRatio_working_3-way'!Y381+4*PI())/3)</f>
        <v>0.47951296462846449</v>
      </c>
      <c r="AL381" s="11">
        <f>'OddsRatio_working_3-way'!Z381+'OddsRatio_working_3-way'!AF381</f>
        <v>1.0426731645473784</v>
      </c>
      <c r="AM381" s="11">
        <f>'OddsRatio_working_3-way'!AA381+'OddsRatio_working_3-way'!AG381</f>
        <v>-0.61840847070157812</v>
      </c>
      <c r="AN381" s="11">
        <f>'OddsRatio_working_3-way'!AB381+'OddsRatio_working_3-way'!AH381</f>
        <v>-0.42426469384579968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1.0426731645473784</v>
      </c>
      <c r="AS381" s="11">
        <f>IF(('OddsRatio_working_3-way'!X381=0),IF(Q381&gt;0,-Q381^(1/3),(-Q381)^(1/3)),'OddsRatio_working_3-way'!AM381-'OddsRatio_working_3-way'!R381/3)</f>
        <v>-0.61840847070157812</v>
      </c>
      <c r="AT381" s="11">
        <f>IF(('OddsRatio_working_3-way'!X381=0),IF(Q381&gt;0,-Q381^(1/3),(-Q381)^(1/3)),'OddsRatio_working_3-way'!AN381-'OddsRatio_working_3-way'!R381/3)</f>
        <v>-0.42426469384579968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9">
        <f t="shared" si="78"/>
        <v>0.26124757764895468</v>
      </c>
      <c r="E382" s="9">
        <f t="shared" si="79"/>
        <v>0.2731619111427247</v>
      </c>
      <c r="F382" s="9">
        <f t="shared" si="80"/>
        <v>0.46559051120832046</v>
      </c>
      <c r="G382" s="9">
        <f t="shared" si="81"/>
        <v>1.0434637225135823</v>
      </c>
      <c r="H382" s="9">
        <f t="shared" si="82"/>
        <v>3.8277866880118085</v>
      </c>
      <c r="I382" s="9">
        <f t="shared" si="83"/>
        <v>3.6608324924096345</v>
      </c>
      <c r="J382" s="9">
        <f t="shared" si="84"/>
        <v>2.147810094764941</v>
      </c>
      <c r="K382" s="11">
        <f t="shared" si="85"/>
        <v>0.26954177897574122</v>
      </c>
      <c r="L382" s="11">
        <f t="shared" si="86"/>
        <v>0.28169014084507044</v>
      </c>
      <c r="M382" s="11">
        <f t="shared" si="87"/>
        <v>0.47619047619047616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-0.27484041716606922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0.22995113538373096</v>
      </c>
      <c r="Q382" s="11">
        <f>2*'OddsRatio_working_3-way'!K382*'OddsRatio_working_3-way'!L382*'OddsRatio_working_3-way'!M382</f>
        <v>7.2311677793626086E-2</v>
      </c>
      <c r="R382" s="11">
        <f t="shared" si="88"/>
        <v>0</v>
      </c>
      <c r="S382" s="11">
        <f t="shared" si="89"/>
        <v>-0.83667146831896122</v>
      </c>
      <c r="T382" s="11">
        <f t="shared" si="90"/>
        <v>-0.26310423532042804</v>
      </c>
      <c r="U382" s="11">
        <f>'OddsRatio_working_3-way'!S382-'OddsRatio_working_3-way'!R382^2/3</f>
        <v>-0.83667146831896122</v>
      </c>
      <c r="V382" s="11">
        <f>'OddsRatio_working_3-way'!S382*'OddsRatio_working_3-way'!R382/3-2*'OddsRatio_working_3-way'!R382^3/27-'OddsRatio_working_3-way'!T382</f>
        <v>0.26310423532042804</v>
      </c>
      <c r="W382" s="11">
        <f>'OddsRatio_working_3-way'!V382^2+4*'OddsRatio_working_3-way'!U382^3/27</f>
        <v>-1.7544464563964968E-2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0.14728229968967091</v>
      </c>
      <c r="Y382" s="11">
        <f>IF('OddsRatio_working_3-way'!W382&gt;=0,IF('OddsRatio_working_3-way'!V382+SQRT('OddsRatio_working_3-way'!W382)&gt;0,0,PI()),ACOS('OddsRatio_working_3-way'!V382/(2*'OddsRatio_working_3-way'!X382)))</f>
        <v>0.46639073532333564</v>
      </c>
      <c r="Z382" s="11">
        <f>'OddsRatio_working_3-way'!X382^(1/3)*COS('OddsRatio_working_3-way'!Y382/3)</f>
        <v>0.52173186125679116</v>
      </c>
      <c r="AA382" s="11">
        <f>'OddsRatio_working_3-way'!X382^(1/3)*COS(('OddsRatio_working_3-way'!Y382+2*PI())/3)</f>
        <v>-0.33168094169161355</v>
      </c>
      <c r="AB382" s="11">
        <f>'OddsRatio_working_3-way'!X382^(1/3)*COS(('OddsRatio_working_3-way'!Y382+4*PI())/3)</f>
        <v>-0.19005091956517767</v>
      </c>
      <c r="AC382" s="11">
        <f>'OddsRatio_working_3-way'!X382^(1/3)*SIN('OddsRatio_working_3-way'!Y382/3)</f>
        <v>8.177013140003056E-2</v>
      </c>
      <c r="AD382" s="11">
        <f>'OddsRatio_working_3-way'!X382^(1/3)*SIN(('OddsRatio_working_3-way'!Y382+2*PI())/3)</f>
        <v>0.41094798011210404</v>
      </c>
      <c r="AE382" s="11">
        <f>'OddsRatio_working_3-way'!X382^(1/3)*SIN(('OddsRatio_working_3-way'!Y382+4*PI())/3)</f>
        <v>-0.49271811151213452</v>
      </c>
      <c r="AF382" s="11">
        <f>-'OddsRatio_working_3-way'!U382/(3*'OddsRatio_working_3-way'!X382^(1/3))*COS(('OddsRatio_working_3-way'!Y382)/3)</f>
        <v>0.52173186125679105</v>
      </c>
      <c r="AG382" s="11">
        <f>-'OddsRatio_working_3-way'!U382/(3*'OddsRatio_working_3-way'!X382^(1/3))*COS(('OddsRatio_working_3-way'!Y382+2*PI())/3)</f>
        <v>-0.3316809416916135</v>
      </c>
      <c r="AH382" s="11">
        <f>-'OddsRatio_working_3-way'!U382/(3*'OddsRatio_working_3-way'!X382^(1/3))*COS(('OddsRatio_working_3-way'!Y382+4*PI())/3)</f>
        <v>-0.19005091956517761</v>
      </c>
      <c r="AI382" s="11">
        <f>'OddsRatio_working_3-way'!U382/(3*'OddsRatio_working_3-way'!X382^(1/3))*SIN(('OddsRatio_working_3-way'!Y382)/3)</f>
        <v>-8.1770131400030546E-2</v>
      </c>
      <c r="AJ382" s="11">
        <f>'OddsRatio_working_3-way'!U382/(3*'OddsRatio_working_3-way'!X382^(1/3))*SIN(('OddsRatio_working_3-way'!Y382+2*PI())/3)</f>
        <v>-0.41094798011210393</v>
      </c>
      <c r="AK382" s="11">
        <f>'OddsRatio_working_3-way'!U382/(3*'OddsRatio_working_3-way'!X382^(1/3))*SIN(('OddsRatio_working_3-way'!Y382+4*PI())/3)</f>
        <v>0.4927181115121344</v>
      </c>
      <c r="AL382" s="11">
        <f>'OddsRatio_working_3-way'!Z382+'OddsRatio_working_3-way'!AF382</f>
        <v>1.0434637225135823</v>
      </c>
      <c r="AM382" s="11">
        <f>'OddsRatio_working_3-way'!AA382+'OddsRatio_working_3-way'!AG382</f>
        <v>-0.6633618833832271</v>
      </c>
      <c r="AN382" s="11">
        <f>'OddsRatio_working_3-way'!AB382+'OddsRatio_working_3-way'!AH382</f>
        <v>-0.38010183913035528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1.0434637225135823</v>
      </c>
      <c r="AS382" s="11">
        <f>IF(('OddsRatio_working_3-way'!X382=0),IF(Q382&gt;0,-Q382^(1/3),(-Q382)^(1/3)),'OddsRatio_working_3-way'!AM382-'OddsRatio_working_3-way'!R382/3)</f>
        <v>-0.6633618833832271</v>
      </c>
      <c r="AT382" s="11">
        <f>IF(('OddsRatio_working_3-way'!X382=0),IF(Q382&gt;0,-Q382^(1/3),(-Q382)^(1/3)),'OddsRatio_working_3-way'!AN382-'OddsRatio_working_3-way'!R382/3)</f>
        <v>-0.38010183913035528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9">
        <f t="shared" si="78"/>
        <v>0.40484927314746894</v>
      </c>
      <c r="E383" s="9">
        <f t="shared" si="79"/>
        <v>0.29249909326005202</v>
      </c>
      <c r="F383" s="9">
        <f t="shared" si="80"/>
        <v>0.30265163359247893</v>
      </c>
      <c r="G383" s="9">
        <f t="shared" si="81"/>
        <v>1.0425922487109403</v>
      </c>
      <c r="H383" s="9">
        <f t="shared" si="82"/>
        <v>2.4700550706824256</v>
      </c>
      <c r="I383" s="9">
        <f t="shared" si="83"/>
        <v>3.4188140170093808</v>
      </c>
      <c r="J383" s="9">
        <f t="shared" si="84"/>
        <v>3.3041288696511781</v>
      </c>
      <c r="K383" s="11">
        <f t="shared" si="85"/>
        <v>0.41493775933609955</v>
      </c>
      <c r="L383" s="11">
        <f t="shared" si="86"/>
        <v>0.30120481927710846</v>
      </c>
      <c r="M383" s="11">
        <f t="shared" si="87"/>
        <v>0.3115264797507788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-0.28147460123972046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0.23127372015692971</v>
      </c>
      <c r="Q383" s="11">
        <f>2*'OddsRatio_working_3-way'!K383*'OddsRatio_working_3-way'!L383*'OddsRatio_working_3-way'!M383</f>
        <v>7.7869939446777683E-2</v>
      </c>
      <c r="R383" s="11">
        <f t="shared" si="88"/>
        <v>0</v>
      </c>
      <c r="S383" s="11">
        <f t="shared" si="89"/>
        <v>-0.82165040518154353</v>
      </c>
      <c r="T383" s="11">
        <f t="shared" si="90"/>
        <v>-0.2766499680745938</v>
      </c>
      <c r="U383" s="11">
        <f>'OddsRatio_working_3-way'!S383-'OddsRatio_working_3-way'!R383^2/3</f>
        <v>-0.82165040518154353</v>
      </c>
      <c r="V383" s="11">
        <f>'OddsRatio_working_3-way'!S383*'OddsRatio_working_3-way'!R383/3-2*'OddsRatio_working_3-way'!R383^3/27-'OddsRatio_working_3-way'!T383</f>
        <v>0.2766499680745938</v>
      </c>
      <c r="W383" s="11">
        <f>'OddsRatio_working_3-way'!V383^2+4*'OddsRatio_working_3-way'!U383^3/27</f>
        <v>-5.6431510854095535E-3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0.14333383752718976</v>
      </c>
      <c r="Y383" s="11">
        <f>IF('OddsRatio_working_3-way'!W383&gt;=0,IF('OddsRatio_working_3-way'!V383+SQRT('OddsRatio_working_3-way'!W383)&gt;0,0,PI()),ACOS('OddsRatio_working_3-way'!V383/(2*'OddsRatio_working_3-way'!X383)))</f>
        <v>0.26514454371695373</v>
      </c>
      <c r="Z383" s="11">
        <f>'OddsRatio_working_3-way'!X383^(1/3)*COS('OddsRatio_working_3-way'!Y383/3)</f>
        <v>0.52129612435547013</v>
      </c>
      <c r="AA383" s="11">
        <f>'OddsRatio_working_3-way'!X383^(1/3)*COS(('OddsRatio_working_3-way'!Y383+2*PI())/3)</f>
        <v>-0.3006526162230006</v>
      </c>
      <c r="AB383" s="11">
        <f>'OddsRatio_working_3-way'!X383^(1/3)*COS(('OddsRatio_working_3-way'!Y383+4*PI())/3)</f>
        <v>-0.22064350813246952</v>
      </c>
      <c r="AC383" s="11">
        <f>'OddsRatio_working_3-way'!X383^(1/3)*SIN('OddsRatio_working_3-way'!Y383/3)</f>
        <v>4.6193280093690066E-2</v>
      </c>
      <c r="AD383" s="11">
        <f>'OddsRatio_working_3-way'!X383^(1/3)*SIN(('OddsRatio_working_3-way'!Y383+2*PI())/3)</f>
        <v>0.42835904653936391</v>
      </c>
      <c r="AE383" s="11">
        <f>'OddsRatio_working_3-way'!X383^(1/3)*SIN(('OddsRatio_working_3-way'!Y383+4*PI())/3)</f>
        <v>-0.47455232663305391</v>
      </c>
      <c r="AF383" s="11">
        <f>-'OddsRatio_working_3-way'!U383/(3*'OddsRatio_working_3-way'!X383^(1/3))*COS(('OddsRatio_working_3-way'!Y383)/3)</f>
        <v>0.52129612435547024</v>
      </c>
      <c r="AG383" s="11">
        <f>-'OddsRatio_working_3-way'!U383/(3*'OddsRatio_working_3-way'!X383^(1/3))*COS(('OddsRatio_working_3-way'!Y383+2*PI())/3)</f>
        <v>-0.30065261622300071</v>
      </c>
      <c r="AH383" s="11">
        <f>-'OddsRatio_working_3-way'!U383/(3*'OddsRatio_working_3-way'!X383^(1/3))*COS(('OddsRatio_working_3-way'!Y383+4*PI())/3)</f>
        <v>-0.22064350813246958</v>
      </c>
      <c r="AI383" s="11">
        <f>'OddsRatio_working_3-way'!U383/(3*'OddsRatio_working_3-way'!X383^(1/3))*SIN(('OddsRatio_working_3-way'!Y383)/3)</f>
        <v>-4.6193280093690073E-2</v>
      </c>
      <c r="AJ383" s="11">
        <f>'OddsRatio_working_3-way'!U383/(3*'OddsRatio_working_3-way'!X383^(1/3))*SIN(('OddsRatio_working_3-way'!Y383+2*PI())/3)</f>
        <v>-0.42835904653936396</v>
      </c>
      <c r="AK383" s="11">
        <f>'OddsRatio_working_3-way'!U383/(3*'OddsRatio_working_3-way'!X383^(1/3))*SIN(('OddsRatio_working_3-way'!Y383+4*PI())/3)</f>
        <v>0.47455232663305402</v>
      </c>
      <c r="AL383" s="11">
        <f>'OddsRatio_working_3-way'!Z383+'OddsRatio_working_3-way'!AF383</f>
        <v>1.0425922487109403</v>
      </c>
      <c r="AM383" s="11">
        <f>'OddsRatio_working_3-way'!AA383+'OddsRatio_working_3-way'!AG383</f>
        <v>-0.60130523244600131</v>
      </c>
      <c r="AN383" s="11">
        <f>'OddsRatio_working_3-way'!AB383+'OddsRatio_working_3-way'!AH383</f>
        <v>-0.4412870162649391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1.0425922487109403</v>
      </c>
      <c r="AS383" s="11">
        <f>IF(('OddsRatio_working_3-way'!X383=0),IF(Q383&gt;0,-Q383^(1/3),(-Q383)^(1/3)),'OddsRatio_working_3-way'!AM383-'OddsRatio_working_3-way'!R383/3)</f>
        <v>-0.60130523244600131</v>
      </c>
      <c r="AT383" s="11">
        <f>IF(('OddsRatio_working_3-way'!X383=0),IF(Q383&gt;0,-Q383^(1/3),(-Q383)^(1/3)),'OddsRatio_working_3-way'!AN383-'OddsRatio_working_3-way'!R383/3)</f>
        <v>-0.4412870162649391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9">
        <f t="shared" si="78"/>
        <v>0.30146100718429142</v>
      </c>
      <c r="E384" s="9">
        <f t="shared" si="79"/>
        <v>0.28701137566818996</v>
      </c>
      <c r="F384" s="9">
        <f t="shared" si="80"/>
        <v>0.41152761714751884</v>
      </c>
      <c r="G384" s="9">
        <f t="shared" si="81"/>
        <v>1.0437741415050779</v>
      </c>
      <c r="H384" s="9">
        <f t="shared" si="82"/>
        <v>3.3171785941412728</v>
      </c>
      <c r="I384" s="9">
        <f t="shared" si="83"/>
        <v>3.4841824567820847</v>
      </c>
      <c r="J384" s="9">
        <f t="shared" si="84"/>
        <v>2.4299705738619566</v>
      </c>
      <c r="K384" s="11">
        <f t="shared" si="85"/>
        <v>0.3105590062111801</v>
      </c>
      <c r="L384" s="11">
        <f t="shared" si="86"/>
        <v>0.29585798816568049</v>
      </c>
      <c r="M384" s="11">
        <f t="shared" si="87"/>
        <v>0.42194092827004215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-0.28062708215961696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0.23144798979860998</v>
      </c>
      <c r="Q384" s="11">
        <f>2*'OddsRatio_working_3-way'!K384*'OddsRatio_working_3-way'!L384*'OddsRatio_working_3-way'!M384</f>
        <v>7.7537015007909535E-2</v>
      </c>
      <c r="R384" s="11">
        <f t="shared" si="88"/>
        <v>0</v>
      </c>
      <c r="S384" s="11">
        <f t="shared" si="89"/>
        <v>-0.82475286425479577</v>
      </c>
      <c r="T384" s="11">
        <f t="shared" si="90"/>
        <v>-0.27629911700328164</v>
      </c>
      <c r="U384" s="11">
        <f>'OddsRatio_working_3-way'!S384-'OddsRatio_working_3-way'!R384^2/3</f>
        <v>-0.82475286425479577</v>
      </c>
      <c r="V384" s="11">
        <f>'OddsRatio_working_3-way'!S384*'OddsRatio_working_3-way'!R384/3-2*'OddsRatio_working_3-way'!R384^3/27-'OddsRatio_working_3-way'!T384</f>
        <v>0.27629911700328164</v>
      </c>
      <c r="W384" s="11">
        <f>'OddsRatio_working_3-way'!V384^2+4*'OddsRatio_working_3-way'!U384^3/27</f>
        <v>-6.771561772607862E-3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0.14414642193738367</v>
      </c>
      <c r="Y384" s="11">
        <f>IF('OddsRatio_working_3-way'!W384&gt;=0,IF('OddsRatio_working_3-way'!V384+SQRT('OddsRatio_working_3-way'!W384)&gt;0,0,PI()),ACOS('OddsRatio_working_3-way'!V384/(2*'OddsRatio_working_3-way'!X384)))</f>
        <v>0.28946256683956806</v>
      </c>
      <c r="Z384" s="11">
        <f>'OddsRatio_working_3-way'!X384^(1/3)*COS('OddsRatio_working_3-way'!Y384/3)</f>
        <v>0.52188707075253893</v>
      </c>
      <c r="AA384" s="11">
        <f>'OddsRatio_working_3-way'!X384^(1/3)*COS(('OddsRatio_working_3-way'!Y384+2*PI())/3)</f>
        <v>-0.30468859337942872</v>
      </c>
      <c r="AB384" s="11">
        <f>'OddsRatio_working_3-way'!X384^(1/3)*COS(('OddsRatio_working_3-way'!Y384+4*PI())/3)</f>
        <v>-0.21719847737311007</v>
      </c>
      <c r="AC384" s="11">
        <f>'OddsRatio_working_3-way'!X384^(1/3)*SIN('OddsRatio_working_3-way'!Y384/3)</f>
        <v>5.0512442027679724E-2</v>
      </c>
      <c r="AD384" s="11">
        <f>'OddsRatio_working_3-way'!X384^(1/3)*SIN(('OddsRatio_working_3-way'!Y384+2*PI())/3)</f>
        <v>0.42671124016450562</v>
      </c>
      <c r="AE384" s="11">
        <f>'OddsRatio_working_3-way'!X384^(1/3)*SIN(('OddsRatio_working_3-way'!Y384+4*PI())/3)</f>
        <v>-0.47722368219218525</v>
      </c>
      <c r="AF384" s="11">
        <f>-'OddsRatio_working_3-way'!U384/(3*'OddsRatio_working_3-way'!X384^(1/3))*COS(('OddsRatio_working_3-way'!Y384)/3)</f>
        <v>0.52188707075253893</v>
      </c>
      <c r="AG384" s="11">
        <f>-'OddsRatio_working_3-way'!U384/(3*'OddsRatio_working_3-way'!X384^(1/3))*COS(('OddsRatio_working_3-way'!Y384+2*PI())/3)</f>
        <v>-0.30468859337942872</v>
      </c>
      <c r="AH384" s="11">
        <f>-'OddsRatio_working_3-way'!U384/(3*'OddsRatio_working_3-way'!X384^(1/3))*COS(('OddsRatio_working_3-way'!Y384+4*PI())/3)</f>
        <v>-0.21719847737311007</v>
      </c>
      <c r="AI384" s="11">
        <f>'OddsRatio_working_3-way'!U384/(3*'OddsRatio_working_3-way'!X384^(1/3))*SIN(('OddsRatio_working_3-way'!Y384)/3)</f>
        <v>-5.0512442027679724E-2</v>
      </c>
      <c r="AJ384" s="11">
        <f>'OddsRatio_working_3-way'!U384/(3*'OddsRatio_working_3-way'!X384^(1/3))*SIN(('OddsRatio_working_3-way'!Y384+2*PI())/3)</f>
        <v>-0.42671124016450562</v>
      </c>
      <c r="AK384" s="11">
        <f>'OddsRatio_working_3-way'!U384/(3*'OddsRatio_working_3-way'!X384^(1/3))*SIN(('OddsRatio_working_3-way'!Y384+4*PI())/3)</f>
        <v>0.47722368219218525</v>
      </c>
      <c r="AL384" s="11">
        <f>'OddsRatio_working_3-way'!Z384+'OddsRatio_working_3-way'!AF384</f>
        <v>1.0437741415050779</v>
      </c>
      <c r="AM384" s="11">
        <f>'OddsRatio_working_3-way'!AA384+'OddsRatio_working_3-way'!AG384</f>
        <v>-0.60937718675885744</v>
      </c>
      <c r="AN384" s="11">
        <f>'OddsRatio_working_3-way'!AB384+'OddsRatio_working_3-way'!AH384</f>
        <v>-0.43439695474622014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1.0437741415050779</v>
      </c>
      <c r="AS384" s="11">
        <f>IF(('OddsRatio_working_3-way'!X384=0),IF(Q384&gt;0,-Q384^(1/3),(-Q384)^(1/3)),'OddsRatio_working_3-way'!AM384-'OddsRatio_working_3-way'!R384/3)</f>
        <v>-0.60937718675885744</v>
      </c>
      <c r="AT384" s="11">
        <f>IF(('OddsRatio_working_3-way'!X384=0),IF(Q384&gt;0,-Q384^(1/3),(-Q384)^(1/3)),'OddsRatio_working_3-way'!AN384-'OddsRatio_working_3-way'!R384/3)</f>
        <v>-0.43439695474622014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9">
        <f t="shared" si="78"/>
        <v>0.48370078363385199</v>
      </c>
      <c r="E385" s="9">
        <f t="shared" si="79"/>
        <v>0.27653633941773081</v>
      </c>
      <c r="F385" s="9">
        <f t="shared" si="80"/>
        <v>0.23976287694841719</v>
      </c>
      <c r="G385" s="9">
        <f t="shared" si="81"/>
        <v>1.0464645074937768</v>
      </c>
      <c r="H385" s="9">
        <f t="shared" si="82"/>
        <v>2.0673937976436525</v>
      </c>
      <c r="I385" s="9">
        <f t="shared" si="83"/>
        <v>3.6161612687344431</v>
      </c>
      <c r="J385" s="9">
        <f t="shared" si="84"/>
        <v>4.1707874577061439</v>
      </c>
      <c r="K385" s="11">
        <f t="shared" si="85"/>
        <v>0.49504950495049505</v>
      </c>
      <c r="L385" s="11">
        <f t="shared" si="86"/>
        <v>0.2857142857142857</v>
      </c>
      <c r="M385" s="11">
        <f t="shared" si="87"/>
        <v>0.24813895781637715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-0.27118043247075518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0.22988828482281048</v>
      </c>
      <c r="Q385" s="11">
        <f>2*'OddsRatio_working_3-way'!K385*'OddsRatio_working_3-way'!L385*'OddsRatio_working_3-way'!M385</f>
        <v>7.0194896129102444E-2</v>
      </c>
      <c r="R385" s="11">
        <f t="shared" si="88"/>
        <v>0</v>
      </c>
      <c r="S385" s="11">
        <f t="shared" si="89"/>
        <v>-0.84773183200672952</v>
      </c>
      <c r="T385" s="11">
        <f t="shared" si="90"/>
        <v>-0.25884941435319986</v>
      </c>
      <c r="U385" s="11">
        <f>'OddsRatio_working_3-way'!S385-'OddsRatio_working_3-way'!R385^2/3</f>
        <v>-0.84773183200672952</v>
      </c>
      <c r="V385" s="11">
        <f>'OddsRatio_working_3-way'!S385*'OddsRatio_working_3-way'!R385/3-2*'OddsRatio_working_3-way'!R385^3/27-'OddsRatio_working_3-way'!T385</f>
        <v>0.25884941435319986</v>
      </c>
      <c r="W385" s="11">
        <f>'OddsRatio_working_3-way'!V385^2+4*'OddsRatio_working_3-way'!U385^3/27</f>
        <v>-2.3252070007556178E-2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0.15021242401891291</v>
      </c>
      <c r="Y385" s="11">
        <f>IF('OddsRatio_working_3-way'!W385&gt;=0,IF('OddsRatio_working_3-way'!V385+SQRT('OddsRatio_working_3-way'!W385)&gt;0,0,PI()),ACOS('OddsRatio_working_3-way'!V385/(2*'OddsRatio_working_3-way'!X385)))</f>
        <v>0.5323608047066557</v>
      </c>
      <c r="Z385" s="11">
        <f>'OddsRatio_working_3-way'!X385^(1/3)*COS('OddsRatio_working_3-way'!Y385/3)</f>
        <v>0.52323225374688842</v>
      </c>
      <c r="AA385" s="11">
        <f>'OddsRatio_working_3-way'!X385^(1/3)*COS(('OddsRatio_working_3-way'!Y385+2*PI())/3)</f>
        <v>-0.34288090695003226</v>
      </c>
      <c r="AB385" s="11">
        <f>'OddsRatio_working_3-way'!X385^(1/3)*COS(('OddsRatio_working_3-way'!Y385+4*PI())/3)</f>
        <v>-0.18035134679685624</v>
      </c>
      <c r="AC385" s="11">
        <f>'OddsRatio_working_3-way'!X385^(1/3)*SIN('OddsRatio_working_3-way'!Y385/3)</f>
        <v>9.3836485305707831E-2</v>
      </c>
      <c r="AD385" s="11">
        <f>'OddsRatio_working_3-way'!X385^(1/3)*SIN(('OddsRatio_working_3-way'!Y385+2*PI())/3)</f>
        <v>0.40621418117133706</v>
      </c>
      <c r="AE385" s="11">
        <f>'OddsRatio_working_3-way'!X385^(1/3)*SIN(('OddsRatio_working_3-way'!Y385+4*PI())/3)</f>
        <v>-0.50005066647704466</v>
      </c>
      <c r="AF385" s="11">
        <f>-'OddsRatio_working_3-way'!U385/(3*'OddsRatio_working_3-way'!X385^(1/3))*COS(('OddsRatio_working_3-way'!Y385)/3)</f>
        <v>0.52323225374688842</v>
      </c>
      <c r="AG385" s="11">
        <f>-'OddsRatio_working_3-way'!U385/(3*'OddsRatio_working_3-way'!X385^(1/3))*COS(('OddsRatio_working_3-way'!Y385+2*PI())/3)</f>
        <v>-0.34288090695003226</v>
      </c>
      <c r="AH385" s="11">
        <f>-'OddsRatio_working_3-way'!U385/(3*'OddsRatio_working_3-way'!X385^(1/3))*COS(('OddsRatio_working_3-way'!Y385+4*PI())/3)</f>
        <v>-0.18035134679685624</v>
      </c>
      <c r="AI385" s="11">
        <f>'OddsRatio_working_3-way'!U385/(3*'OddsRatio_working_3-way'!X385^(1/3))*SIN(('OddsRatio_working_3-way'!Y385)/3)</f>
        <v>-9.3836485305707831E-2</v>
      </c>
      <c r="AJ385" s="11">
        <f>'OddsRatio_working_3-way'!U385/(3*'OddsRatio_working_3-way'!X385^(1/3))*SIN(('OddsRatio_working_3-way'!Y385+2*PI())/3)</f>
        <v>-0.40621418117133706</v>
      </c>
      <c r="AK385" s="11">
        <f>'OddsRatio_working_3-way'!U385/(3*'OddsRatio_working_3-way'!X385^(1/3))*SIN(('OddsRatio_working_3-way'!Y385+4*PI())/3)</f>
        <v>0.50005066647704466</v>
      </c>
      <c r="AL385" s="11">
        <f>'OddsRatio_working_3-way'!Z385+'OddsRatio_working_3-way'!AF385</f>
        <v>1.0464645074937768</v>
      </c>
      <c r="AM385" s="11">
        <f>'OddsRatio_working_3-way'!AA385+'OddsRatio_working_3-way'!AG385</f>
        <v>-0.68576181390006452</v>
      </c>
      <c r="AN385" s="11">
        <f>'OddsRatio_working_3-way'!AB385+'OddsRatio_working_3-way'!AH385</f>
        <v>-0.36070269359371249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1.0464645074937768</v>
      </c>
      <c r="AS385" s="11">
        <f>IF(('OddsRatio_working_3-way'!X385=0),IF(Q385&gt;0,-Q385^(1/3),(-Q385)^(1/3)),'OddsRatio_working_3-way'!AM385-'OddsRatio_working_3-way'!R385/3)</f>
        <v>-0.68576181390006452</v>
      </c>
      <c r="AT385" s="11">
        <f>IF(('OddsRatio_working_3-way'!X385=0),IF(Q385&gt;0,-Q385^(1/3),(-Q385)^(1/3)),'OddsRatio_working_3-way'!AN385-'OddsRatio_working_3-way'!R385/3)</f>
        <v>-0.36070269359371249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9">
        <f t="shared" si="78"/>
        <v>0.51157617788877019</v>
      </c>
      <c r="E386" s="9">
        <f t="shared" si="79"/>
        <v>0.24233486722326511</v>
      </c>
      <c r="F386" s="9">
        <f t="shared" si="80"/>
        <v>0.24608895488796473</v>
      </c>
      <c r="G386" s="9">
        <f t="shared" si="81"/>
        <v>1.0491682334829209</v>
      </c>
      <c r="H386" s="9">
        <f t="shared" si="82"/>
        <v>1.9547430924694575</v>
      </c>
      <c r="I386" s="9">
        <f t="shared" si="83"/>
        <v>4.1265213357791053</v>
      </c>
      <c r="J386" s="9">
        <f t="shared" si="84"/>
        <v>4.0635712417701289</v>
      </c>
      <c r="K386" s="11">
        <f t="shared" si="85"/>
        <v>0.52356020942408377</v>
      </c>
      <c r="L386" s="11">
        <f t="shared" si="86"/>
        <v>0.25125628140703515</v>
      </c>
      <c r="M386" s="11">
        <f t="shared" si="87"/>
        <v>0.25510204081632654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-0.26572841770558098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0.22853072929558571</v>
      </c>
      <c r="Q386" s="11">
        <f>2*'OddsRatio_working_3-way'!K386*'OddsRatio_working_3-way'!L386*'OddsRatio_working_3-way'!M386</f>
        <v>6.7116220057440737E-2</v>
      </c>
      <c r="R386" s="11">
        <f t="shared" si="88"/>
        <v>0</v>
      </c>
      <c r="S386" s="11">
        <f t="shared" si="89"/>
        <v>-0.86001614456151554</v>
      </c>
      <c r="T386" s="11">
        <f t="shared" si="90"/>
        <v>-0.25257449179486507</v>
      </c>
      <c r="U386" s="11">
        <f>'OddsRatio_working_3-way'!S386-'OddsRatio_working_3-way'!R386^2/3</f>
        <v>-0.86001614456151554</v>
      </c>
      <c r="V386" s="11">
        <f>'OddsRatio_working_3-way'!S386*'OddsRatio_working_3-way'!R386/3-2*'OddsRatio_working_3-way'!R386^3/27-'OddsRatio_working_3-way'!T386</f>
        <v>0.25257449179486507</v>
      </c>
      <c r="W386" s="11">
        <f>'OddsRatio_working_3-way'!V386^2+4*'OddsRatio_working_3-way'!U386^3/27</f>
        <v>-3.044195160946396E-2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0.15348927121699607</v>
      </c>
      <c r="Y386" s="11">
        <f>IF('OddsRatio_working_3-way'!W386&gt;=0,IF('OddsRatio_working_3-way'!V386+SQRT('OddsRatio_working_3-way'!W386)&gt;0,0,PI()),ACOS('OddsRatio_working_3-way'!V386/(2*'OddsRatio_working_3-way'!X386)))</f>
        <v>0.60451874548416218</v>
      </c>
      <c r="Z386" s="11">
        <f>'OddsRatio_working_3-way'!X386^(1/3)*COS('OddsRatio_working_3-way'!Y386/3)</f>
        <v>0.52458411674146044</v>
      </c>
      <c r="AA386" s="11">
        <f>'OddsRatio_working_3-way'!X386^(1/3)*COS(('OddsRatio_working_3-way'!Y386+2*PI())/3)</f>
        <v>-0.35509650054520403</v>
      </c>
      <c r="AB386" s="11">
        <f>'OddsRatio_working_3-way'!X386^(1/3)*COS(('OddsRatio_working_3-way'!Y386+4*PI())/3)</f>
        <v>-0.16948761619625646</v>
      </c>
      <c r="AC386" s="11">
        <f>'OddsRatio_working_3-way'!X386^(1/3)*SIN('OddsRatio_working_3-way'!Y386/3)</f>
        <v>0.10716133934285106</v>
      </c>
      <c r="AD386" s="11">
        <f>'OddsRatio_working_3-way'!X386^(1/3)*SIN(('OddsRatio_working_3-way'!Y386+2*PI())/3)</f>
        <v>0.40072250184850078</v>
      </c>
      <c r="AE386" s="11">
        <f>'OddsRatio_working_3-way'!X386^(1/3)*SIN(('OddsRatio_working_3-way'!Y386+4*PI())/3)</f>
        <v>-0.50788384119135188</v>
      </c>
      <c r="AF386" s="11">
        <f>-'OddsRatio_working_3-way'!U386/(3*'OddsRatio_working_3-way'!X386^(1/3))*COS(('OddsRatio_working_3-way'!Y386)/3)</f>
        <v>0.52458411674146044</v>
      </c>
      <c r="AG386" s="11">
        <f>-'OddsRatio_working_3-way'!U386/(3*'OddsRatio_working_3-way'!X386^(1/3))*COS(('OddsRatio_working_3-way'!Y386+2*PI())/3)</f>
        <v>-0.35509650054520403</v>
      </c>
      <c r="AH386" s="11">
        <f>-'OddsRatio_working_3-way'!U386/(3*'OddsRatio_working_3-way'!X386^(1/3))*COS(('OddsRatio_working_3-way'!Y386+4*PI())/3)</f>
        <v>-0.16948761619625646</v>
      </c>
      <c r="AI386" s="11">
        <f>'OddsRatio_working_3-way'!U386/(3*'OddsRatio_working_3-way'!X386^(1/3))*SIN(('OddsRatio_working_3-way'!Y386)/3)</f>
        <v>-0.10716133934285106</v>
      </c>
      <c r="AJ386" s="11">
        <f>'OddsRatio_working_3-way'!U386/(3*'OddsRatio_working_3-way'!X386^(1/3))*SIN(('OddsRatio_working_3-way'!Y386+2*PI())/3)</f>
        <v>-0.40072250184850078</v>
      </c>
      <c r="AK386" s="11">
        <f>'OddsRatio_working_3-way'!U386/(3*'OddsRatio_working_3-way'!X386^(1/3))*SIN(('OddsRatio_working_3-way'!Y386+4*PI())/3)</f>
        <v>0.50788384119135188</v>
      </c>
      <c r="AL386" s="11">
        <f>'OddsRatio_working_3-way'!Z386+'OddsRatio_working_3-way'!AF386</f>
        <v>1.0491682334829209</v>
      </c>
      <c r="AM386" s="11">
        <f>'OddsRatio_working_3-way'!AA386+'OddsRatio_working_3-way'!AG386</f>
        <v>-0.71019300109040806</v>
      </c>
      <c r="AN386" s="11">
        <f>'OddsRatio_working_3-way'!AB386+'OddsRatio_working_3-way'!AH386</f>
        <v>-0.33897523239251293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1.0491682334829209</v>
      </c>
      <c r="AS386" s="11">
        <f>IF(('OddsRatio_working_3-way'!X386=0),IF(Q386&gt;0,-Q386^(1/3),(-Q386)^(1/3)),'OddsRatio_working_3-way'!AM386-'OddsRatio_working_3-way'!R386/3)</f>
        <v>-0.71019300109040806</v>
      </c>
      <c r="AT386" s="11">
        <f>IF(('OddsRatio_working_3-way'!X386=0),IF(Q386&gt;0,-Q386^(1/3),(-Q386)^(1/3)),'OddsRatio_working_3-way'!AN386-'OddsRatio_working_3-way'!R386/3)</f>
        <v>-0.33897523239251293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9">
        <f t="shared" si="78"/>
        <v>0.49132697270013653</v>
      </c>
      <c r="E387" s="9">
        <f t="shared" si="79"/>
        <v>0.25940804230975206</v>
      </c>
      <c r="F387" s="9">
        <f t="shared" si="80"/>
        <v>0.2492649849901116</v>
      </c>
      <c r="G387" s="9">
        <f t="shared" si="81"/>
        <v>1.0457621242795403</v>
      </c>
      <c r="H387" s="9">
        <f t="shared" si="82"/>
        <v>2.0353045030367456</v>
      </c>
      <c r="I387" s="9">
        <f t="shared" si="83"/>
        <v>3.8549305992831453</v>
      </c>
      <c r="J387" s="9">
        <f t="shared" si="84"/>
        <v>4.0117949179250756</v>
      </c>
      <c r="K387" s="11">
        <f t="shared" si="85"/>
        <v>0.50251256281407031</v>
      </c>
      <c r="L387" s="11">
        <f t="shared" si="86"/>
        <v>0.26809651474530832</v>
      </c>
      <c r="M387" s="11">
        <f t="shared" si="87"/>
        <v>0.25773195876288663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-0.27026928678938233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0.22916606192289213</v>
      </c>
      <c r="Q387" s="11">
        <f>2*'OddsRatio_working_3-way'!K387*'OddsRatio_working_3-way'!L387*'OddsRatio_working_3-way'!M387</f>
        <v>6.9444261188755199E-2</v>
      </c>
      <c r="R387" s="11">
        <f t="shared" si="88"/>
        <v>0</v>
      </c>
      <c r="S387" s="11">
        <f t="shared" si="89"/>
        <v>-0.84791751458418041</v>
      </c>
      <c r="T387" s="11">
        <f t="shared" si="90"/>
        <v>-0.2569447013891456</v>
      </c>
      <c r="U387" s="11">
        <f>'OddsRatio_working_3-way'!S387-'OddsRatio_working_3-way'!R387^2/3</f>
        <v>-0.84791751458418041</v>
      </c>
      <c r="V387" s="11">
        <f>'OddsRatio_working_3-way'!S387*'OddsRatio_working_3-way'!R387/3-2*'OddsRatio_working_3-way'!R387^3/27-'OddsRatio_working_3-way'!T387</f>
        <v>0.2569447013891456</v>
      </c>
      <c r="W387" s="11">
        <f>'OddsRatio_working_3-way'!V387^2+4*'OddsRatio_working_3-way'!U387^3/27</f>
        <v>-2.4293829691901303E-2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0.15026177929188989</v>
      </c>
      <c r="Y387" s="11">
        <f>IF('OddsRatio_working_3-way'!W387&gt;=0,IF('OddsRatio_working_3-way'!V387+SQRT('OddsRatio_working_3-way'!W387)&gt;0,0,PI()),ACOS('OddsRatio_working_3-way'!V387/(2*'OddsRatio_working_3-way'!X387)))</f>
        <v>0.54526435771478421</v>
      </c>
      <c r="Z387" s="11">
        <f>'OddsRatio_working_3-way'!X387^(1/3)*COS('OddsRatio_working_3-way'!Y387/3)</f>
        <v>0.52288106213977015</v>
      </c>
      <c r="AA387" s="11">
        <f>'OddsRatio_working_3-way'!X387^(1/3)*COS(('OddsRatio_working_3-way'!Y387+2*PI())/3)</f>
        <v>-0.34466267228082997</v>
      </c>
      <c r="AB387" s="11">
        <f>'OddsRatio_working_3-way'!X387^(1/3)*COS(('OddsRatio_working_3-way'!Y387+4*PI())/3)</f>
        <v>-0.17821838985894031</v>
      </c>
      <c r="AC387" s="11">
        <f>'OddsRatio_working_3-way'!X387^(1/3)*SIN('OddsRatio_working_3-way'!Y387/3)</f>
        <v>9.609665126135207E-2</v>
      </c>
      <c r="AD387" s="11">
        <f>'OddsRatio_working_3-way'!X387^(1/3)*SIN(('OddsRatio_working_3-way'!Y387+2*PI())/3)</f>
        <v>0.40477995734015448</v>
      </c>
      <c r="AE387" s="11">
        <f>'OddsRatio_working_3-way'!X387^(1/3)*SIN(('OddsRatio_working_3-way'!Y387+4*PI())/3)</f>
        <v>-0.50087660860150662</v>
      </c>
      <c r="AF387" s="11">
        <f>-'OddsRatio_working_3-way'!U387/(3*'OddsRatio_working_3-way'!X387^(1/3))*COS(('OddsRatio_working_3-way'!Y387)/3)</f>
        <v>0.52288106213977026</v>
      </c>
      <c r="AG387" s="11">
        <f>-'OddsRatio_working_3-way'!U387/(3*'OddsRatio_working_3-way'!X387^(1/3))*COS(('OddsRatio_working_3-way'!Y387+2*PI())/3)</f>
        <v>-0.34466267228083003</v>
      </c>
      <c r="AH387" s="11">
        <f>-'OddsRatio_working_3-way'!U387/(3*'OddsRatio_working_3-way'!X387^(1/3))*COS(('OddsRatio_working_3-way'!Y387+4*PI())/3)</f>
        <v>-0.17821838985894034</v>
      </c>
      <c r="AI387" s="11">
        <f>'OddsRatio_working_3-way'!U387/(3*'OddsRatio_working_3-way'!X387^(1/3))*SIN(('OddsRatio_working_3-way'!Y387)/3)</f>
        <v>-9.6096651261352098E-2</v>
      </c>
      <c r="AJ387" s="11">
        <f>'OddsRatio_working_3-way'!U387/(3*'OddsRatio_working_3-way'!X387^(1/3))*SIN(('OddsRatio_working_3-way'!Y387+2*PI())/3)</f>
        <v>-0.40477995734015459</v>
      </c>
      <c r="AK387" s="11">
        <f>'OddsRatio_working_3-way'!U387/(3*'OddsRatio_working_3-way'!X387^(1/3))*SIN(('OddsRatio_working_3-way'!Y387+4*PI())/3)</f>
        <v>0.50087660860150673</v>
      </c>
      <c r="AL387" s="11">
        <f>'OddsRatio_working_3-way'!Z387+'OddsRatio_working_3-way'!AF387</f>
        <v>1.0457621242795403</v>
      </c>
      <c r="AM387" s="11">
        <f>'OddsRatio_working_3-way'!AA387+'OddsRatio_working_3-way'!AG387</f>
        <v>-0.68932534456166006</v>
      </c>
      <c r="AN387" s="11">
        <f>'OddsRatio_working_3-way'!AB387+'OddsRatio_working_3-way'!AH387</f>
        <v>-0.35643677971788068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1.0457621242795403</v>
      </c>
      <c r="AS387" s="11">
        <f>IF(('OddsRatio_working_3-way'!X387=0),IF(Q387&gt;0,-Q387^(1/3),(-Q387)^(1/3)),'OddsRatio_working_3-way'!AM387-'OddsRatio_working_3-way'!R387/3)</f>
        <v>-0.68932534456166006</v>
      </c>
      <c r="AT387" s="11">
        <f>IF(('OddsRatio_working_3-way'!X387=0),IF(Q387&gt;0,-Q387^(1/3),(-Q387)^(1/3)),'OddsRatio_working_3-way'!AN387-'OddsRatio_working_3-way'!R387/3)</f>
        <v>-0.35643677971788068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9">
        <f t="shared" ref="D388:D451" si="91">(K388/(AR388+K388-(AR388*K388)))</f>
        <v>0.41013430400792267</v>
      </c>
      <c r="E388" s="9">
        <f t="shared" ref="E388:E451" si="92">(L388/(AR388+L388-(AR388*L388)))</f>
        <v>0.27418526234224111</v>
      </c>
      <c r="F388" s="9">
        <f t="shared" ref="F388:F451" si="93">(M388/(AR388+M388-(AR388*M388)))</f>
        <v>0.31568043364983639</v>
      </c>
      <c r="G388" s="9">
        <f t="shared" ref="G388:G451" si="94">AR388</f>
        <v>1.0421925353772152</v>
      </c>
      <c r="H388" s="9">
        <f t="shared" ref="H388:H451" si="95">IF(A388="","",1/D388)</f>
        <v>2.4382256988205571</v>
      </c>
      <c r="I388" s="9">
        <f t="shared" ref="I388:I451" si="96">IF(B388="","",1/E388)</f>
        <v>3.6471690398581265</v>
      </c>
      <c r="J388" s="9">
        <f t="shared" ref="J388:J451" si="97">IF(C388="","",1/F388)</f>
        <v>3.1677604735846074</v>
      </c>
      <c r="K388" s="11">
        <f t="shared" ref="K388:K451" si="98">1/A388</f>
        <v>0.42016806722689076</v>
      </c>
      <c r="L388" s="11">
        <f t="shared" ref="L388:L451" si="99">1/B388</f>
        <v>0.2824858757062147</v>
      </c>
      <c r="M388" s="11">
        <f t="shared" ref="M388:M451" si="100">1/C388</f>
        <v>0.32467532467532467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-0.2809604581431957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0.23121729431371935</v>
      </c>
      <c r="Q388" s="11">
        <f>2*'OddsRatio_working_3-way'!K388*'OddsRatio_working_3-way'!L388*'OddsRatio_working_3-way'!M388</f>
        <v>7.7072431437906444E-2</v>
      </c>
      <c r="R388" s="11">
        <f t="shared" ref="R388:R451" si="101">O388/N388</f>
        <v>0</v>
      </c>
      <c r="S388" s="11">
        <f t="shared" ref="S388:S451" si="102">P388/N388</f>
        <v>-0.82295315092302412</v>
      </c>
      <c r="T388" s="11">
        <f t="shared" ref="T388:T451" si="103">Q388/N388</f>
        <v>-0.27431771697434137</v>
      </c>
      <c r="U388" s="11">
        <f>'OddsRatio_working_3-way'!S388-'OddsRatio_working_3-way'!R388^2/3</f>
        <v>-0.82295315092302412</v>
      </c>
      <c r="V388" s="11">
        <f>'OddsRatio_working_3-way'!S388*'OddsRatio_working_3-way'!R388/3-2*'OddsRatio_working_3-way'!R388^3/27-'OddsRatio_working_3-way'!T388</f>
        <v>0.27431771697434137</v>
      </c>
      <c r="W388" s="11">
        <f>'OddsRatio_working_3-way'!V388^2+4*'OddsRatio_working_3-way'!U388^3/27</f>
        <v>-7.3196532211807636E-3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0.14367486129034163</v>
      </c>
      <c r="Y388" s="11">
        <f>IF('OddsRatio_working_3-way'!W388&gt;=0,IF('OddsRatio_working_3-way'!V388+SQRT('OddsRatio_working_3-way'!W388)&gt;0,0,PI()),ACOS('OddsRatio_working_3-way'!V388/(2*'OddsRatio_working_3-way'!X388)))</f>
        <v>0.30232246159630227</v>
      </c>
      <c r="Z388" s="11">
        <f>'OddsRatio_working_3-way'!X388^(1/3)*COS('OddsRatio_working_3-way'!Y388/3)</f>
        <v>0.52109626768860762</v>
      </c>
      <c r="AA388" s="11">
        <f>'OddsRatio_working_3-way'!X388^(1/3)*COS(('OddsRatio_working_3-way'!Y388+2*PI())/3)</f>
        <v>-0.30618033279973716</v>
      </c>
      <c r="AB388" s="11">
        <f>'OddsRatio_working_3-way'!X388^(1/3)*COS(('OddsRatio_working_3-way'!Y388+4*PI())/3)</f>
        <v>-0.21491593488887065</v>
      </c>
      <c r="AC388" s="11">
        <f>'OddsRatio_working_3-way'!X388^(1/3)*SIN('OddsRatio_working_3-way'!Y388/3)</f>
        <v>5.2691524701267832E-2</v>
      </c>
      <c r="AD388" s="11">
        <f>'OddsRatio_working_3-way'!X388^(1/3)*SIN(('OddsRatio_working_3-way'!Y388+2*PI())/3)</f>
        <v>0.4249368432849564</v>
      </c>
      <c r="AE388" s="11">
        <f>'OddsRatio_working_3-way'!X388^(1/3)*SIN(('OddsRatio_working_3-way'!Y388+4*PI())/3)</f>
        <v>-0.47762836798622432</v>
      </c>
      <c r="AF388" s="11">
        <f>-'OddsRatio_working_3-way'!U388/(3*'OddsRatio_working_3-way'!X388^(1/3))*COS(('OddsRatio_working_3-way'!Y388)/3)</f>
        <v>0.52109626768860762</v>
      </c>
      <c r="AG388" s="11">
        <f>-'OddsRatio_working_3-way'!U388/(3*'OddsRatio_working_3-way'!X388^(1/3))*COS(('OddsRatio_working_3-way'!Y388+2*PI())/3)</f>
        <v>-0.30618033279973716</v>
      </c>
      <c r="AH388" s="11">
        <f>-'OddsRatio_working_3-way'!U388/(3*'OddsRatio_working_3-way'!X388^(1/3))*COS(('OddsRatio_working_3-way'!Y388+4*PI())/3)</f>
        <v>-0.21491593488887065</v>
      </c>
      <c r="AI388" s="11">
        <f>'OddsRatio_working_3-way'!U388/(3*'OddsRatio_working_3-way'!X388^(1/3))*SIN(('OddsRatio_working_3-way'!Y388)/3)</f>
        <v>-5.2691524701267832E-2</v>
      </c>
      <c r="AJ388" s="11">
        <f>'OddsRatio_working_3-way'!U388/(3*'OddsRatio_working_3-way'!X388^(1/3))*SIN(('OddsRatio_working_3-way'!Y388+2*PI())/3)</f>
        <v>-0.4249368432849564</v>
      </c>
      <c r="AK388" s="11">
        <f>'OddsRatio_working_3-way'!U388/(3*'OddsRatio_working_3-way'!X388^(1/3))*SIN(('OddsRatio_working_3-way'!Y388+4*PI())/3)</f>
        <v>0.47762836798622432</v>
      </c>
      <c r="AL388" s="11">
        <f>'OddsRatio_working_3-way'!Z388+'OddsRatio_working_3-way'!AF388</f>
        <v>1.0421925353772152</v>
      </c>
      <c r="AM388" s="11">
        <f>'OddsRatio_working_3-way'!AA388+'OddsRatio_working_3-way'!AG388</f>
        <v>-0.61236066559947433</v>
      </c>
      <c r="AN388" s="11">
        <f>'OddsRatio_working_3-way'!AB388+'OddsRatio_working_3-way'!AH388</f>
        <v>-0.42983186977774129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1.0421925353772152</v>
      </c>
      <c r="AS388" s="11">
        <f>IF(('OddsRatio_working_3-way'!X388=0),IF(Q388&gt;0,-Q388^(1/3),(-Q388)^(1/3)),'OddsRatio_working_3-way'!AM388-'OddsRatio_working_3-way'!R388/3)</f>
        <v>-0.61236066559947433</v>
      </c>
      <c r="AT388" s="11">
        <f>IF(('OddsRatio_working_3-way'!X388=0),IF(Q388&gt;0,-Q388^(1/3),(-Q388)^(1/3)),'OddsRatio_working_3-way'!AN388-'OddsRatio_working_3-way'!R388/3)</f>
        <v>-0.42983186977774129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9">
        <f t="shared" si="91"/>
        <v>0.24825529327360171</v>
      </c>
      <c r="E389" s="9">
        <f t="shared" si="92"/>
        <v>0.27079584322492023</v>
      </c>
      <c r="F389" s="9">
        <f t="shared" si="93"/>
        <v>0.48094886350147803</v>
      </c>
      <c r="G389" s="9">
        <f t="shared" si="94"/>
        <v>1.0477894438979711</v>
      </c>
      <c r="H389" s="9">
        <f t="shared" si="95"/>
        <v>4.0281114928651363</v>
      </c>
      <c r="I389" s="9">
        <f t="shared" si="96"/>
        <v>3.6928188708177854</v>
      </c>
      <c r="J389" s="9">
        <f t="shared" si="97"/>
        <v>2.07922312721491</v>
      </c>
      <c r="K389" s="11">
        <f t="shared" si="98"/>
        <v>0.25706940874035988</v>
      </c>
      <c r="L389" s="11">
        <f t="shared" si="99"/>
        <v>0.28011204481792717</v>
      </c>
      <c r="M389" s="11">
        <f t="shared" si="100"/>
        <v>0.49261083743842371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-0.27136531414267673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0.23021352854589225</v>
      </c>
      <c r="Q389" s="11">
        <f>2*'OddsRatio_working_3-way'!K389*'OddsRatio_working_3-way'!L389*'OddsRatio_working_3-way'!M389</f>
        <v>7.0944076593495303E-2</v>
      </c>
      <c r="R389" s="11">
        <f t="shared" si="101"/>
        <v>0</v>
      </c>
      <c r="S389" s="11">
        <f t="shared" si="102"/>
        <v>-0.84835281647252836</v>
      </c>
      <c r="T389" s="11">
        <f t="shared" si="103"/>
        <v>-0.26143384174808271</v>
      </c>
      <c r="U389" s="11">
        <f>'OddsRatio_working_3-way'!S389-'OddsRatio_working_3-way'!R389^2/3</f>
        <v>-0.84835281647252836</v>
      </c>
      <c r="V389" s="11">
        <f>'OddsRatio_working_3-way'!S389*'OddsRatio_working_3-way'!R389/3-2*'OddsRatio_working_3-way'!R389^3/27-'OddsRatio_working_3-way'!T389</f>
        <v>0.26143384174808271</v>
      </c>
      <c r="W389" s="11">
        <f>'OddsRatio_working_3-way'!V389^2+4*'OddsRatio_working_3-way'!U389^3/27</f>
        <v>-2.2105923267306038E-2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0.15037750569688571</v>
      </c>
      <c r="Y389" s="11">
        <f>IF('OddsRatio_working_3-way'!W389&gt;=0,IF('OddsRatio_working_3-way'!V389+SQRT('OddsRatio_working_3-way'!W389)&gt;0,0,PI()),ACOS('OddsRatio_working_3-way'!V389/(2*'OddsRatio_working_3-way'!X389)))</f>
        <v>0.51709597166958599</v>
      </c>
      <c r="Z389" s="11">
        <f>'OddsRatio_working_3-way'!X389^(1/3)*COS('OddsRatio_working_3-way'!Y389/3)</f>
        <v>0.52389472194898556</v>
      </c>
      <c r="AA389" s="11">
        <f>'OddsRatio_working_3-way'!X389^(1/3)*COS(('OddsRatio_working_3-way'!Y389+2*PI())/3)</f>
        <v>-0.34093434948290752</v>
      </c>
      <c r="AB389" s="11">
        <f>'OddsRatio_working_3-way'!X389^(1/3)*COS(('OddsRatio_working_3-way'!Y389+4*PI())/3)</f>
        <v>-0.18296037246607791</v>
      </c>
      <c r="AC389" s="11">
        <f>'OddsRatio_working_3-way'!X389^(1/3)*SIN('OddsRatio_working_3-way'!Y389/3)</f>
        <v>9.1206318155622343E-2</v>
      </c>
      <c r="AD389" s="11">
        <f>'OddsRatio_working_3-way'!X389^(1/3)*SIN(('OddsRatio_working_3-way'!Y389+2*PI())/3)</f>
        <v>0.40810297903859527</v>
      </c>
      <c r="AE389" s="11">
        <f>'OddsRatio_working_3-way'!X389^(1/3)*SIN(('OddsRatio_working_3-way'!Y389+4*PI())/3)</f>
        <v>-0.49930929719421763</v>
      </c>
      <c r="AF389" s="11">
        <f>-'OddsRatio_working_3-way'!U389/(3*'OddsRatio_working_3-way'!X389^(1/3))*COS(('OddsRatio_working_3-way'!Y389)/3)</f>
        <v>0.52389472194898556</v>
      </c>
      <c r="AG389" s="11">
        <f>-'OddsRatio_working_3-way'!U389/(3*'OddsRatio_working_3-way'!X389^(1/3))*COS(('OddsRatio_working_3-way'!Y389+2*PI())/3)</f>
        <v>-0.34093434948290752</v>
      </c>
      <c r="AH389" s="11">
        <f>-'OddsRatio_working_3-way'!U389/(3*'OddsRatio_working_3-way'!X389^(1/3))*COS(('OddsRatio_working_3-way'!Y389+4*PI())/3)</f>
        <v>-0.18296037246607791</v>
      </c>
      <c r="AI389" s="11">
        <f>'OddsRatio_working_3-way'!U389/(3*'OddsRatio_working_3-way'!X389^(1/3))*SIN(('OddsRatio_working_3-way'!Y389)/3)</f>
        <v>-9.1206318155622343E-2</v>
      </c>
      <c r="AJ389" s="11">
        <f>'OddsRatio_working_3-way'!U389/(3*'OddsRatio_working_3-way'!X389^(1/3))*SIN(('OddsRatio_working_3-way'!Y389+2*PI())/3)</f>
        <v>-0.40810297903859527</v>
      </c>
      <c r="AK389" s="11">
        <f>'OddsRatio_working_3-way'!U389/(3*'OddsRatio_working_3-way'!X389^(1/3))*SIN(('OddsRatio_working_3-way'!Y389+4*PI())/3)</f>
        <v>0.49930929719421763</v>
      </c>
      <c r="AL389" s="11">
        <f>'OddsRatio_working_3-way'!Z389+'OddsRatio_working_3-way'!AF389</f>
        <v>1.0477894438979711</v>
      </c>
      <c r="AM389" s="11">
        <f>'OddsRatio_working_3-way'!AA389+'OddsRatio_working_3-way'!AG389</f>
        <v>-0.68186869896581503</v>
      </c>
      <c r="AN389" s="11">
        <f>'OddsRatio_working_3-way'!AB389+'OddsRatio_working_3-way'!AH389</f>
        <v>-0.36592074493215582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1.0477894438979711</v>
      </c>
      <c r="AS389" s="11">
        <f>IF(('OddsRatio_working_3-way'!X389=0),IF(Q389&gt;0,-Q389^(1/3),(-Q389)^(1/3)),'OddsRatio_working_3-way'!AM389-'OddsRatio_working_3-way'!R389/3)</f>
        <v>-0.68186869896581503</v>
      </c>
      <c r="AT389" s="11">
        <f>IF(('OddsRatio_working_3-way'!X389=0),IF(Q389&gt;0,-Q389^(1/3),(-Q389)^(1/3)),'OddsRatio_working_3-way'!AN389-'OddsRatio_working_3-way'!R389/3)</f>
        <v>-0.36592074493215582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9">
        <f t="shared" si="91"/>
        <v>0.33220844071655564</v>
      </c>
      <c r="E390" s="9">
        <f t="shared" si="92"/>
        <v>0.28831465747375046</v>
      </c>
      <c r="F390" s="9">
        <f t="shared" si="93"/>
        <v>0.37947690180969379</v>
      </c>
      <c r="G390" s="9">
        <f t="shared" si="94"/>
        <v>1.0415328054871726</v>
      </c>
      <c r="H390" s="9">
        <f t="shared" si="95"/>
        <v>3.0101583145902437</v>
      </c>
      <c r="I390" s="9">
        <f t="shared" si="96"/>
        <v>3.4684327490046001</v>
      </c>
      <c r="J390" s="9">
        <f t="shared" si="97"/>
        <v>2.6352065046148612</v>
      </c>
      <c r="K390" s="11">
        <f t="shared" si="98"/>
        <v>0.34129692832764502</v>
      </c>
      <c r="L390" s="11">
        <f t="shared" si="99"/>
        <v>0.29673590504451036</v>
      </c>
      <c r="M390" s="11">
        <f t="shared" si="100"/>
        <v>0.38910505836575876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-0.28299232867088475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0.23131694965688049</v>
      </c>
      <c r="Q390" s="11">
        <f>2*'OddsRatio_working_3-way'!K390*'OddsRatio_working_3-way'!L390*'OddsRatio_working_3-way'!M390</f>
        <v>7.8813270751918393E-2</v>
      </c>
      <c r="R390" s="11">
        <f t="shared" si="101"/>
        <v>0</v>
      </c>
      <c r="S390" s="11">
        <f t="shared" si="102"/>
        <v>-0.81739653771992582</v>
      </c>
      <c r="T390" s="11">
        <f t="shared" si="103"/>
        <v>-0.27849967213626092</v>
      </c>
      <c r="U390" s="11">
        <f>'OddsRatio_working_3-way'!S390-'OddsRatio_working_3-way'!R390^2/3</f>
        <v>-0.81739653771992582</v>
      </c>
      <c r="V390" s="11">
        <f>'OddsRatio_working_3-way'!S390*'OddsRatio_working_3-way'!R390/3-2*'OddsRatio_working_3-way'!R390^3/27-'OddsRatio_working_3-way'!T390</f>
        <v>0.27849967213626092</v>
      </c>
      <c r="W390" s="11">
        <f>'OddsRatio_working_3-way'!V390^2+4*'OddsRatio_working_3-way'!U390^3/27</f>
        <v>-3.3465181253731768E-3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0.14222217259043859</v>
      </c>
      <c r="Y390" s="11">
        <f>IF('OddsRatio_working_3-way'!W390&gt;=0,IF('OddsRatio_working_3-way'!V390+SQRT('OddsRatio_working_3-way'!W390)&gt;0,0,PI()),ACOS('OddsRatio_working_3-way'!V390/(2*'OddsRatio_working_3-way'!X390)))</f>
        <v>0.20480455730671498</v>
      </c>
      <c r="Z390" s="11">
        <f>'OddsRatio_working_3-way'!X390^(1/3)*COS('OddsRatio_working_3-way'!Y390/3)</f>
        <v>0.52076640274358632</v>
      </c>
      <c r="AA390" s="11">
        <f>'OddsRatio_working_3-way'!X390^(1/3)*COS(('OddsRatio_working_3-way'!Y390+2*PI())/3)</f>
        <v>-0.29121986396861305</v>
      </c>
      <c r="AB390" s="11">
        <f>'OddsRatio_working_3-way'!X390^(1/3)*COS(('OddsRatio_working_3-way'!Y390+4*PI())/3)</f>
        <v>-0.22954653877497294</v>
      </c>
      <c r="AC390" s="11">
        <f>'OddsRatio_working_3-way'!X390^(1/3)*SIN('OddsRatio_working_3-way'!Y390/3)</f>
        <v>3.5607110902367421E-2</v>
      </c>
      <c r="AD390" s="11">
        <f>'OddsRatio_working_3-way'!X390^(1/3)*SIN(('OddsRatio_working_3-way'!Y390+2*PI())/3)</f>
        <v>0.43319337876220027</v>
      </c>
      <c r="AE390" s="11">
        <f>'OddsRatio_working_3-way'!X390^(1/3)*SIN(('OddsRatio_working_3-way'!Y390+4*PI())/3)</f>
        <v>-0.46880048966456767</v>
      </c>
      <c r="AF390" s="11">
        <f>-'OddsRatio_working_3-way'!U390/(3*'OddsRatio_working_3-way'!X390^(1/3))*COS(('OddsRatio_working_3-way'!Y390)/3)</f>
        <v>0.52076640274358632</v>
      </c>
      <c r="AG390" s="11">
        <f>-'OddsRatio_working_3-way'!U390/(3*'OddsRatio_working_3-way'!X390^(1/3))*COS(('OddsRatio_working_3-way'!Y390+2*PI())/3)</f>
        <v>-0.29121986396861305</v>
      </c>
      <c r="AH390" s="11">
        <f>-'OddsRatio_working_3-way'!U390/(3*'OddsRatio_working_3-way'!X390^(1/3))*COS(('OddsRatio_working_3-way'!Y390+4*PI())/3)</f>
        <v>-0.22954653877497294</v>
      </c>
      <c r="AI390" s="11">
        <f>'OddsRatio_working_3-way'!U390/(3*'OddsRatio_working_3-way'!X390^(1/3))*SIN(('OddsRatio_working_3-way'!Y390)/3)</f>
        <v>-3.5607110902367421E-2</v>
      </c>
      <c r="AJ390" s="11">
        <f>'OddsRatio_working_3-way'!U390/(3*'OddsRatio_working_3-way'!X390^(1/3))*SIN(('OddsRatio_working_3-way'!Y390+2*PI())/3)</f>
        <v>-0.43319337876220027</v>
      </c>
      <c r="AK390" s="11">
        <f>'OddsRatio_working_3-way'!U390/(3*'OddsRatio_working_3-way'!X390^(1/3))*SIN(('OddsRatio_working_3-way'!Y390+4*PI())/3)</f>
        <v>0.46880048966456767</v>
      </c>
      <c r="AL390" s="11">
        <f>'OddsRatio_working_3-way'!Z390+'OddsRatio_working_3-way'!AF390</f>
        <v>1.0415328054871726</v>
      </c>
      <c r="AM390" s="11">
        <f>'OddsRatio_working_3-way'!AA390+'OddsRatio_working_3-way'!AG390</f>
        <v>-0.58243972793722609</v>
      </c>
      <c r="AN390" s="11">
        <f>'OddsRatio_working_3-way'!AB390+'OddsRatio_working_3-way'!AH390</f>
        <v>-0.45909307754994588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1.0415328054871726</v>
      </c>
      <c r="AS390" s="11">
        <f>IF(('OddsRatio_working_3-way'!X390=0),IF(Q390&gt;0,-Q390^(1/3),(-Q390)^(1/3)),'OddsRatio_working_3-way'!AM390-'OddsRatio_working_3-way'!R390/3)</f>
        <v>-0.58243972793722609</v>
      </c>
      <c r="AT390" s="11">
        <f>IF(('OddsRatio_working_3-way'!X390=0),IF(Q390&gt;0,-Q390^(1/3),(-Q390)^(1/3)),'OddsRatio_working_3-way'!AN390-'OddsRatio_working_3-way'!R390/3)</f>
        <v>-0.45909307754994588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9">
        <f t="shared" si="91"/>
        <v>0.4651075874106787</v>
      </c>
      <c r="E391" s="9">
        <f t="shared" si="92"/>
        <v>0.26894178621674131</v>
      </c>
      <c r="F391" s="9">
        <f t="shared" si="93"/>
        <v>0.2659506263725801</v>
      </c>
      <c r="G391" s="9">
        <f t="shared" si="94"/>
        <v>1.045491070859041</v>
      </c>
      <c r="H391" s="9">
        <f t="shared" si="95"/>
        <v>2.1500401779449456</v>
      </c>
      <c r="I391" s="9">
        <f t="shared" si="96"/>
        <v>3.7182767842335065</v>
      </c>
      <c r="J391" s="9">
        <f t="shared" si="97"/>
        <v>3.7600964270678681</v>
      </c>
      <c r="K391" s="11">
        <f t="shared" si="98"/>
        <v>0.47619047619047616</v>
      </c>
      <c r="L391" s="11">
        <f t="shared" si="99"/>
        <v>0.27777777777777779</v>
      </c>
      <c r="M391" s="11">
        <f t="shared" si="100"/>
        <v>0.27472527472527469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-0.27437641723356021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0.23039130181987327</v>
      </c>
      <c r="Q391" s="11">
        <f>2*'OddsRatio_working_3-way'!K391*'OddsRatio_working_3-way'!L391*'OddsRatio_working_3-way'!M391</f>
        <v>7.2678644107215529E-2</v>
      </c>
      <c r="R391" s="11">
        <f t="shared" si="101"/>
        <v>0</v>
      </c>
      <c r="S391" s="11">
        <f t="shared" si="102"/>
        <v>-0.8396906124178849</v>
      </c>
      <c r="T391" s="11">
        <f t="shared" si="103"/>
        <v>-0.264886628522992</v>
      </c>
      <c r="U391" s="11">
        <f>'OddsRatio_working_3-way'!S391-'OddsRatio_working_3-way'!R391^2/3</f>
        <v>-0.8396906124178849</v>
      </c>
      <c r="V391" s="11">
        <f>'OddsRatio_working_3-way'!S391*'OddsRatio_working_3-way'!R391/3-2*'OddsRatio_working_3-way'!R391^3/27-'OddsRatio_working_3-way'!T391</f>
        <v>0.264886628522992</v>
      </c>
      <c r="W391" s="11">
        <f>'OddsRatio_working_3-way'!V391^2+4*'OddsRatio_working_3-way'!U391^3/27</f>
        <v>-1.75460858153028E-2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0.14808022469727378</v>
      </c>
      <c r="Y391" s="11">
        <f>IF('OddsRatio_working_3-way'!W391&gt;=0,IF('OddsRatio_working_3-way'!V391+SQRT('OddsRatio_working_3-way'!W391)&gt;0,0,PI()),ACOS('OddsRatio_working_3-way'!V391/(2*'OddsRatio_working_3-way'!X391)))</f>
        <v>0.46370295121116434</v>
      </c>
      <c r="Z391" s="11">
        <f>'OddsRatio_working_3-way'!X391^(1/3)*COS('OddsRatio_working_3-way'!Y391/3)</f>
        <v>0.52274553542952062</v>
      </c>
      <c r="AA391" s="11">
        <f>'OddsRatio_working_3-way'!X391^(1/3)*COS(('OddsRatio_working_3-way'!Y391+2*PI())/3)</f>
        <v>-0.33190986430831959</v>
      </c>
      <c r="AB391" s="11">
        <f>'OddsRatio_working_3-way'!X391^(1/3)*COS(('OddsRatio_working_3-way'!Y391+4*PI())/3)</f>
        <v>-0.19083567112120098</v>
      </c>
      <c r="AC391" s="11">
        <f>'OddsRatio_working_3-way'!X391^(1/3)*SIN('OddsRatio_working_3-way'!Y391/3)</f>
        <v>8.1449223412292132E-2</v>
      </c>
      <c r="AD391" s="11">
        <f>'OddsRatio_working_3-way'!X391^(1/3)*SIN(('OddsRatio_working_3-way'!Y391+2*PI())/3)</f>
        <v>0.41198630169071715</v>
      </c>
      <c r="AE391" s="11">
        <f>'OddsRatio_working_3-way'!X391^(1/3)*SIN(('OddsRatio_working_3-way'!Y391+4*PI())/3)</f>
        <v>-0.49343552510300931</v>
      </c>
      <c r="AF391" s="11">
        <f>-'OddsRatio_working_3-way'!U391/(3*'OddsRatio_working_3-way'!X391^(1/3))*COS(('OddsRatio_working_3-way'!Y391)/3)</f>
        <v>0.5227455354295204</v>
      </c>
      <c r="AG391" s="11">
        <f>-'OddsRatio_working_3-way'!U391/(3*'OddsRatio_working_3-way'!X391^(1/3))*COS(('OddsRatio_working_3-way'!Y391+2*PI())/3)</f>
        <v>-0.33190986430831942</v>
      </c>
      <c r="AH391" s="11">
        <f>-'OddsRatio_working_3-way'!U391/(3*'OddsRatio_working_3-way'!X391^(1/3))*COS(('OddsRatio_working_3-way'!Y391+4*PI())/3)</f>
        <v>-0.19083567112120089</v>
      </c>
      <c r="AI391" s="11">
        <f>'OddsRatio_working_3-way'!U391/(3*'OddsRatio_working_3-way'!X391^(1/3))*SIN(('OddsRatio_working_3-way'!Y391)/3)</f>
        <v>-8.1449223412292104E-2</v>
      </c>
      <c r="AJ391" s="11">
        <f>'OddsRatio_working_3-way'!U391/(3*'OddsRatio_working_3-way'!X391^(1/3))*SIN(('OddsRatio_working_3-way'!Y391+2*PI())/3)</f>
        <v>-0.41198630169071698</v>
      </c>
      <c r="AK391" s="11">
        <f>'OddsRatio_working_3-way'!U391/(3*'OddsRatio_working_3-way'!X391^(1/3))*SIN(('OddsRatio_working_3-way'!Y391+4*PI())/3)</f>
        <v>0.49343552510300914</v>
      </c>
      <c r="AL391" s="11">
        <f>'OddsRatio_working_3-way'!Z391+'OddsRatio_working_3-way'!AF391</f>
        <v>1.045491070859041</v>
      </c>
      <c r="AM391" s="11">
        <f>'OddsRatio_working_3-way'!AA391+'OddsRatio_working_3-way'!AG391</f>
        <v>-0.66381972861663896</v>
      </c>
      <c r="AN391" s="11">
        <f>'OddsRatio_working_3-way'!AB391+'OddsRatio_working_3-way'!AH391</f>
        <v>-0.38167134224240185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1.045491070859041</v>
      </c>
      <c r="AS391" s="11">
        <f>IF(('OddsRatio_working_3-way'!X391=0),IF(Q391&gt;0,-Q391^(1/3),(-Q391)^(1/3)),'OddsRatio_working_3-way'!AM391-'OddsRatio_working_3-way'!R391/3)</f>
        <v>-0.66381972861663896</v>
      </c>
      <c r="AT391" s="11">
        <f>IF(('OddsRatio_working_3-way'!X391=0),IF(Q391&gt;0,-Q391^(1/3),(-Q391)^(1/3)),'OddsRatio_working_3-way'!AN391-'OddsRatio_working_3-way'!R391/3)</f>
        <v>-0.38167134224240185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9">
        <f t="shared" si="91"/>
        <v>0.43745593469825744</v>
      </c>
      <c r="E392" s="9">
        <f t="shared" si="92"/>
        <v>0.28582002112834293</v>
      </c>
      <c r="F392" s="9">
        <f t="shared" si="93"/>
        <v>0.27672404417339974</v>
      </c>
      <c r="G392" s="9">
        <f t="shared" si="94"/>
        <v>1.0454833557916405</v>
      </c>
      <c r="H392" s="9">
        <f t="shared" si="95"/>
        <v>2.2859445276237178</v>
      </c>
      <c r="I392" s="9">
        <f t="shared" si="96"/>
        <v>3.4987052203420204</v>
      </c>
      <c r="J392" s="9">
        <f t="shared" si="97"/>
        <v>3.6137083894791009</v>
      </c>
      <c r="K392" s="11">
        <f t="shared" si="98"/>
        <v>0.44843049327354262</v>
      </c>
      <c r="L392" s="11">
        <f t="shared" si="99"/>
        <v>0.29498525073746312</v>
      </c>
      <c r="M392" s="11">
        <f t="shared" si="100"/>
        <v>0.2857142857142857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-0.27776045534686766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0.23130169564551881</v>
      </c>
      <c r="Q392" s="11">
        <f>2*'OddsRatio_working_3-way'!K392*'OddsRatio_working_3-way'!L392*'OddsRatio_working_3-way'!M392</f>
        <v>7.5588789426640143E-2</v>
      </c>
      <c r="R392" s="11">
        <f t="shared" si="101"/>
        <v>0</v>
      </c>
      <c r="S392" s="11">
        <f t="shared" si="102"/>
        <v>-0.83273803449331518</v>
      </c>
      <c r="T392" s="11">
        <f t="shared" si="103"/>
        <v>-0.27213661257951477</v>
      </c>
      <c r="U392" s="11">
        <f>'OddsRatio_working_3-way'!S392-'OddsRatio_working_3-way'!R392^2/3</f>
        <v>-0.83273803449331518</v>
      </c>
      <c r="V392" s="11">
        <f>'OddsRatio_working_3-way'!S392*'OddsRatio_working_3-way'!R392/3-2*'OddsRatio_working_3-way'!R392^3/27-'OddsRatio_working_3-way'!T392</f>
        <v>0.27213661257951477</v>
      </c>
      <c r="W392" s="11">
        <f>'OddsRatio_working_3-way'!V392^2+4*'OddsRatio_working_3-way'!U392^3/27</f>
        <v>-1.1491943134903995E-2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0.14624489652732922</v>
      </c>
      <c r="Y392" s="11">
        <f>IF('OddsRatio_working_3-way'!W392&gt;=0,IF('OddsRatio_working_3-way'!V392+SQRT('OddsRatio_working_3-way'!W392)&gt;0,0,PI()),ACOS('OddsRatio_working_3-way'!V392/(2*'OddsRatio_working_3-way'!X392)))</f>
        <v>0.37525539124867535</v>
      </c>
      <c r="Z392" s="11">
        <f>'OddsRatio_working_3-way'!X392^(1/3)*COS('OddsRatio_working_3-way'!Y392/3)</f>
        <v>0.52274167789582027</v>
      </c>
      <c r="AA392" s="11">
        <f>'OddsRatio_working_3-way'!X392^(1/3)*COS(('OddsRatio_working_3-way'!Y392+2*PI())/3)</f>
        <v>-0.318295018927298</v>
      </c>
      <c r="AB392" s="11">
        <f>'OddsRatio_working_3-way'!X392^(1/3)*COS(('OddsRatio_working_3-way'!Y392+4*PI())/3)</f>
        <v>-0.2044466589685221</v>
      </c>
      <c r="AC392" s="11">
        <f>'OddsRatio_working_3-way'!X392^(1/3)*SIN('OddsRatio_working_3-way'!Y392/3)</f>
        <v>6.5730381268996677E-2</v>
      </c>
      <c r="AD392" s="11">
        <f>'OddsRatio_working_3-way'!X392^(1/3)*SIN(('OddsRatio_working_3-way'!Y392+2*PI())/3)</f>
        <v>0.41984238204018437</v>
      </c>
      <c r="AE392" s="11">
        <f>'OddsRatio_working_3-way'!X392^(1/3)*SIN(('OddsRatio_working_3-way'!Y392+4*PI())/3)</f>
        <v>-0.48557276330918103</v>
      </c>
      <c r="AF392" s="11">
        <f>-'OddsRatio_working_3-way'!U392/(3*'OddsRatio_working_3-way'!X392^(1/3))*COS(('OddsRatio_working_3-way'!Y392)/3)</f>
        <v>0.52274167789582016</v>
      </c>
      <c r="AG392" s="11">
        <f>-'OddsRatio_working_3-way'!U392/(3*'OddsRatio_working_3-way'!X392^(1/3))*COS(('OddsRatio_working_3-way'!Y392+2*PI())/3)</f>
        <v>-0.31829501892729795</v>
      </c>
      <c r="AH392" s="11">
        <f>-'OddsRatio_working_3-way'!U392/(3*'OddsRatio_working_3-way'!X392^(1/3))*COS(('OddsRatio_working_3-way'!Y392+4*PI())/3)</f>
        <v>-0.20444665896852207</v>
      </c>
      <c r="AI392" s="11">
        <f>'OddsRatio_working_3-way'!U392/(3*'OddsRatio_working_3-way'!X392^(1/3))*SIN(('OddsRatio_working_3-way'!Y392)/3)</f>
        <v>-6.5730381268996663E-2</v>
      </c>
      <c r="AJ392" s="11">
        <f>'OddsRatio_working_3-way'!U392/(3*'OddsRatio_working_3-way'!X392^(1/3))*SIN(('OddsRatio_working_3-way'!Y392+2*PI())/3)</f>
        <v>-0.41984238204018426</v>
      </c>
      <c r="AK392" s="11">
        <f>'OddsRatio_working_3-way'!U392/(3*'OddsRatio_working_3-way'!X392^(1/3))*SIN(('OddsRatio_working_3-way'!Y392+4*PI())/3)</f>
        <v>0.48557276330918092</v>
      </c>
      <c r="AL392" s="11">
        <f>'OddsRatio_working_3-way'!Z392+'OddsRatio_working_3-way'!AF392</f>
        <v>1.0454833557916405</v>
      </c>
      <c r="AM392" s="11">
        <f>'OddsRatio_working_3-way'!AA392+'OddsRatio_working_3-way'!AG392</f>
        <v>-0.63659003785459589</v>
      </c>
      <c r="AN392" s="11">
        <f>'OddsRatio_working_3-way'!AB392+'OddsRatio_working_3-way'!AH392</f>
        <v>-0.4088933179370442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1.0454833557916405</v>
      </c>
      <c r="AS392" s="11">
        <f>IF(('OddsRatio_working_3-way'!X392=0),IF(Q392&gt;0,-Q392^(1/3),(-Q392)^(1/3)),'OddsRatio_working_3-way'!AM392-'OddsRatio_working_3-way'!R392/3)</f>
        <v>-0.63659003785459589</v>
      </c>
      <c r="AT392" s="11">
        <f>IF(('OddsRatio_working_3-way'!X392=0),IF(Q392&gt;0,-Q392^(1/3),(-Q392)^(1/3)),'OddsRatio_working_3-way'!AN392-'OddsRatio_working_3-way'!R392/3)</f>
        <v>-0.4088933179370442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9">
        <f t="shared" si="91"/>
        <v>0.46954082309406275</v>
      </c>
      <c r="E393" s="9">
        <f t="shared" si="92"/>
        <v>0.27661449724829779</v>
      </c>
      <c r="F393" s="9">
        <f t="shared" si="93"/>
        <v>0.25384467965763946</v>
      </c>
      <c r="G393" s="9">
        <f t="shared" si="94"/>
        <v>1.0460558068326675</v>
      </c>
      <c r="H393" s="9">
        <f t="shared" si="95"/>
        <v>2.1297402713792808</v>
      </c>
      <c r="I393" s="9">
        <f t="shared" si="96"/>
        <v>3.6151395170816691</v>
      </c>
      <c r="J393" s="9">
        <f t="shared" si="97"/>
        <v>3.9394168171997967</v>
      </c>
      <c r="K393" s="11">
        <f t="shared" si="98"/>
        <v>0.48076923076923073</v>
      </c>
      <c r="L393" s="11">
        <f t="shared" si="99"/>
        <v>0.2857142857142857</v>
      </c>
      <c r="M393" s="11">
        <f t="shared" si="100"/>
        <v>0.26246719160104987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-0.27353551959851174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0.23037985636410835</v>
      </c>
      <c r="Q393" s="11">
        <f>2*'OddsRatio_working_3-way'!K393*'OddsRatio_working_3-way'!L393*'OddsRatio_working_3-way'!M393</f>
        <v>7.2106371318969728E-2</v>
      </c>
      <c r="R393" s="11">
        <f t="shared" si="101"/>
        <v>0</v>
      </c>
      <c r="S393" s="11">
        <f t="shared" si="102"/>
        <v>-0.8422301304863582</v>
      </c>
      <c r="T393" s="11">
        <f t="shared" si="103"/>
        <v>-0.26360880453407137</v>
      </c>
      <c r="U393" s="11">
        <f>'OddsRatio_working_3-way'!S393-'OddsRatio_working_3-way'!R393^2/3</f>
        <v>-0.8422301304863582</v>
      </c>
      <c r="V393" s="11">
        <f>'OddsRatio_working_3-way'!S393*'OddsRatio_working_3-way'!R393/3-2*'OddsRatio_working_3-way'!R393^3/27-'OddsRatio_working_3-way'!T393</f>
        <v>0.26360880453407137</v>
      </c>
      <c r="W393" s="11">
        <f>'OddsRatio_working_3-way'!V393^2+4*'OddsRatio_working_3-way'!U393^3/27</f>
        <v>-1.9019625502435092E-2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0.1487525019372089</v>
      </c>
      <c r="Y393" s="11">
        <f>IF('OddsRatio_working_3-way'!W393&gt;=0,IF('OddsRatio_working_3-way'!V393+SQRT('OddsRatio_working_3-way'!W393)&gt;0,0,PI()),ACOS('OddsRatio_working_3-way'!V393/(2*'OddsRatio_working_3-way'!X393)))</f>
        <v>0.48200966269254719</v>
      </c>
      <c r="Z393" s="11">
        <f>'OddsRatio_working_3-way'!X393^(1/3)*COS('OddsRatio_working_3-way'!Y393/3)</f>
        <v>0.52302790341633376</v>
      </c>
      <c r="AA393" s="11">
        <f>'OddsRatio_working_3-way'!X393^(1/3)*COS(('OddsRatio_working_3-way'!Y393+2*PI())/3)</f>
        <v>-0.33492302340591568</v>
      </c>
      <c r="AB393" s="11">
        <f>'OddsRatio_working_3-way'!X393^(1/3)*COS(('OddsRatio_working_3-way'!Y393+4*PI())/3)</f>
        <v>-0.18810488001041814</v>
      </c>
      <c r="AC393" s="11">
        <f>'OddsRatio_working_3-way'!X393^(1/3)*SIN('OddsRatio_working_3-way'!Y393/3)</f>
        <v>8.476549461131172E-2</v>
      </c>
      <c r="AD393" s="11">
        <f>'OddsRatio_working_3-way'!X393^(1/3)*SIN(('OddsRatio_working_3-way'!Y393+2*PI())/3)</f>
        <v>0.41057270394100298</v>
      </c>
      <c r="AE393" s="11">
        <f>'OddsRatio_working_3-way'!X393^(1/3)*SIN(('OddsRatio_working_3-way'!Y393+4*PI())/3)</f>
        <v>-0.49533819855231459</v>
      </c>
      <c r="AF393" s="11">
        <f>-'OddsRatio_working_3-way'!U393/(3*'OddsRatio_working_3-way'!X393^(1/3))*COS(('OddsRatio_working_3-way'!Y393)/3)</f>
        <v>0.52302790341633376</v>
      </c>
      <c r="AG393" s="11">
        <f>-'OddsRatio_working_3-way'!U393/(3*'OddsRatio_working_3-way'!X393^(1/3))*COS(('OddsRatio_working_3-way'!Y393+2*PI())/3)</f>
        <v>-0.33492302340591568</v>
      </c>
      <c r="AH393" s="11">
        <f>-'OddsRatio_working_3-way'!U393/(3*'OddsRatio_working_3-way'!X393^(1/3))*COS(('OddsRatio_working_3-way'!Y393+4*PI())/3)</f>
        <v>-0.18810488001041814</v>
      </c>
      <c r="AI393" s="11">
        <f>'OddsRatio_working_3-way'!U393/(3*'OddsRatio_working_3-way'!X393^(1/3))*SIN(('OddsRatio_working_3-way'!Y393)/3)</f>
        <v>-8.476549461131172E-2</v>
      </c>
      <c r="AJ393" s="11">
        <f>'OddsRatio_working_3-way'!U393/(3*'OddsRatio_working_3-way'!X393^(1/3))*SIN(('OddsRatio_working_3-way'!Y393+2*PI())/3)</f>
        <v>-0.41057270394100298</v>
      </c>
      <c r="AK393" s="11">
        <f>'OddsRatio_working_3-way'!U393/(3*'OddsRatio_working_3-way'!X393^(1/3))*SIN(('OddsRatio_working_3-way'!Y393+4*PI())/3)</f>
        <v>0.49533819855231459</v>
      </c>
      <c r="AL393" s="11">
        <f>'OddsRatio_working_3-way'!Z393+'OddsRatio_working_3-way'!AF393</f>
        <v>1.0460558068326675</v>
      </c>
      <c r="AM393" s="11">
        <f>'OddsRatio_working_3-way'!AA393+'OddsRatio_working_3-way'!AG393</f>
        <v>-0.66984604681183135</v>
      </c>
      <c r="AN393" s="11">
        <f>'OddsRatio_working_3-way'!AB393+'OddsRatio_working_3-way'!AH393</f>
        <v>-0.37620976002083628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1.0460558068326675</v>
      </c>
      <c r="AS393" s="11">
        <f>IF(('OddsRatio_working_3-way'!X393=0),IF(Q393&gt;0,-Q393^(1/3),(-Q393)^(1/3)),'OddsRatio_working_3-way'!AM393-'OddsRatio_working_3-way'!R393/3)</f>
        <v>-0.66984604681183135</v>
      </c>
      <c r="AT393" s="11">
        <f>IF(('OddsRatio_working_3-way'!X393=0),IF(Q393&gt;0,-Q393^(1/3),(-Q393)^(1/3)),'OddsRatio_working_3-way'!AN393-'OddsRatio_working_3-way'!R393/3)</f>
        <v>-0.37620976002083628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9">
        <f t="shared" si="91"/>
        <v>0.48147364174290064</v>
      </c>
      <c r="E394" s="9">
        <f t="shared" si="92"/>
        <v>0.27432277969279739</v>
      </c>
      <c r="F394" s="9">
        <f t="shared" si="93"/>
        <v>0.24420357856430178</v>
      </c>
      <c r="G394" s="9">
        <f t="shared" si="94"/>
        <v>1.0455892184895985</v>
      </c>
      <c r="H394" s="9">
        <f t="shared" si="95"/>
        <v>2.0769568950442863</v>
      </c>
      <c r="I394" s="9">
        <f t="shared" si="96"/>
        <v>3.6453407227786849</v>
      </c>
      <c r="J394" s="9">
        <f t="shared" si="97"/>
        <v>4.0949440867292113</v>
      </c>
      <c r="K394" s="11">
        <f t="shared" si="98"/>
        <v>0.49261083743842371</v>
      </c>
      <c r="L394" s="11">
        <f t="shared" si="99"/>
        <v>0.28328611898016998</v>
      </c>
      <c r="M394" s="11">
        <f t="shared" si="100"/>
        <v>0.25252525252525254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-0.27182132662253788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0.22976383238178694</v>
      </c>
      <c r="Q394" s="11">
        <f>2*'OddsRatio_working_3-way'!K394*'OddsRatio_working_3-way'!L394*'OddsRatio_working_3-way'!M394</f>
        <v>7.0479703184597217E-2</v>
      </c>
      <c r="R394" s="11">
        <f t="shared" si="101"/>
        <v>0</v>
      </c>
      <c r="S394" s="11">
        <f t="shared" si="102"/>
        <v>-0.84527522264964261</v>
      </c>
      <c r="T394" s="11">
        <f t="shared" si="103"/>
        <v>-0.2592868781133873</v>
      </c>
      <c r="U394" s="11">
        <f>'OddsRatio_working_3-way'!S394-'OddsRatio_working_3-way'!R394^2/3</f>
        <v>-0.84527522264964261</v>
      </c>
      <c r="V394" s="11">
        <f>'OddsRatio_working_3-way'!S394*'OddsRatio_working_3-way'!R394/3-2*'OddsRatio_working_3-way'!R394^3/27-'OddsRatio_working_3-way'!T394</f>
        <v>0.2592868781133873</v>
      </c>
      <c r="W394" s="11">
        <f>'OddsRatio_working_3-way'!V394^2+4*'OddsRatio_working_3-way'!U394^3/27</f>
        <v>-2.2243035519400184E-2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0.14955995510261658</v>
      </c>
      <c r="Y394" s="11">
        <f>IF('OddsRatio_working_3-way'!W394&gt;=0,IF('OddsRatio_working_3-way'!V394+SQRT('OddsRatio_working_3-way'!W394)&gt;0,0,PI()),ACOS('OddsRatio_working_3-way'!V394/(2*'OddsRatio_working_3-way'!X394)))</f>
        <v>0.52198219521828504</v>
      </c>
      <c r="Z394" s="11">
        <f>'OddsRatio_working_3-way'!X394^(1/3)*COS('OddsRatio_working_3-way'!Y394/3)</f>
        <v>0.52279460924479915</v>
      </c>
      <c r="AA394" s="11">
        <f>'OddsRatio_working_3-way'!X394^(1/3)*COS(('OddsRatio_working_3-way'!Y394+2*PI())/3)</f>
        <v>-0.34097841463503958</v>
      </c>
      <c r="AB394" s="11">
        <f>'OddsRatio_working_3-way'!X394^(1/3)*COS(('OddsRatio_working_3-way'!Y394+4*PI())/3)</f>
        <v>-0.18181619460975965</v>
      </c>
      <c r="AC394" s="11">
        <f>'OddsRatio_working_3-way'!X394^(1/3)*SIN('OddsRatio_working_3-way'!Y394/3)</f>
        <v>9.1892350576413928E-2</v>
      </c>
      <c r="AD394" s="11">
        <f>'OddsRatio_working_3-way'!X394^(1/3)*SIN(('OddsRatio_working_3-way'!Y394+2*PI())/3)</f>
        <v>0.40680723727934803</v>
      </c>
      <c r="AE394" s="11">
        <f>'OddsRatio_working_3-way'!X394^(1/3)*SIN(('OddsRatio_working_3-way'!Y394+4*PI())/3)</f>
        <v>-0.49869958785576191</v>
      </c>
      <c r="AF394" s="11">
        <f>-'OddsRatio_working_3-way'!U394/(3*'OddsRatio_working_3-way'!X394^(1/3))*COS(('OddsRatio_working_3-way'!Y394)/3)</f>
        <v>0.52279460924479926</v>
      </c>
      <c r="AG394" s="11">
        <f>-'OddsRatio_working_3-way'!U394/(3*'OddsRatio_working_3-way'!X394^(1/3))*COS(('OddsRatio_working_3-way'!Y394+2*PI())/3)</f>
        <v>-0.34097841463503969</v>
      </c>
      <c r="AH394" s="11">
        <f>-'OddsRatio_working_3-way'!U394/(3*'OddsRatio_working_3-way'!X394^(1/3))*COS(('OddsRatio_working_3-way'!Y394+4*PI())/3)</f>
        <v>-0.18181619460975967</v>
      </c>
      <c r="AI394" s="11">
        <f>'OddsRatio_working_3-way'!U394/(3*'OddsRatio_working_3-way'!X394^(1/3))*SIN(('OddsRatio_working_3-way'!Y394)/3)</f>
        <v>-9.1892350576413956E-2</v>
      </c>
      <c r="AJ394" s="11">
        <f>'OddsRatio_working_3-way'!U394/(3*'OddsRatio_working_3-way'!X394^(1/3))*SIN(('OddsRatio_working_3-way'!Y394+2*PI())/3)</f>
        <v>-0.40680723727934814</v>
      </c>
      <c r="AK394" s="11">
        <f>'OddsRatio_working_3-way'!U394/(3*'OddsRatio_working_3-way'!X394^(1/3))*SIN(('OddsRatio_working_3-way'!Y394+4*PI())/3)</f>
        <v>0.49869958785576202</v>
      </c>
      <c r="AL394" s="11">
        <f>'OddsRatio_working_3-way'!Z394+'OddsRatio_working_3-way'!AF394</f>
        <v>1.0455892184895985</v>
      </c>
      <c r="AM394" s="11">
        <f>'OddsRatio_working_3-way'!AA394+'OddsRatio_working_3-way'!AG394</f>
        <v>-0.68195682927007928</v>
      </c>
      <c r="AN394" s="11">
        <f>'OddsRatio_working_3-way'!AB394+'OddsRatio_working_3-way'!AH394</f>
        <v>-0.36363238921951935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1.0455892184895985</v>
      </c>
      <c r="AS394" s="11">
        <f>IF(('OddsRatio_working_3-way'!X394=0),IF(Q394&gt;0,-Q394^(1/3),(-Q394)^(1/3)),'OddsRatio_working_3-way'!AM394-'OddsRatio_working_3-way'!R394/3)</f>
        <v>-0.68195682927007928</v>
      </c>
      <c r="AT394" s="11">
        <f>IF(('OddsRatio_working_3-way'!X394=0),IF(Q394&gt;0,-Q394^(1/3),(-Q394)^(1/3)),'OddsRatio_working_3-way'!AN394-'OddsRatio_working_3-way'!R394/3)</f>
        <v>-0.36363238921951935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9">
        <f t="shared" si="91"/>
        <v>0.40528530782582645</v>
      </c>
      <c r="E395" s="9">
        <f t="shared" si="92"/>
        <v>0.26908870610680213</v>
      </c>
      <c r="F395" s="9">
        <f t="shared" si="93"/>
        <v>0.32562598606737131</v>
      </c>
      <c r="G395" s="9">
        <f t="shared" si="94"/>
        <v>1.0407075250019604</v>
      </c>
      <c r="H395" s="9">
        <f t="shared" si="95"/>
        <v>2.4673976102527639</v>
      </c>
      <c r="I395" s="9">
        <f t="shared" si="96"/>
        <v>3.7162466402551169</v>
      </c>
      <c r="J395" s="9">
        <f t="shared" si="97"/>
        <v>3.071007974753901</v>
      </c>
      <c r="K395" s="11">
        <f t="shared" si="98"/>
        <v>0.41493775933609955</v>
      </c>
      <c r="L395" s="11">
        <f t="shared" si="99"/>
        <v>0.2770083102493075</v>
      </c>
      <c r="M395" s="11">
        <f t="shared" si="100"/>
        <v>0.33444816053511706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-0.2815251921718962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0.23103567140792103</v>
      </c>
      <c r="Q395" s="11">
        <f>2*'OddsRatio_working_3-way'!K395*'OddsRatio_working_3-way'!L395*'OddsRatio_working_3-way'!M395</f>
        <v>7.6883750884499502E-2</v>
      </c>
      <c r="R395" s="11">
        <f t="shared" si="101"/>
        <v>0</v>
      </c>
      <c r="S395" s="11">
        <f t="shared" si="102"/>
        <v>-0.82065718391146036</v>
      </c>
      <c r="T395" s="11">
        <f t="shared" si="103"/>
        <v>-0.27309723258284868</v>
      </c>
      <c r="U395" s="11">
        <f>'OddsRatio_working_3-way'!S395-'OddsRatio_working_3-way'!R395^2/3</f>
        <v>-0.82065718391146036</v>
      </c>
      <c r="V395" s="11">
        <f>'OddsRatio_working_3-way'!S395*'OddsRatio_working_3-way'!R395/3-2*'OddsRatio_working_3-way'!R395^3/27-'OddsRatio_working_3-way'!T395</f>
        <v>0.27309723258284868</v>
      </c>
      <c r="W395" s="11">
        <f>'OddsRatio_working_3-way'!V395^2+4*'OddsRatio_working_3-way'!U395^3/27</f>
        <v>-7.2986029068687758E-3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0.14307402048527129</v>
      </c>
      <c r="Y395" s="11">
        <f>IF('OddsRatio_working_3-way'!W395&gt;=0,IF('OddsRatio_working_3-way'!V395+SQRT('OddsRatio_working_3-way'!W395)&gt;0,0,PI()),ACOS('OddsRatio_working_3-way'!V395/(2*'OddsRatio_working_3-way'!X395)))</f>
        <v>0.30318165818235676</v>
      </c>
      <c r="Z395" s="11">
        <f>'OddsRatio_working_3-way'!X395^(1/3)*COS('OddsRatio_working_3-way'!Y395/3)</f>
        <v>0.52035376250098031</v>
      </c>
      <c r="AA395" s="11">
        <f>'OddsRatio_working_3-way'!X395^(1/3)*COS(('OddsRatio_working_3-way'!Y395+2*PI())/3)</f>
        <v>-0.30587444536686453</v>
      </c>
      <c r="AB395" s="11">
        <f>'OddsRatio_working_3-way'!X395^(1/3)*COS(('OddsRatio_working_3-way'!Y395+4*PI())/3)</f>
        <v>-0.21447931713411586</v>
      </c>
      <c r="AC395" s="11">
        <f>'OddsRatio_working_3-way'!X395^(1/3)*SIN('OddsRatio_working_3-way'!Y395/3)</f>
        <v>5.2767001887797794E-2</v>
      </c>
      <c r="AD395" s="11">
        <f>'OddsRatio_working_3-way'!X395^(1/3)*SIN(('OddsRatio_working_3-way'!Y395+2*PI())/3)</f>
        <v>0.42425607633676443</v>
      </c>
      <c r="AE395" s="11">
        <f>'OddsRatio_working_3-way'!X395^(1/3)*SIN(('OddsRatio_working_3-way'!Y395+4*PI())/3)</f>
        <v>-0.47702307822456219</v>
      </c>
      <c r="AF395" s="11">
        <f>-'OddsRatio_working_3-way'!U395/(3*'OddsRatio_working_3-way'!X395^(1/3))*COS(('OddsRatio_working_3-way'!Y395)/3)</f>
        <v>0.5203537625009802</v>
      </c>
      <c r="AG395" s="11">
        <f>-'OddsRatio_working_3-way'!U395/(3*'OddsRatio_working_3-way'!X395^(1/3))*COS(('OddsRatio_working_3-way'!Y395+2*PI())/3)</f>
        <v>-0.30587444536686442</v>
      </c>
      <c r="AH395" s="11">
        <f>-'OddsRatio_working_3-way'!U395/(3*'OddsRatio_working_3-way'!X395^(1/3))*COS(('OddsRatio_working_3-way'!Y395+4*PI())/3)</f>
        <v>-0.2144793171341158</v>
      </c>
      <c r="AI395" s="11">
        <f>'OddsRatio_working_3-way'!U395/(3*'OddsRatio_working_3-way'!X395^(1/3))*SIN(('OddsRatio_working_3-way'!Y395)/3)</f>
        <v>-5.2767001887797781E-2</v>
      </c>
      <c r="AJ395" s="11">
        <f>'OddsRatio_working_3-way'!U395/(3*'OddsRatio_working_3-way'!X395^(1/3))*SIN(('OddsRatio_working_3-way'!Y395+2*PI())/3)</f>
        <v>-0.42425607633676438</v>
      </c>
      <c r="AK395" s="11">
        <f>'OddsRatio_working_3-way'!U395/(3*'OddsRatio_working_3-way'!X395^(1/3))*SIN(('OddsRatio_working_3-way'!Y395+4*PI())/3)</f>
        <v>0.47702307822456214</v>
      </c>
      <c r="AL395" s="11">
        <f>'OddsRatio_working_3-way'!Z395+'OddsRatio_working_3-way'!AF395</f>
        <v>1.0407075250019604</v>
      </c>
      <c r="AM395" s="11">
        <f>'OddsRatio_working_3-way'!AA395+'OddsRatio_working_3-way'!AG395</f>
        <v>-0.61174889073372896</v>
      </c>
      <c r="AN395" s="11">
        <f>'OddsRatio_working_3-way'!AB395+'OddsRatio_working_3-way'!AH395</f>
        <v>-0.42895863426823166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1.0407075250019604</v>
      </c>
      <c r="AS395" s="11">
        <f>IF(('OddsRatio_working_3-way'!X395=0),IF(Q395&gt;0,-Q395^(1/3),(-Q395)^(1/3)),'OddsRatio_working_3-way'!AM395-'OddsRatio_working_3-way'!R395/3)</f>
        <v>-0.61174889073372896</v>
      </c>
      <c r="AT395" s="11">
        <f>IF(('OddsRatio_working_3-way'!X395=0),IF(Q395&gt;0,-Q395^(1/3),(-Q395)^(1/3)),'OddsRatio_working_3-way'!AN395-'OddsRatio_working_3-way'!R395/3)</f>
        <v>-0.42895863426823166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9">
        <f t="shared" si="91"/>
        <v>0.41145402777168183</v>
      </c>
      <c r="E396" s="9">
        <f t="shared" si="92"/>
        <v>0.28524003002488407</v>
      </c>
      <c r="F396" s="9">
        <f t="shared" si="93"/>
        <v>0.3033059422034341</v>
      </c>
      <c r="G396" s="9">
        <f t="shared" si="94"/>
        <v>1.0440913715032112</v>
      </c>
      <c r="H396" s="9">
        <f t="shared" si="95"/>
        <v>2.4304051789593992</v>
      </c>
      <c r="I396" s="9">
        <f t="shared" si="96"/>
        <v>3.5058192916077067</v>
      </c>
      <c r="J396" s="9">
        <f t="shared" si="97"/>
        <v>3.2970010173070645</v>
      </c>
      <c r="K396" s="11">
        <f t="shared" si="98"/>
        <v>0.42194092827004215</v>
      </c>
      <c r="L396" s="11">
        <f t="shared" si="99"/>
        <v>0.29411764705882354</v>
      </c>
      <c r="M396" s="11">
        <f t="shared" si="100"/>
        <v>0.3125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-0.28052866716306779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0.23152457185405806</v>
      </c>
      <c r="Q396" s="11">
        <f>2*'OddsRatio_working_3-way'!K396*'OddsRatio_working_3-way'!L396*'OddsRatio_working_3-way'!M396</f>
        <v>7.7562670637875392E-2</v>
      </c>
      <c r="R396" s="11">
        <f t="shared" si="101"/>
        <v>0</v>
      </c>
      <c r="S396" s="11">
        <f t="shared" si="102"/>
        <v>-0.82531519575315182</v>
      </c>
      <c r="T396" s="11">
        <f t="shared" si="103"/>
        <v>-0.27648750276487494</v>
      </c>
      <c r="U396" s="11">
        <f>'OddsRatio_working_3-way'!S396-'OddsRatio_working_3-way'!R396^2/3</f>
        <v>-0.82531519575315182</v>
      </c>
      <c r="V396" s="11">
        <f>'OddsRatio_working_3-way'!S396*'OddsRatio_working_3-way'!R396/3-2*'OddsRatio_working_3-way'!R396^3/27-'OddsRatio_working_3-way'!T396</f>
        <v>0.27648750276487494</v>
      </c>
      <c r="W396" s="11">
        <f>'OddsRatio_working_3-way'!V396^2+4*'OddsRatio_working_3-way'!U396^3/27</f>
        <v>-6.8375439625438655E-3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0.14429386954034168</v>
      </c>
      <c r="Y396" s="11">
        <f>IF('OddsRatio_working_3-way'!W396&gt;=0,IF('OddsRatio_working_3-way'!V396+SQRT('OddsRatio_working_3-way'!W396)&gt;0,0,PI()),ACOS('OddsRatio_working_3-way'!V396/(2*'OddsRatio_working_3-way'!X396)))</f>
        <v>0.29060444558002696</v>
      </c>
      <c r="Z396" s="11">
        <f>'OddsRatio_working_3-way'!X396^(1/3)*COS('OddsRatio_working_3-way'!Y396/3)</f>
        <v>0.52204568575160548</v>
      </c>
      <c r="AA396" s="11">
        <f>'OddsRatio_working_3-way'!X396^(1/3)*COS(('OddsRatio_working_3-way'!Y396+2*PI())/3)</f>
        <v>-0.30495489756699501</v>
      </c>
      <c r="AB396" s="11">
        <f>'OddsRatio_working_3-way'!X396^(1/3)*COS(('OddsRatio_working_3-way'!Y396+4*PI())/3)</f>
        <v>-0.21709078818461056</v>
      </c>
      <c r="AC396" s="11">
        <f>'OddsRatio_working_3-way'!X396^(1/3)*SIN('OddsRatio_working_3-way'!Y396/3)</f>
        <v>5.0728367204026382E-2</v>
      </c>
      <c r="AD396" s="11">
        <f>'OddsRatio_working_3-way'!X396^(1/3)*SIN(('OddsRatio_working_3-way'!Y396+2*PI())/3)</f>
        <v>0.42674064219494506</v>
      </c>
      <c r="AE396" s="11">
        <f>'OddsRatio_working_3-way'!X396^(1/3)*SIN(('OddsRatio_working_3-way'!Y396+4*PI())/3)</f>
        <v>-0.47746900939897147</v>
      </c>
      <c r="AF396" s="11">
        <f>-'OddsRatio_working_3-way'!U396/(3*'OddsRatio_working_3-way'!X396^(1/3))*COS(('OddsRatio_working_3-way'!Y396)/3)</f>
        <v>0.52204568575160559</v>
      </c>
      <c r="AG396" s="11">
        <f>-'OddsRatio_working_3-way'!U396/(3*'OddsRatio_working_3-way'!X396^(1/3))*COS(('OddsRatio_working_3-way'!Y396+2*PI())/3)</f>
        <v>-0.30495489756699506</v>
      </c>
      <c r="AH396" s="11">
        <f>-'OddsRatio_working_3-way'!U396/(3*'OddsRatio_working_3-way'!X396^(1/3))*COS(('OddsRatio_working_3-way'!Y396+4*PI())/3)</f>
        <v>-0.21709078818461061</v>
      </c>
      <c r="AI396" s="11">
        <f>'OddsRatio_working_3-way'!U396/(3*'OddsRatio_working_3-way'!X396^(1/3))*SIN(('OddsRatio_working_3-way'!Y396)/3)</f>
        <v>-5.0728367204026396E-2</v>
      </c>
      <c r="AJ396" s="11">
        <f>'OddsRatio_working_3-way'!U396/(3*'OddsRatio_working_3-way'!X396^(1/3))*SIN(('OddsRatio_working_3-way'!Y396+2*PI())/3)</f>
        <v>-0.42674064219494512</v>
      </c>
      <c r="AK396" s="11">
        <f>'OddsRatio_working_3-way'!U396/(3*'OddsRatio_working_3-way'!X396^(1/3))*SIN(('OddsRatio_working_3-way'!Y396+4*PI())/3)</f>
        <v>0.47746900939897158</v>
      </c>
      <c r="AL396" s="11">
        <f>'OddsRatio_working_3-way'!Z396+'OddsRatio_working_3-way'!AF396</f>
        <v>1.0440913715032112</v>
      </c>
      <c r="AM396" s="11">
        <f>'OddsRatio_working_3-way'!AA396+'OddsRatio_working_3-way'!AG396</f>
        <v>-0.60990979513399002</v>
      </c>
      <c r="AN396" s="11">
        <f>'OddsRatio_working_3-way'!AB396+'OddsRatio_working_3-way'!AH396</f>
        <v>-0.43418157636922117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1.0440913715032112</v>
      </c>
      <c r="AS396" s="11">
        <f>IF(('OddsRatio_working_3-way'!X396=0),IF(Q396&gt;0,-Q396^(1/3),(-Q396)^(1/3)),'OddsRatio_working_3-way'!AM396-'OddsRatio_working_3-way'!R396/3)</f>
        <v>-0.60990979513399002</v>
      </c>
      <c r="AT396" s="11">
        <f>IF(('OddsRatio_working_3-way'!X396=0),IF(Q396&gt;0,-Q396^(1/3),(-Q396)^(1/3)),'OddsRatio_working_3-way'!AN396-'OddsRatio_working_3-way'!R396/3)</f>
        <v>-0.43418157636922117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9">
        <f t="shared" si="91"/>
        <v>0.54375310061929527</v>
      </c>
      <c r="E397" s="9">
        <f t="shared" si="92"/>
        <v>0.2526706239947541</v>
      </c>
      <c r="F397" s="9">
        <f t="shared" si="93"/>
        <v>0.20357627538595066</v>
      </c>
      <c r="G397" s="9">
        <f t="shared" si="94"/>
        <v>1.0488374660785218</v>
      </c>
      <c r="H397" s="9">
        <f t="shared" si="95"/>
        <v>1.839069972862817</v>
      </c>
      <c r="I397" s="9">
        <f t="shared" si="96"/>
        <v>3.9577216543414315</v>
      </c>
      <c r="J397" s="9">
        <f t="shared" si="97"/>
        <v>4.9121637484728868</v>
      </c>
      <c r="K397" s="11">
        <f t="shared" si="98"/>
        <v>0.55555555555555558</v>
      </c>
      <c r="L397" s="11">
        <f t="shared" si="99"/>
        <v>0.26178010471204188</v>
      </c>
      <c r="M397" s="11">
        <f t="shared" si="100"/>
        <v>0.21141649048625791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-0.25873246036402009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0.22599057665415878</v>
      </c>
      <c r="Q397" s="11">
        <f>2*'OddsRatio_working_3-way'!K397*'OddsRatio_working_3-way'!L397*'OddsRatio_working_3-way'!M397</f>
        <v>6.1494034463716665E-2</v>
      </c>
      <c r="R397" s="11">
        <f t="shared" si="101"/>
        <v>0</v>
      </c>
      <c r="S397" s="11">
        <f t="shared" si="102"/>
        <v>-0.87345274085904967</v>
      </c>
      <c r="T397" s="11">
        <f t="shared" si="103"/>
        <v>-0.23767421519974138</v>
      </c>
      <c r="U397" s="11">
        <f>'OddsRatio_working_3-way'!S397-'OddsRatio_working_3-way'!R397^2/3</f>
        <v>-0.87345274085904967</v>
      </c>
      <c r="V397" s="11">
        <f>'OddsRatio_working_3-way'!S397*'OddsRatio_working_3-way'!R397/3-2*'OddsRatio_working_3-way'!R397^3/27-'OddsRatio_working_3-way'!T397</f>
        <v>0.23767421519974138</v>
      </c>
      <c r="W397" s="11">
        <f>'OddsRatio_working_3-way'!V397^2+4*'OddsRatio_working_3-way'!U397^3/27</f>
        <v>-4.2233085167698699E-2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0.15710038012248068</v>
      </c>
      <c r="Y397" s="11">
        <f>IF('OddsRatio_working_3-way'!W397&gt;=0,IF('OddsRatio_working_3-way'!V397+SQRT('OddsRatio_working_3-way'!W397)&gt;0,0,PI()),ACOS('OddsRatio_working_3-way'!V397/(2*'OddsRatio_working_3-way'!X397)))</f>
        <v>0.71294244399377604</v>
      </c>
      <c r="Z397" s="11">
        <f>'OddsRatio_working_3-way'!X397^(1/3)*COS('OddsRatio_working_3-way'!Y397/3)</f>
        <v>0.5244187330392609</v>
      </c>
      <c r="AA397" s="11">
        <f>'OddsRatio_working_3-way'!X397^(1/3)*COS(('OddsRatio_working_3-way'!Y397+2*PI())/3)</f>
        <v>-0.37221813681947863</v>
      </c>
      <c r="AB397" s="11">
        <f>'OddsRatio_working_3-way'!X397^(1/3)*COS(('OddsRatio_working_3-way'!Y397+4*PI())/3)</f>
        <v>-0.15220059621978213</v>
      </c>
      <c r="AC397" s="11">
        <f>'OddsRatio_working_3-way'!X397^(1/3)*SIN('OddsRatio_working_3-way'!Y397/3)</f>
        <v>0.1270271862916742</v>
      </c>
      <c r="AD397" s="11">
        <f>'OddsRatio_working_3-way'!X397^(1/3)*SIN(('OddsRatio_working_3-way'!Y397+2*PI())/3)</f>
        <v>0.39064635188661256</v>
      </c>
      <c r="AE397" s="11">
        <f>'OddsRatio_working_3-way'!X397^(1/3)*SIN(('OddsRatio_working_3-way'!Y397+4*PI())/3)</f>
        <v>-0.51767353817828676</v>
      </c>
      <c r="AF397" s="11">
        <f>-'OddsRatio_working_3-way'!U397/(3*'OddsRatio_working_3-way'!X397^(1/3))*COS(('OddsRatio_working_3-way'!Y397)/3)</f>
        <v>0.52441873303926079</v>
      </c>
      <c r="AG397" s="11">
        <f>-'OddsRatio_working_3-way'!U397/(3*'OddsRatio_working_3-way'!X397^(1/3))*COS(('OddsRatio_working_3-way'!Y397+2*PI())/3)</f>
        <v>-0.37221813681947857</v>
      </c>
      <c r="AH397" s="11">
        <f>-'OddsRatio_working_3-way'!U397/(3*'OddsRatio_working_3-way'!X397^(1/3))*COS(('OddsRatio_working_3-way'!Y397+4*PI())/3)</f>
        <v>-0.15220059621978207</v>
      </c>
      <c r="AI397" s="11">
        <f>'OddsRatio_working_3-way'!U397/(3*'OddsRatio_working_3-way'!X397^(1/3))*SIN(('OddsRatio_working_3-way'!Y397)/3)</f>
        <v>-0.12702718629167417</v>
      </c>
      <c r="AJ397" s="11">
        <f>'OddsRatio_working_3-way'!U397/(3*'OddsRatio_working_3-way'!X397^(1/3))*SIN(('OddsRatio_working_3-way'!Y397+2*PI())/3)</f>
        <v>-0.39064635188661251</v>
      </c>
      <c r="AK397" s="11">
        <f>'OddsRatio_working_3-way'!U397/(3*'OddsRatio_working_3-way'!X397^(1/3))*SIN(('OddsRatio_working_3-way'!Y397+4*PI())/3)</f>
        <v>0.51767353817828665</v>
      </c>
      <c r="AL397" s="11">
        <f>'OddsRatio_working_3-way'!Z397+'OddsRatio_working_3-way'!AF397</f>
        <v>1.0488374660785218</v>
      </c>
      <c r="AM397" s="11">
        <f>'OddsRatio_working_3-way'!AA397+'OddsRatio_working_3-way'!AG397</f>
        <v>-0.74443627363895715</v>
      </c>
      <c r="AN397" s="11">
        <f>'OddsRatio_working_3-way'!AB397+'OddsRatio_working_3-way'!AH397</f>
        <v>-0.30440119243956421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1.0488374660785218</v>
      </c>
      <c r="AS397" s="11">
        <f>IF(('OddsRatio_working_3-way'!X397=0),IF(Q397&gt;0,-Q397^(1/3),(-Q397)^(1/3)),'OddsRatio_working_3-way'!AM397-'OddsRatio_working_3-way'!R397/3)</f>
        <v>-0.74443627363895715</v>
      </c>
      <c r="AT397" s="11">
        <f>IF(('OddsRatio_working_3-way'!X397=0),IF(Q397&gt;0,-Q397^(1/3),(-Q397)^(1/3)),'OddsRatio_working_3-way'!AN397-'OddsRatio_working_3-way'!R397/3)</f>
        <v>-0.30440119243956421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9">
        <f t="shared" si="91"/>
        <v>0.53720207917289209</v>
      </c>
      <c r="E398" s="9">
        <f t="shared" si="92"/>
        <v>0.25505749812788814</v>
      </c>
      <c r="F398" s="9">
        <f t="shared" si="93"/>
        <v>0.20774042269921986</v>
      </c>
      <c r="G398" s="9">
        <f t="shared" si="94"/>
        <v>1.0506059641368215</v>
      </c>
      <c r="H398" s="9">
        <f t="shared" si="95"/>
        <v>1.8614968905921936</v>
      </c>
      <c r="I398" s="9">
        <f t="shared" si="96"/>
        <v>3.9206845803003643</v>
      </c>
      <c r="J398" s="9">
        <f t="shared" si="97"/>
        <v>4.8136996498166624</v>
      </c>
      <c r="K398" s="11">
        <f t="shared" si="98"/>
        <v>0.54945054945054939</v>
      </c>
      <c r="L398" s="11">
        <f t="shared" si="99"/>
        <v>0.26455026455026459</v>
      </c>
      <c r="M398" s="11">
        <f t="shared" si="100"/>
        <v>0.21598272138228941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-0.25978920116531967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0.22698341118581783</v>
      </c>
      <c r="Q398" s="11">
        <f>2*'OddsRatio_working_3-way'!K398*'OddsRatio_working_3-way'!L398*'OddsRatio_working_3-way'!M398</f>
        <v>6.2789325362605217E-2</v>
      </c>
      <c r="R398" s="11">
        <f t="shared" si="101"/>
        <v>0</v>
      </c>
      <c r="S398" s="11">
        <f t="shared" si="102"/>
        <v>-0.8737215025399554</v>
      </c>
      <c r="T398" s="11">
        <f t="shared" si="103"/>
        <v>-0.24169336169846625</v>
      </c>
      <c r="U398" s="11">
        <f>'OddsRatio_working_3-way'!S398-'OddsRatio_working_3-way'!R398^2/3</f>
        <v>-0.8737215025399554</v>
      </c>
      <c r="V398" s="11">
        <f>'OddsRatio_working_3-way'!S398*'OddsRatio_working_3-way'!R398/3-2*'OddsRatio_working_3-way'!R398^3/27-'OddsRatio_working_3-way'!T398</f>
        <v>0.24169336169846625</v>
      </c>
      <c r="W398" s="11">
        <f>'OddsRatio_working_3-way'!V398^2+4*'OddsRatio_working_3-way'!U398^3/27</f>
        <v>-4.0397595172456197E-2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0.15717289545398869</v>
      </c>
      <c r="Y398" s="11">
        <f>IF('OddsRatio_working_3-way'!W398&gt;=0,IF('OddsRatio_working_3-way'!V398+SQRT('OddsRatio_working_3-way'!W398)&gt;0,0,PI()),ACOS('OddsRatio_working_3-way'!V398/(2*'OddsRatio_working_3-way'!X398)))</f>
        <v>0.6937128154302572</v>
      </c>
      <c r="Z398" s="11">
        <f>'OddsRatio_working_3-way'!X398^(1/3)*COS('OddsRatio_working_3-way'!Y398/3)</f>
        <v>0.52530298206841075</v>
      </c>
      <c r="AA398" s="11">
        <f>'OddsRatio_working_3-way'!X398^(1/3)*COS(('OddsRatio_working_3-way'!Y398+2*PI())/3)</f>
        <v>-0.36976338770079886</v>
      </c>
      <c r="AB398" s="11">
        <f>'OddsRatio_working_3-way'!X398^(1/3)*COS(('OddsRatio_working_3-way'!Y398+4*PI())/3)</f>
        <v>-0.15553959436761206</v>
      </c>
      <c r="AC398" s="11">
        <f>'OddsRatio_working_3-way'!X398^(1/3)*SIN('OddsRatio_working_3-way'!Y398/3)</f>
        <v>0.12368216474773834</v>
      </c>
      <c r="AD398" s="11">
        <f>'OddsRatio_working_3-way'!X398^(1/3)*SIN(('OddsRatio_working_3-way'!Y398+2*PI())/3)</f>
        <v>0.39308464478109612</v>
      </c>
      <c r="AE398" s="11">
        <f>'OddsRatio_working_3-way'!X398^(1/3)*SIN(('OddsRatio_working_3-way'!Y398+4*PI())/3)</f>
        <v>-0.51676680952883425</v>
      </c>
      <c r="AF398" s="11">
        <f>-'OddsRatio_working_3-way'!U398/(3*'OddsRatio_working_3-way'!X398^(1/3))*COS(('OddsRatio_working_3-way'!Y398)/3)</f>
        <v>0.52530298206841086</v>
      </c>
      <c r="AG398" s="11">
        <f>-'OddsRatio_working_3-way'!U398/(3*'OddsRatio_working_3-way'!X398^(1/3))*COS(('OddsRatio_working_3-way'!Y398+2*PI())/3)</f>
        <v>-0.36976338770079892</v>
      </c>
      <c r="AH398" s="11">
        <f>-'OddsRatio_working_3-way'!U398/(3*'OddsRatio_working_3-way'!X398^(1/3))*COS(('OddsRatio_working_3-way'!Y398+4*PI())/3)</f>
        <v>-0.15553959436761208</v>
      </c>
      <c r="AI398" s="11">
        <f>'OddsRatio_working_3-way'!U398/(3*'OddsRatio_working_3-way'!X398^(1/3))*SIN(('OddsRatio_working_3-way'!Y398)/3)</f>
        <v>-0.12368216474773837</v>
      </c>
      <c r="AJ398" s="11">
        <f>'OddsRatio_working_3-way'!U398/(3*'OddsRatio_working_3-way'!X398^(1/3))*SIN(('OddsRatio_working_3-way'!Y398+2*PI())/3)</f>
        <v>-0.39308464478109617</v>
      </c>
      <c r="AK398" s="11">
        <f>'OddsRatio_working_3-way'!U398/(3*'OddsRatio_working_3-way'!X398^(1/3))*SIN(('OddsRatio_working_3-way'!Y398+4*PI())/3)</f>
        <v>0.51676680952883436</v>
      </c>
      <c r="AL398" s="11">
        <f>'OddsRatio_working_3-way'!Z398+'OddsRatio_working_3-way'!AF398</f>
        <v>1.0506059641368215</v>
      </c>
      <c r="AM398" s="11">
        <f>'OddsRatio_working_3-way'!AA398+'OddsRatio_working_3-way'!AG398</f>
        <v>-0.73952677540159772</v>
      </c>
      <c r="AN398" s="11">
        <f>'OddsRatio_working_3-way'!AB398+'OddsRatio_working_3-way'!AH398</f>
        <v>-0.31107918873522411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1.0506059641368215</v>
      </c>
      <c r="AS398" s="11">
        <f>IF(('OddsRatio_working_3-way'!X398=0),IF(Q398&gt;0,-Q398^(1/3),(-Q398)^(1/3)),'OddsRatio_working_3-way'!AM398-'OddsRatio_working_3-way'!R398/3)</f>
        <v>-0.73952677540159772</v>
      </c>
      <c r="AT398" s="11">
        <f>IF(('OddsRatio_working_3-way'!X398=0),IF(Q398&gt;0,-Q398^(1/3),(-Q398)^(1/3)),'OddsRatio_working_3-way'!AN398-'OddsRatio_working_3-way'!R398/3)</f>
        <v>-0.31107918873522411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9">
        <f t="shared" si="91"/>
        <v>0.29985729750310408</v>
      </c>
      <c r="E399" s="9">
        <f t="shared" si="92"/>
        <v>0.29524318233406055</v>
      </c>
      <c r="F399" s="9">
        <f t="shared" si="93"/>
        <v>0.40489952016283559</v>
      </c>
      <c r="G399" s="9">
        <f t="shared" si="94"/>
        <v>1.0423748532202817</v>
      </c>
      <c r="H399" s="9">
        <f t="shared" si="95"/>
        <v>3.3349196712134317</v>
      </c>
      <c r="I399" s="9">
        <f t="shared" si="96"/>
        <v>3.3870384138744449</v>
      </c>
      <c r="J399" s="9">
        <f t="shared" si="97"/>
        <v>2.469748543040597</v>
      </c>
      <c r="K399" s="11">
        <f t="shared" si="98"/>
        <v>0.30864197530864196</v>
      </c>
      <c r="L399" s="11">
        <f t="shared" si="99"/>
        <v>0.303951367781155</v>
      </c>
      <c r="M399" s="11">
        <f t="shared" si="100"/>
        <v>0.41493775933609955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-0.28154295374212401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0.23122164907280113</v>
      </c>
      <c r="Q399" s="11">
        <f>2*'OddsRatio_working_3-way'!K399*'OddsRatio_working_3-way'!L399*'OddsRatio_working_3-way'!M399</f>
        <v>7.7852407095219248E-2</v>
      </c>
      <c r="R399" s="11">
        <f t="shared" si="101"/>
        <v>0</v>
      </c>
      <c r="S399" s="11">
        <f t="shared" si="102"/>
        <v>-0.82126597735628615</v>
      </c>
      <c r="T399" s="11">
        <f t="shared" si="103"/>
        <v>-0.27652053109639269</v>
      </c>
      <c r="U399" s="11">
        <f>'OddsRatio_working_3-way'!S399-'OddsRatio_working_3-way'!R399^2/3</f>
        <v>-0.82126597735628615</v>
      </c>
      <c r="V399" s="11">
        <f>'OddsRatio_working_3-way'!S399*'OddsRatio_working_3-way'!R399/3-2*'OddsRatio_working_3-way'!R399^3/27-'OddsRatio_working_3-way'!T399</f>
        <v>0.27652053109639269</v>
      </c>
      <c r="W399" s="11">
        <f>'OddsRatio_working_3-way'!V399^2+4*'OddsRatio_working_3-way'!U399^3/27</f>
        <v>-5.5994587252504863E-3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0.14323325630163683</v>
      </c>
      <c r="Y399" s="11">
        <f>IF('OddsRatio_working_3-way'!W399&gt;=0,IF('OddsRatio_working_3-way'!V399+SQRT('OddsRatio_working_3-way'!W399)&gt;0,0,PI()),ACOS('OddsRatio_working_3-way'!V399/(2*'OddsRatio_working_3-way'!X399)))</f>
        <v>0.264281344857209</v>
      </c>
      <c r="Z399" s="11">
        <f>'OddsRatio_working_3-way'!X399^(1/3)*COS('OddsRatio_working_3-way'!Y399/3)</f>
        <v>0.52118742661014084</v>
      </c>
      <c r="AA399" s="11">
        <f>'OddsRatio_working_3-way'!X399^(1/3)*COS(('OddsRatio_working_3-way'!Y399+2*PI())/3)</f>
        <v>-0.30045903779510563</v>
      </c>
      <c r="AB399" s="11">
        <f>'OddsRatio_working_3-way'!X399^(1/3)*COS(('OddsRatio_working_3-way'!Y399+4*PI())/3)</f>
        <v>-0.22072838881503495</v>
      </c>
      <c r="AC399" s="11">
        <f>'OddsRatio_working_3-way'!X399^(1/3)*SIN('OddsRatio_working_3-way'!Y399/3)</f>
        <v>4.6032511651307291E-2</v>
      </c>
      <c r="AD399" s="11">
        <f>'OddsRatio_working_3-way'!X399^(1/3)*SIN(('OddsRatio_working_3-way'!Y399+2*PI())/3)</f>
        <v>0.42834529575176616</v>
      </c>
      <c r="AE399" s="11">
        <f>'OddsRatio_working_3-way'!X399^(1/3)*SIN(('OddsRatio_working_3-way'!Y399+4*PI())/3)</f>
        <v>-0.4743778074030735</v>
      </c>
      <c r="AF399" s="11">
        <f>-'OddsRatio_working_3-way'!U399/(3*'OddsRatio_working_3-way'!X399^(1/3))*COS(('OddsRatio_working_3-way'!Y399)/3)</f>
        <v>0.52118742661014084</v>
      </c>
      <c r="AG399" s="11">
        <f>-'OddsRatio_working_3-way'!U399/(3*'OddsRatio_working_3-way'!X399^(1/3))*COS(('OddsRatio_working_3-way'!Y399+2*PI())/3)</f>
        <v>-0.30045903779510563</v>
      </c>
      <c r="AH399" s="11">
        <f>-'OddsRatio_working_3-way'!U399/(3*'OddsRatio_working_3-way'!X399^(1/3))*COS(('OddsRatio_working_3-way'!Y399+4*PI())/3)</f>
        <v>-0.22072838881503495</v>
      </c>
      <c r="AI399" s="11">
        <f>'OddsRatio_working_3-way'!U399/(3*'OddsRatio_working_3-way'!X399^(1/3))*SIN(('OddsRatio_working_3-way'!Y399)/3)</f>
        <v>-4.6032511651307291E-2</v>
      </c>
      <c r="AJ399" s="11">
        <f>'OddsRatio_working_3-way'!U399/(3*'OddsRatio_working_3-way'!X399^(1/3))*SIN(('OddsRatio_working_3-way'!Y399+2*PI())/3)</f>
        <v>-0.42834529575176616</v>
      </c>
      <c r="AK399" s="11">
        <f>'OddsRatio_working_3-way'!U399/(3*'OddsRatio_working_3-way'!X399^(1/3))*SIN(('OddsRatio_working_3-way'!Y399+4*PI())/3)</f>
        <v>0.4743778074030735</v>
      </c>
      <c r="AL399" s="11">
        <f>'OddsRatio_working_3-way'!Z399+'OddsRatio_working_3-way'!AF399</f>
        <v>1.0423748532202817</v>
      </c>
      <c r="AM399" s="11">
        <f>'OddsRatio_working_3-way'!AA399+'OddsRatio_working_3-way'!AG399</f>
        <v>-0.60091807559021126</v>
      </c>
      <c r="AN399" s="11">
        <f>'OddsRatio_working_3-way'!AB399+'OddsRatio_working_3-way'!AH399</f>
        <v>-0.44145677763006991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1.0423748532202817</v>
      </c>
      <c r="AS399" s="11">
        <f>IF(('OddsRatio_working_3-way'!X399=0),IF(Q399&gt;0,-Q399^(1/3),(-Q399)^(1/3)),'OddsRatio_working_3-way'!AM399-'OddsRatio_working_3-way'!R399/3)</f>
        <v>-0.60091807559021126</v>
      </c>
      <c r="AT399" s="11">
        <f>IF(('OddsRatio_working_3-way'!X399=0),IF(Q399&gt;0,-Q399^(1/3),(-Q399)^(1/3)),'OddsRatio_working_3-way'!AN399-'OddsRatio_working_3-way'!R399/3)</f>
        <v>-0.44145677763006991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9">
        <f t="shared" si="91"/>
        <v>0.121462057860819</v>
      </c>
      <c r="E400" s="9">
        <f t="shared" si="92"/>
        <v>0.21686396598470079</v>
      </c>
      <c r="F400" s="9">
        <f t="shared" si="93"/>
        <v>0.66167397615447998</v>
      </c>
      <c r="G400" s="9">
        <f t="shared" si="94"/>
        <v>1.0652464936099295</v>
      </c>
      <c r="H400" s="9">
        <f t="shared" si="95"/>
        <v>8.2330236916114199</v>
      </c>
      <c r="I400" s="9">
        <f t="shared" si="96"/>
        <v>4.6111856133376605</v>
      </c>
      <c r="J400" s="9">
        <f t="shared" si="97"/>
        <v>1.5113183169327662</v>
      </c>
      <c r="K400" s="11">
        <f t="shared" si="98"/>
        <v>0.12836970474967907</v>
      </c>
      <c r="L400" s="11">
        <f t="shared" si="99"/>
        <v>0.22779043280182235</v>
      </c>
      <c r="M400" s="11">
        <f t="shared" si="100"/>
        <v>0.67567567567567566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-0.21829662261148208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0.21061704313113019</v>
      </c>
      <c r="Q400" s="11">
        <f>2*'OddsRatio_working_3-way'!K400*'OddsRatio_working_3-way'!L400*'OddsRatio_working_3-way'!M400</f>
        <v>3.9515392707529115E-2</v>
      </c>
      <c r="R400" s="11">
        <f t="shared" si="101"/>
        <v>0</v>
      </c>
      <c r="S400" s="11">
        <f t="shared" si="102"/>
        <v>-0.96482043840861531</v>
      </c>
      <c r="T400" s="11">
        <f t="shared" si="103"/>
        <v>-0.18101696780649443</v>
      </c>
      <c r="U400" s="11">
        <f>'OddsRatio_working_3-way'!S400-'OddsRatio_working_3-way'!R400^2/3</f>
        <v>-0.96482043840861531</v>
      </c>
      <c r="V400" s="11">
        <f>'OddsRatio_working_3-way'!S400*'OddsRatio_working_3-way'!R400/3-2*'OddsRatio_working_3-way'!R400^3/27-'OddsRatio_working_3-way'!T400</f>
        <v>0.18101696780649443</v>
      </c>
      <c r="W400" s="11">
        <f>'OddsRatio_working_3-way'!V400^2+4*'OddsRatio_working_3-way'!U400^3/27</f>
        <v>-0.10028923982644564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0.18238447196808114</v>
      </c>
      <c r="Y400" s="11">
        <f>IF('OddsRatio_working_3-way'!W400&gt;=0,IF('OddsRatio_working_3-way'!V400+SQRT('OddsRatio_working_3-way'!W400)&gt;0,0,PI()),ACOS('OddsRatio_working_3-way'!V400/(2*'OddsRatio_working_3-way'!X400)))</f>
        <v>1.0515210945348126</v>
      </c>
      <c r="Z400" s="11">
        <f>'OddsRatio_working_3-way'!X400^(1/3)*COS('OddsRatio_working_3-way'!Y400/3)</f>
        <v>0.53262324680496476</v>
      </c>
      <c r="AA400" s="11">
        <f>'OddsRatio_working_3-way'!X400^(1/3)*COS(('OddsRatio_working_3-way'!Y400+2*PI())/3)</f>
        <v>-0.43495167595334311</v>
      </c>
      <c r="AB400" s="11">
        <f>'OddsRatio_working_3-way'!X400^(1/3)*COS(('OddsRatio_working_3-way'!Y400+4*PI())/3)</f>
        <v>-9.7671570851621703E-2</v>
      </c>
      <c r="AC400" s="11">
        <f>'OddsRatio_working_3-way'!X400^(1/3)*SIN('OddsRatio_working_3-way'!Y400/3)</f>
        <v>0.19472875947278426</v>
      </c>
      <c r="AD400" s="11">
        <f>'OddsRatio_working_3-way'!X400^(1/3)*SIN(('OddsRatio_working_3-way'!Y400+2*PI())/3)</f>
        <v>0.36390088264285619</v>
      </c>
      <c r="AE400" s="11">
        <f>'OddsRatio_working_3-way'!X400^(1/3)*SIN(('OddsRatio_working_3-way'!Y400+4*PI())/3)</f>
        <v>-0.55862964211564037</v>
      </c>
      <c r="AF400" s="11">
        <f>-'OddsRatio_working_3-way'!U400/(3*'OddsRatio_working_3-way'!X400^(1/3))*COS(('OddsRatio_working_3-way'!Y400)/3)</f>
        <v>0.53262324680496476</v>
      </c>
      <c r="AG400" s="11">
        <f>-'OddsRatio_working_3-way'!U400/(3*'OddsRatio_working_3-way'!X400^(1/3))*COS(('OddsRatio_working_3-way'!Y400+2*PI())/3)</f>
        <v>-0.43495167595334311</v>
      </c>
      <c r="AH400" s="11">
        <f>-'OddsRatio_working_3-way'!U400/(3*'OddsRatio_working_3-way'!X400^(1/3))*COS(('OddsRatio_working_3-way'!Y400+4*PI())/3)</f>
        <v>-9.7671570851621703E-2</v>
      </c>
      <c r="AI400" s="11">
        <f>'OddsRatio_working_3-way'!U400/(3*'OddsRatio_working_3-way'!X400^(1/3))*SIN(('OddsRatio_working_3-way'!Y400)/3)</f>
        <v>-0.19472875947278426</v>
      </c>
      <c r="AJ400" s="11">
        <f>'OddsRatio_working_3-way'!U400/(3*'OddsRatio_working_3-way'!X400^(1/3))*SIN(('OddsRatio_working_3-way'!Y400+2*PI())/3)</f>
        <v>-0.36390088264285619</v>
      </c>
      <c r="AK400" s="11">
        <f>'OddsRatio_working_3-way'!U400/(3*'OddsRatio_working_3-way'!X400^(1/3))*SIN(('OddsRatio_working_3-way'!Y400+4*PI())/3)</f>
        <v>0.55862964211564037</v>
      </c>
      <c r="AL400" s="11">
        <f>'OddsRatio_working_3-way'!Z400+'OddsRatio_working_3-way'!AF400</f>
        <v>1.0652464936099295</v>
      </c>
      <c r="AM400" s="11">
        <f>'OddsRatio_working_3-way'!AA400+'OddsRatio_working_3-way'!AG400</f>
        <v>-0.86990335190668622</v>
      </c>
      <c r="AN400" s="11">
        <f>'OddsRatio_working_3-way'!AB400+'OddsRatio_working_3-way'!AH400</f>
        <v>-0.19534314170324341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1.0652464936099295</v>
      </c>
      <c r="AS400" s="11">
        <f>IF(('OddsRatio_working_3-way'!X400=0),IF(Q400&gt;0,-Q400^(1/3),(-Q400)^(1/3)),'OddsRatio_working_3-way'!AM400-'OddsRatio_working_3-way'!R400/3)</f>
        <v>-0.86990335190668622</v>
      </c>
      <c r="AT400" s="11">
        <f>IF(('OddsRatio_working_3-way'!X400=0),IF(Q400&gt;0,-Q400^(1/3),(-Q400)^(1/3)),'OddsRatio_working_3-way'!AN400-'OddsRatio_working_3-way'!R400/3)</f>
        <v>-0.19534314170324341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9">
        <f t="shared" si="91"/>
        <v>0.27453083908643516</v>
      </c>
      <c r="E401" s="9">
        <f t="shared" si="92"/>
        <v>0.30322382143016752</v>
      </c>
      <c r="F401" s="9">
        <f t="shared" si="93"/>
        <v>0.42224533948339721</v>
      </c>
      <c r="G401" s="9">
        <f t="shared" si="94"/>
        <v>1.0444972407202813</v>
      </c>
      <c r="H401" s="9">
        <f t="shared" si="95"/>
        <v>3.6425780190223116</v>
      </c>
      <c r="I401" s="9">
        <f t="shared" si="96"/>
        <v>3.2978939295846192</v>
      </c>
      <c r="J401" s="9">
        <f t="shared" si="97"/>
        <v>2.3682913853435683</v>
      </c>
      <c r="K401" s="11">
        <f t="shared" si="98"/>
        <v>0.28328611898016998</v>
      </c>
      <c r="L401" s="11">
        <f t="shared" si="99"/>
        <v>0.3125</v>
      </c>
      <c r="M401" s="11">
        <f t="shared" si="100"/>
        <v>0.4329004329004329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-0.27943309051665988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0.23147296518401336</v>
      </c>
      <c r="Q401" s="11">
        <f>2*'OddsRatio_working_3-way'!K401*'OddsRatio_working_3-way'!L401*'OddsRatio_working_3-way'!M401</f>
        <v>7.6646677213249456E-2</v>
      </c>
      <c r="R401" s="11">
        <f t="shared" si="101"/>
        <v>0</v>
      </c>
      <c r="S401" s="11">
        <f t="shared" si="102"/>
        <v>-0.8283663354115639</v>
      </c>
      <c r="T401" s="11">
        <f t="shared" si="103"/>
        <v>-0.27429348854687546</v>
      </c>
      <c r="U401" s="11">
        <f>'OddsRatio_working_3-way'!S401-'OddsRatio_working_3-way'!R401^2/3</f>
        <v>-0.8283663354115639</v>
      </c>
      <c r="V401" s="11">
        <f>'OddsRatio_working_3-way'!S401*'OddsRatio_working_3-way'!R401/3-2*'OddsRatio_working_3-way'!R401^3/27-'OddsRatio_working_3-way'!T401</f>
        <v>0.27429348854687546</v>
      </c>
      <c r="W401" s="11">
        <f>'OddsRatio_working_3-way'!V401^2+4*'OddsRatio_working_3-way'!U401^3/27</f>
        <v>-8.9730593995148572E-3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0.1450947770069014</v>
      </c>
      <c r="Y401" s="11">
        <f>IF('OddsRatio_working_3-way'!W401&gt;=0,IF('OddsRatio_working_3-way'!V401+SQRT('OddsRatio_working_3-way'!W401)&gt;0,0,PI()),ACOS('OddsRatio_working_3-way'!V401/(2*'OddsRatio_working_3-way'!X401)))</f>
        <v>0.33252295933591403</v>
      </c>
      <c r="Z401" s="11">
        <f>'OddsRatio_working_3-way'!X401^(1/3)*COS('OddsRatio_working_3-way'!Y401/3)</f>
        <v>0.52224862036014064</v>
      </c>
      <c r="AA401" s="11">
        <f>'OddsRatio_working_3-way'!X401^(1/3)*COS(('OddsRatio_working_3-way'!Y401+2*PI())/3)</f>
        <v>-0.31146184837810176</v>
      </c>
      <c r="AB401" s="11">
        <f>'OddsRatio_working_3-way'!X401^(1/3)*COS(('OddsRatio_working_3-way'!Y401+4*PI())/3)</f>
        <v>-0.21078677198203857</v>
      </c>
      <c r="AC401" s="11">
        <f>'OddsRatio_working_3-way'!X401^(1/3)*SIN('OddsRatio_working_3-way'!Y401/3)</f>
        <v>5.8124782457953203E-2</v>
      </c>
      <c r="AD401" s="11">
        <f>'OddsRatio_working_3-way'!X401^(1/3)*SIN(('OddsRatio_working_3-way'!Y401+2*PI())/3)</f>
        <v>0.42321818109428033</v>
      </c>
      <c r="AE401" s="11">
        <f>'OddsRatio_working_3-way'!X401^(1/3)*SIN(('OddsRatio_working_3-way'!Y401+4*PI())/3)</f>
        <v>-0.48134296355223349</v>
      </c>
      <c r="AF401" s="11">
        <f>-'OddsRatio_working_3-way'!U401/(3*'OddsRatio_working_3-way'!X401^(1/3))*COS(('OddsRatio_working_3-way'!Y401)/3)</f>
        <v>0.52224862036014053</v>
      </c>
      <c r="AG401" s="11">
        <f>-'OddsRatio_working_3-way'!U401/(3*'OddsRatio_working_3-way'!X401^(1/3))*COS(('OddsRatio_working_3-way'!Y401+2*PI())/3)</f>
        <v>-0.3114618483781017</v>
      </c>
      <c r="AH401" s="11">
        <f>-'OddsRatio_working_3-way'!U401/(3*'OddsRatio_working_3-way'!X401^(1/3))*COS(('OddsRatio_working_3-way'!Y401+4*PI())/3)</f>
        <v>-0.21078677198203852</v>
      </c>
      <c r="AI401" s="11">
        <f>'OddsRatio_working_3-way'!U401/(3*'OddsRatio_working_3-way'!X401^(1/3))*SIN(('OddsRatio_working_3-way'!Y401)/3)</f>
        <v>-5.8124782457953189E-2</v>
      </c>
      <c r="AJ401" s="11">
        <f>'OddsRatio_working_3-way'!U401/(3*'OddsRatio_working_3-way'!X401^(1/3))*SIN(('OddsRatio_working_3-way'!Y401+2*PI())/3)</f>
        <v>-0.42321818109428022</v>
      </c>
      <c r="AK401" s="11">
        <f>'OddsRatio_working_3-way'!U401/(3*'OddsRatio_working_3-way'!X401^(1/3))*SIN(('OddsRatio_working_3-way'!Y401+4*PI())/3)</f>
        <v>0.48134296355223338</v>
      </c>
      <c r="AL401" s="11">
        <f>'OddsRatio_working_3-way'!Z401+'OddsRatio_working_3-way'!AF401</f>
        <v>1.0444972407202813</v>
      </c>
      <c r="AM401" s="11">
        <f>'OddsRatio_working_3-way'!AA401+'OddsRatio_working_3-way'!AG401</f>
        <v>-0.62292369675620352</v>
      </c>
      <c r="AN401" s="11">
        <f>'OddsRatio_working_3-way'!AB401+'OddsRatio_working_3-way'!AH401</f>
        <v>-0.42157354396407709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1.0444972407202813</v>
      </c>
      <c r="AS401" s="11">
        <f>IF(('OddsRatio_working_3-way'!X401=0),IF(Q401&gt;0,-Q401^(1/3),(-Q401)^(1/3)),'OddsRatio_working_3-way'!AM401-'OddsRatio_working_3-way'!R401/3)</f>
        <v>-0.62292369675620352</v>
      </c>
      <c r="AT401" s="11">
        <f>IF(('OddsRatio_working_3-way'!X401=0),IF(Q401&gt;0,-Q401^(1/3),(-Q401)^(1/3)),'OddsRatio_working_3-way'!AN401-'OddsRatio_working_3-way'!R401/3)</f>
        <v>-0.42157354396407709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9">
        <f t="shared" si="91"/>
        <v>0.3105440769232074</v>
      </c>
      <c r="E402" s="9">
        <f t="shared" si="92"/>
        <v>0.29616434039574413</v>
      </c>
      <c r="F402" s="9">
        <f t="shared" si="93"/>
        <v>0.39329158268104852</v>
      </c>
      <c r="G402" s="9">
        <f t="shared" si="94"/>
        <v>1.0423261973103395</v>
      </c>
      <c r="H402" s="9">
        <f t="shared" si="95"/>
        <v>3.2201548002710227</v>
      </c>
      <c r="I402" s="9">
        <f t="shared" si="96"/>
        <v>3.3765037298675744</v>
      </c>
      <c r="J402" s="9">
        <f t="shared" si="97"/>
        <v>2.5426427720193026</v>
      </c>
      <c r="K402" s="11">
        <f t="shared" si="98"/>
        <v>0.31948881789137379</v>
      </c>
      <c r="L402" s="11">
        <f t="shared" si="99"/>
        <v>0.3048780487804878</v>
      </c>
      <c r="M402" s="11">
        <f t="shared" si="100"/>
        <v>0.40322580645161293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-0.28229702656709144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0.23133717758902828</v>
      </c>
      <c r="Q402" s="11">
        <f>2*'OddsRatio_working_3-way'!K402*'OddsRatio_working_3-way'!L402*'OddsRatio_working_3-way'!M402</f>
        <v>7.8552522101537611E-2</v>
      </c>
      <c r="R402" s="11">
        <f t="shared" si="101"/>
        <v>0</v>
      </c>
      <c r="S402" s="11">
        <f t="shared" si="102"/>
        <v>-0.81948145328427002</v>
      </c>
      <c r="T402" s="11">
        <f t="shared" si="103"/>
        <v>-0.27826195357700167</v>
      </c>
      <c r="U402" s="11">
        <f>'OddsRatio_working_3-way'!S402-'OddsRatio_working_3-way'!R402^2/3</f>
        <v>-0.81948145328427002</v>
      </c>
      <c r="V402" s="11">
        <f>'OddsRatio_working_3-way'!S402*'OddsRatio_working_3-way'!R402/3-2*'OddsRatio_working_3-way'!R402^3/27-'OddsRatio_working_3-way'!T402</f>
        <v>0.27826195357700167</v>
      </c>
      <c r="W402" s="11">
        <f>'OddsRatio_working_3-way'!V402^2+4*'OddsRatio_working_3-way'!U402^3/27</f>
        <v>-4.0995665095417133E-3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0.14276666392932136</v>
      </c>
      <c r="Y402" s="11">
        <f>IF('OddsRatio_working_3-way'!W402&gt;=0,IF('OddsRatio_working_3-way'!V402+SQRT('OddsRatio_working_3-way'!W402)&gt;0,0,PI()),ACOS('OddsRatio_working_3-way'!V402/(2*'OddsRatio_working_3-way'!X402)))</f>
        <v>0.22616261689160044</v>
      </c>
      <c r="Z402" s="11">
        <f>'OddsRatio_working_3-way'!X402^(1/3)*COS('OddsRatio_working_3-way'!Y402/3)</f>
        <v>0.52116309865516974</v>
      </c>
      <c r="AA402" s="11">
        <f>'OddsRatio_working_3-way'!X402^(1/3)*COS(('OddsRatio_working_3-way'!Y402+2*PI())/3)</f>
        <v>-0.2946716031728614</v>
      </c>
      <c r="AB402" s="11">
        <f>'OddsRatio_working_3-way'!X402^(1/3)*COS(('OddsRatio_working_3-way'!Y402+4*PI())/3)</f>
        <v>-0.22649149548230868</v>
      </c>
      <c r="AC402" s="11">
        <f>'OddsRatio_working_3-way'!X402^(1/3)*SIN('OddsRatio_working_3-way'!Y402/3)</f>
        <v>3.9363803528518489E-2</v>
      </c>
      <c r="AD402" s="11">
        <f>'OddsRatio_working_3-way'!X402^(1/3)*SIN(('OddsRatio_working_3-way'!Y402+2*PI())/3)</f>
        <v>0.43165858118613343</v>
      </c>
      <c r="AE402" s="11">
        <f>'OddsRatio_working_3-way'!X402^(1/3)*SIN(('OddsRatio_working_3-way'!Y402+4*PI())/3)</f>
        <v>-0.47102238471465174</v>
      </c>
      <c r="AF402" s="11">
        <f>-'OddsRatio_working_3-way'!U402/(3*'OddsRatio_working_3-way'!X402^(1/3))*COS(('OddsRatio_working_3-way'!Y402)/3)</f>
        <v>0.52116309865516974</v>
      </c>
      <c r="AG402" s="11">
        <f>-'OddsRatio_working_3-way'!U402/(3*'OddsRatio_working_3-way'!X402^(1/3))*COS(('OddsRatio_working_3-way'!Y402+2*PI())/3)</f>
        <v>-0.2946716031728614</v>
      </c>
      <c r="AH402" s="11">
        <f>-'OddsRatio_working_3-way'!U402/(3*'OddsRatio_working_3-way'!X402^(1/3))*COS(('OddsRatio_working_3-way'!Y402+4*PI())/3)</f>
        <v>-0.22649149548230868</v>
      </c>
      <c r="AI402" s="11">
        <f>'OddsRatio_working_3-way'!U402/(3*'OddsRatio_working_3-way'!X402^(1/3))*SIN(('OddsRatio_working_3-way'!Y402)/3)</f>
        <v>-3.9363803528518489E-2</v>
      </c>
      <c r="AJ402" s="11">
        <f>'OddsRatio_working_3-way'!U402/(3*'OddsRatio_working_3-way'!X402^(1/3))*SIN(('OddsRatio_working_3-way'!Y402+2*PI())/3)</f>
        <v>-0.43165858118613343</v>
      </c>
      <c r="AK402" s="11">
        <f>'OddsRatio_working_3-way'!U402/(3*'OddsRatio_working_3-way'!X402^(1/3))*SIN(('OddsRatio_working_3-way'!Y402+4*PI())/3)</f>
        <v>0.47102238471465174</v>
      </c>
      <c r="AL402" s="11">
        <f>'OddsRatio_working_3-way'!Z402+'OddsRatio_working_3-way'!AF402</f>
        <v>1.0423261973103395</v>
      </c>
      <c r="AM402" s="11">
        <f>'OddsRatio_working_3-way'!AA402+'OddsRatio_working_3-way'!AG402</f>
        <v>-0.58934320634572279</v>
      </c>
      <c r="AN402" s="11">
        <f>'OddsRatio_working_3-way'!AB402+'OddsRatio_working_3-way'!AH402</f>
        <v>-0.45298299096461736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1.0423261973103395</v>
      </c>
      <c r="AS402" s="11">
        <f>IF(('OddsRatio_working_3-way'!X402=0),IF(Q402&gt;0,-Q402^(1/3),(-Q402)^(1/3)),'OddsRatio_working_3-way'!AM402-'OddsRatio_working_3-way'!R402/3)</f>
        <v>-0.58934320634572279</v>
      </c>
      <c r="AT402" s="11">
        <f>IF(('OddsRatio_working_3-way'!X402=0),IF(Q402&gt;0,-Q402^(1/3),(-Q402)^(1/3)),'OddsRatio_working_3-way'!AN402-'OddsRatio_working_3-way'!R402/3)</f>
        <v>-0.45298299096461736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9">
        <f t="shared" si="91"/>
        <v>0.30280243950931013</v>
      </c>
      <c r="E403" s="9">
        <f t="shared" si="92"/>
        <v>0.27089352091733282</v>
      </c>
      <c r="F403" s="9">
        <f t="shared" si="93"/>
        <v>0.426304039573357</v>
      </c>
      <c r="G403" s="9">
        <f t="shared" si="94"/>
        <v>1.0513622379273517</v>
      </c>
      <c r="H403" s="9">
        <f t="shared" si="95"/>
        <v>3.3024833010608998</v>
      </c>
      <c r="I403" s="9">
        <f t="shared" si="96"/>
        <v>3.69148732909402</v>
      </c>
      <c r="J403" s="9">
        <f t="shared" si="97"/>
        <v>2.34574366454701</v>
      </c>
      <c r="K403" s="11">
        <f t="shared" si="98"/>
        <v>0.31347962382445144</v>
      </c>
      <c r="L403" s="11">
        <f t="shared" si="99"/>
        <v>0.2808988764044944</v>
      </c>
      <c r="M403" s="11">
        <f t="shared" si="100"/>
        <v>0.43859649122807021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-0.27715232217771002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0.23288514336455773</v>
      </c>
      <c r="Q403" s="11">
        <f>2*'OddsRatio_working_3-way'!K403*'OddsRatio_working_3-way'!L403*'OddsRatio_working_3-way'!M403</f>
        <v>7.7242170270168414E-2</v>
      </c>
      <c r="R403" s="11">
        <f t="shared" si="101"/>
        <v>0</v>
      </c>
      <c r="S403" s="11">
        <f t="shared" si="102"/>
        <v>-0.84027852097602784</v>
      </c>
      <c r="T403" s="11">
        <f t="shared" si="103"/>
        <v>-0.27869934360730614</v>
      </c>
      <c r="U403" s="11">
        <f>'OddsRatio_working_3-way'!S403-'OddsRatio_working_3-way'!R403^2/3</f>
        <v>-0.84027852097602784</v>
      </c>
      <c r="V403" s="11">
        <f>'OddsRatio_working_3-way'!S403*'OddsRatio_working_3-way'!R403/3-2*'OddsRatio_working_3-way'!R403^3/27-'OddsRatio_working_3-way'!T403</f>
        <v>0.27869934360730614</v>
      </c>
      <c r="W403" s="11">
        <f>'OddsRatio_working_3-way'!V403^2+4*'OddsRatio_working_3-way'!U403^3/27</f>
        <v>-1.0222049015075313E-2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0.14823576925140117</v>
      </c>
      <c r="Y403" s="11">
        <f>IF('OddsRatio_working_3-way'!W403&gt;=0,IF('OddsRatio_working_3-way'!V403+SQRT('OddsRatio_working_3-way'!W403)&gt;0,0,PI()),ACOS('OddsRatio_working_3-way'!V403/(2*'OddsRatio_working_3-way'!X403)))</f>
        <v>0.34800684003352589</v>
      </c>
      <c r="Z403" s="11">
        <f>'OddsRatio_working_3-way'!X403^(1/3)*COS('OddsRatio_working_3-way'!Y403/3)</f>
        <v>0.52568111896367586</v>
      </c>
      <c r="AA403" s="11">
        <f>'OddsRatio_working_3-way'!X403^(1/3)*COS(('OddsRatio_working_3-way'!Y403+2*PI())/3)</f>
        <v>-0.31588913267499924</v>
      </c>
      <c r="AB403" s="11">
        <f>'OddsRatio_working_3-way'!X403^(1/3)*COS(('OddsRatio_working_3-way'!Y403+4*PI())/3)</f>
        <v>-0.20979198628867693</v>
      </c>
      <c r="AC403" s="11">
        <f>'OddsRatio_working_3-way'!X403^(1/3)*SIN('OddsRatio_working_3-way'!Y403/3)</f>
        <v>6.1255216026394513E-2</v>
      </c>
      <c r="AD403" s="11">
        <f>'OddsRatio_working_3-way'!X403^(1/3)*SIN(('OddsRatio_working_3-way'!Y403+2*PI())/3)</f>
        <v>0.42462559529917571</v>
      </c>
      <c r="AE403" s="11">
        <f>'OddsRatio_working_3-way'!X403^(1/3)*SIN(('OddsRatio_working_3-way'!Y403+4*PI())/3)</f>
        <v>-0.48588081132557004</v>
      </c>
      <c r="AF403" s="11">
        <f>-'OddsRatio_working_3-way'!U403/(3*'OddsRatio_working_3-way'!X403^(1/3))*COS(('OddsRatio_working_3-way'!Y403)/3)</f>
        <v>0.52568111896367586</v>
      </c>
      <c r="AG403" s="11">
        <f>-'OddsRatio_working_3-way'!U403/(3*'OddsRatio_working_3-way'!X403^(1/3))*COS(('OddsRatio_working_3-way'!Y403+2*PI())/3)</f>
        <v>-0.31588913267499924</v>
      </c>
      <c r="AH403" s="11">
        <f>-'OddsRatio_working_3-way'!U403/(3*'OddsRatio_working_3-way'!X403^(1/3))*COS(('OddsRatio_working_3-way'!Y403+4*PI())/3)</f>
        <v>-0.20979198628867693</v>
      </c>
      <c r="AI403" s="11">
        <f>'OddsRatio_working_3-way'!U403/(3*'OddsRatio_working_3-way'!X403^(1/3))*SIN(('OddsRatio_working_3-way'!Y403)/3)</f>
        <v>-6.1255216026394513E-2</v>
      </c>
      <c r="AJ403" s="11">
        <f>'OddsRatio_working_3-way'!U403/(3*'OddsRatio_working_3-way'!X403^(1/3))*SIN(('OddsRatio_working_3-way'!Y403+2*PI())/3)</f>
        <v>-0.42462559529917571</v>
      </c>
      <c r="AK403" s="11">
        <f>'OddsRatio_working_3-way'!U403/(3*'OddsRatio_working_3-way'!X403^(1/3))*SIN(('OddsRatio_working_3-way'!Y403+4*PI())/3)</f>
        <v>0.48588081132557004</v>
      </c>
      <c r="AL403" s="11">
        <f>'OddsRatio_working_3-way'!Z403+'OddsRatio_working_3-way'!AF403</f>
        <v>1.0513622379273517</v>
      </c>
      <c r="AM403" s="11">
        <f>'OddsRatio_working_3-way'!AA403+'OddsRatio_working_3-way'!AG403</f>
        <v>-0.63177826534999848</v>
      </c>
      <c r="AN403" s="11">
        <f>'OddsRatio_working_3-way'!AB403+'OddsRatio_working_3-way'!AH403</f>
        <v>-0.41958397257735386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1.0513622379273517</v>
      </c>
      <c r="AS403" s="11">
        <f>IF(('OddsRatio_working_3-way'!X403=0),IF(Q403&gt;0,-Q403^(1/3),(-Q403)^(1/3)),'OddsRatio_working_3-way'!AM403-'OddsRatio_working_3-way'!R403/3)</f>
        <v>-0.63177826534999848</v>
      </c>
      <c r="AT403" s="11">
        <f>IF(('OddsRatio_working_3-way'!X403=0),IF(Q403&gt;0,-Q403^(1/3),(-Q403)^(1/3)),'OddsRatio_working_3-way'!AN403-'OddsRatio_working_3-way'!R403/3)</f>
        <v>-0.41958397257735386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9">
        <f t="shared" si="91"/>
        <v>0.25386531410559654</v>
      </c>
      <c r="E404" s="9">
        <f t="shared" si="92"/>
        <v>0.24984195266229597</v>
      </c>
      <c r="F404" s="9">
        <f t="shared" si="93"/>
        <v>0.49629273323210754</v>
      </c>
      <c r="G404" s="9">
        <f t="shared" si="94"/>
        <v>1.0572289989676256</v>
      </c>
      <c r="H404" s="9">
        <f t="shared" si="95"/>
        <v>3.9390966171299993</v>
      </c>
      <c r="I404" s="9">
        <f t="shared" si="96"/>
        <v>4.002530357068057</v>
      </c>
      <c r="J404" s="9">
        <f t="shared" si="97"/>
        <v>2.0149398390089206</v>
      </c>
      <c r="K404" s="11">
        <f t="shared" si="98"/>
        <v>0.26455026455026459</v>
      </c>
      <c r="L404" s="11">
        <f t="shared" si="99"/>
        <v>0.26041666666666669</v>
      </c>
      <c r="M404" s="11">
        <f t="shared" si="100"/>
        <v>0.51020408163265307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-0.26641291437209813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0.23128464348702446</v>
      </c>
      <c r="Q404" s="11">
        <f>2*'OddsRatio_working_3-way'!K404*'OddsRatio_working_3-way'!L404*'OddsRatio_working_3-way'!M404</f>
        <v>7.0299283734657908E-2</v>
      </c>
      <c r="R404" s="11">
        <f t="shared" si="101"/>
        <v>0</v>
      </c>
      <c r="S404" s="11">
        <f t="shared" si="102"/>
        <v>-0.86814351335832718</v>
      </c>
      <c r="T404" s="11">
        <f t="shared" si="103"/>
        <v>-0.26387340831560102</v>
      </c>
      <c r="U404" s="11">
        <f>'OddsRatio_working_3-way'!S404-'OddsRatio_working_3-way'!R404^2/3</f>
        <v>-0.86814351335832718</v>
      </c>
      <c r="V404" s="11">
        <f>'OddsRatio_working_3-way'!S404*'OddsRatio_working_3-way'!R404/3-2*'OddsRatio_working_3-way'!R404^3/27-'OddsRatio_working_3-way'!T404</f>
        <v>0.26387340831560102</v>
      </c>
      <c r="W404" s="11">
        <f>'OddsRatio_working_3-way'!V404^2+4*'OddsRatio_working_3-way'!U404^3/27</f>
        <v>-2.7303633992887585E-2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0.15567017184497764</v>
      </c>
      <c r="Y404" s="11">
        <f>IF('OddsRatio_working_3-way'!W404&gt;=0,IF('OddsRatio_working_3-way'!V404+SQRT('OddsRatio_working_3-way'!W404)&gt;0,0,PI()),ACOS('OddsRatio_working_3-way'!V404/(2*'OddsRatio_working_3-way'!X404)))</f>
        <v>0.55946336309928801</v>
      </c>
      <c r="Z404" s="11">
        <f>'OddsRatio_working_3-way'!X404^(1/3)*COS('OddsRatio_working_3-way'!Y404/3)</f>
        <v>0.52861449948381278</v>
      </c>
      <c r="AA404" s="11">
        <f>'OddsRatio_working_3-way'!X404^(1/3)*COS(('OddsRatio_working_3-way'!Y404+2*PI())/3)</f>
        <v>-0.35068381798347487</v>
      </c>
      <c r="AB404" s="11">
        <f>'OddsRatio_working_3-way'!X404^(1/3)*COS(('OddsRatio_working_3-way'!Y404+4*PI())/3)</f>
        <v>-0.17793068150033806</v>
      </c>
      <c r="AC404" s="11">
        <f>'OddsRatio_working_3-way'!X404^(1/3)*SIN('OddsRatio_working_3-way'!Y404/3)</f>
        <v>9.9739069851891307E-2</v>
      </c>
      <c r="AD404" s="11">
        <f>'OddsRatio_working_3-way'!X404^(1/3)*SIN(('OddsRatio_working_3-way'!Y404+2*PI())/3)</f>
        <v>0.4079240504358323</v>
      </c>
      <c r="AE404" s="11">
        <f>'OddsRatio_working_3-way'!X404^(1/3)*SIN(('OddsRatio_working_3-way'!Y404+4*PI())/3)</f>
        <v>-0.50766312028772353</v>
      </c>
      <c r="AF404" s="11">
        <f>-'OddsRatio_working_3-way'!U404/(3*'OddsRatio_working_3-way'!X404^(1/3))*COS(('OddsRatio_working_3-way'!Y404)/3)</f>
        <v>0.52861449948381278</v>
      </c>
      <c r="AG404" s="11">
        <f>-'OddsRatio_working_3-way'!U404/(3*'OddsRatio_working_3-way'!X404^(1/3))*COS(('OddsRatio_working_3-way'!Y404+2*PI())/3)</f>
        <v>-0.35068381798347487</v>
      </c>
      <c r="AH404" s="11">
        <f>-'OddsRatio_working_3-way'!U404/(3*'OddsRatio_working_3-way'!X404^(1/3))*COS(('OddsRatio_working_3-way'!Y404+4*PI())/3)</f>
        <v>-0.17793068150033806</v>
      </c>
      <c r="AI404" s="11">
        <f>'OddsRatio_working_3-way'!U404/(3*'OddsRatio_working_3-way'!X404^(1/3))*SIN(('OddsRatio_working_3-way'!Y404)/3)</f>
        <v>-9.9739069851891307E-2</v>
      </c>
      <c r="AJ404" s="11">
        <f>'OddsRatio_working_3-way'!U404/(3*'OddsRatio_working_3-way'!X404^(1/3))*SIN(('OddsRatio_working_3-way'!Y404+2*PI())/3)</f>
        <v>-0.4079240504358323</v>
      </c>
      <c r="AK404" s="11">
        <f>'OddsRatio_working_3-way'!U404/(3*'OddsRatio_working_3-way'!X404^(1/3))*SIN(('OddsRatio_working_3-way'!Y404+4*PI())/3)</f>
        <v>0.50766312028772353</v>
      </c>
      <c r="AL404" s="11">
        <f>'OddsRatio_working_3-way'!Z404+'OddsRatio_working_3-way'!AF404</f>
        <v>1.0572289989676256</v>
      </c>
      <c r="AM404" s="11">
        <f>'OddsRatio_working_3-way'!AA404+'OddsRatio_working_3-way'!AG404</f>
        <v>-0.70136763596694973</v>
      </c>
      <c r="AN404" s="11">
        <f>'OddsRatio_working_3-way'!AB404+'OddsRatio_working_3-way'!AH404</f>
        <v>-0.35586136300067611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1.0572289989676256</v>
      </c>
      <c r="AS404" s="11">
        <f>IF(('OddsRatio_working_3-way'!X404=0),IF(Q404&gt;0,-Q404^(1/3),(-Q404)^(1/3)),'OddsRatio_working_3-way'!AM404-'OddsRatio_working_3-way'!R404/3)</f>
        <v>-0.70136763596694973</v>
      </c>
      <c r="AT404" s="11">
        <f>IF(('OddsRatio_working_3-way'!X404=0),IF(Q404&gt;0,-Q404^(1/3),(-Q404)^(1/3)),'OddsRatio_working_3-way'!AN404-'OddsRatio_working_3-way'!R404/3)</f>
        <v>-0.35586136300067611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9">
        <f t="shared" si="91"/>
        <v>0.34075951596072429</v>
      </c>
      <c r="E405" s="9">
        <f t="shared" si="92"/>
        <v>0.2907564492611292</v>
      </c>
      <c r="F405" s="9">
        <f t="shared" si="93"/>
        <v>0.36848403477814656</v>
      </c>
      <c r="G405" s="9">
        <f t="shared" si="94"/>
        <v>1.0514244063011624</v>
      </c>
      <c r="H405" s="9">
        <f t="shared" si="95"/>
        <v>2.9346209075941383</v>
      </c>
      <c r="I405" s="9">
        <f t="shared" si="96"/>
        <v>3.4393046226186961</v>
      </c>
      <c r="J405" s="9">
        <f t="shared" si="97"/>
        <v>2.7138217822708945</v>
      </c>
      <c r="K405" s="11">
        <f t="shared" si="98"/>
        <v>0.35211267605633806</v>
      </c>
      <c r="L405" s="11">
        <f t="shared" si="99"/>
        <v>0.30120481927710846</v>
      </c>
      <c r="M405" s="11">
        <f t="shared" si="100"/>
        <v>0.38022813688212931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-0.28059584775131152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0.2334889819009342</v>
      </c>
      <c r="Q405" s="11">
        <f>2*'OddsRatio_working_3-way'!K405*'OddsRatio_working_3-way'!L405*'OddsRatio_working_3-way'!M405</f>
        <v>8.0652498065953121E-2</v>
      </c>
      <c r="R405" s="11">
        <f t="shared" si="101"/>
        <v>0</v>
      </c>
      <c r="S405" s="11">
        <f t="shared" si="102"/>
        <v>-0.83211844997746531</v>
      </c>
      <c r="T405" s="11">
        <f t="shared" si="103"/>
        <v>-0.28743297063124895</v>
      </c>
      <c r="U405" s="11">
        <f>'OddsRatio_working_3-way'!S405-'OddsRatio_working_3-way'!R405^2/3</f>
        <v>-0.83211844997746531</v>
      </c>
      <c r="V405" s="11">
        <f>'OddsRatio_working_3-way'!S405*'OddsRatio_working_3-way'!R405/3-2*'OddsRatio_working_3-way'!R405^3/27-'OddsRatio_working_3-way'!T405</f>
        <v>0.28743297063124895</v>
      </c>
      <c r="W405" s="11">
        <f>'OddsRatio_working_3-way'!V405^2+4*'OddsRatio_working_3-way'!U405^3/27</f>
        <v>-2.7417518049305534E-3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0.14608171036344264</v>
      </c>
      <c r="Y405" s="11">
        <f>IF('OddsRatio_working_3-way'!W405&gt;=0,IF('OddsRatio_working_3-way'!V405+SQRT('OddsRatio_working_3-way'!W405)&gt;0,0,PI()),ACOS('OddsRatio_working_3-way'!V405/(2*'OddsRatio_working_3-way'!X405)))</f>
        <v>0.18019429338424087</v>
      </c>
      <c r="Z405" s="11">
        <f>'OddsRatio_working_3-way'!X405^(1/3)*COS('OddsRatio_working_3-way'!Y405/3)</f>
        <v>0.5257122031505812</v>
      </c>
      <c r="AA405" s="11">
        <f>'OddsRatio_working_3-way'!X405^(1/3)*COS(('OddsRatio_working_3-way'!Y405+2*PI())/3)</f>
        <v>-0.29023532888885584</v>
      </c>
      <c r="AB405" s="11">
        <f>'OddsRatio_working_3-way'!X405^(1/3)*COS(('OddsRatio_working_3-way'!Y405+4*PI())/3)</f>
        <v>-0.23547687426172548</v>
      </c>
      <c r="AC405" s="11">
        <f>'OddsRatio_working_3-way'!X405^(1/3)*SIN('OddsRatio_working_3-way'!Y405/3)</f>
        <v>3.1614808519381699E-2</v>
      </c>
      <c r="AD405" s="11">
        <f>'OddsRatio_working_3-way'!X405^(1/3)*SIN(('OddsRatio_working_3-way'!Y405+2*PI())/3)</f>
        <v>0.43947271874819804</v>
      </c>
      <c r="AE405" s="11">
        <f>'OddsRatio_working_3-way'!X405^(1/3)*SIN(('OddsRatio_working_3-way'!Y405+4*PI())/3)</f>
        <v>-0.47108752726757974</v>
      </c>
      <c r="AF405" s="11">
        <f>-'OddsRatio_working_3-way'!U405/(3*'OddsRatio_working_3-way'!X405^(1/3))*COS(('OddsRatio_working_3-way'!Y405)/3)</f>
        <v>0.5257122031505812</v>
      </c>
      <c r="AG405" s="11">
        <f>-'OddsRatio_working_3-way'!U405/(3*'OddsRatio_working_3-way'!X405^(1/3))*COS(('OddsRatio_working_3-way'!Y405+2*PI())/3)</f>
        <v>-0.29023532888885584</v>
      </c>
      <c r="AH405" s="11">
        <f>-'OddsRatio_working_3-way'!U405/(3*'OddsRatio_working_3-way'!X405^(1/3))*COS(('OddsRatio_working_3-way'!Y405+4*PI())/3)</f>
        <v>-0.23547687426172548</v>
      </c>
      <c r="AI405" s="11">
        <f>'OddsRatio_working_3-way'!U405/(3*'OddsRatio_working_3-way'!X405^(1/3))*SIN(('OddsRatio_working_3-way'!Y405)/3)</f>
        <v>-3.1614808519381699E-2</v>
      </c>
      <c r="AJ405" s="11">
        <f>'OddsRatio_working_3-way'!U405/(3*'OddsRatio_working_3-way'!X405^(1/3))*SIN(('OddsRatio_working_3-way'!Y405+2*PI())/3)</f>
        <v>-0.43947271874819804</v>
      </c>
      <c r="AK405" s="11">
        <f>'OddsRatio_working_3-way'!U405/(3*'OddsRatio_working_3-way'!X405^(1/3))*SIN(('OddsRatio_working_3-way'!Y405+4*PI())/3)</f>
        <v>0.47108752726757974</v>
      </c>
      <c r="AL405" s="11">
        <f>'OddsRatio_working_3-way'!Z405+'OddsRatio_working_3-way'!AF405</f>
        <v>1.0514244063011624</v>
      </c>
      <c r="AM405" s="11">
        <f>'OddsRatio_working_3-way'!AA405+'OddsRatio_working_3-way'!AG405</f>
        <v>-0.58047065777771167</v>
      </c>
      <c r="AN405" s="11">
        <f>'OddsRatio_working_3-way'!AB405+'OddsRatio_working_3-way'!AH405</f>
        <v>-0.47095374852345095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1.0514244063011624</v>
      </c>
      <c r="AS405" s="11">
        <f>IF(('OddsRatio_working_3-way'!X405=0),IF(Q405&gt;0,-Q405^(1/3),(-Q405)^(1/3)),'OddsRatio_working_3-way'!AM405-'OddsRatio_working_3-way'!R405/3)</f>
        <v>-0.58047065777771167</v>
      </c>
      <c r="AT405" s="11">
        <f>IF(('OddsRatio_working_3-way'!X405=0),IF(Q405&gt;0,-Q405^(1/3),(-Q405)^(1/3)),'OddsRatio_working_3-way'!AN405-'OddsRatio_working_3-way'!R405/3)</f>
        <v>-0.47095374852345095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9">
        <f t="shared" si="91"/>
        <v>0.47398921933912286</v>
      </c>
      <c r="E406" s="9">
        <f t="shared" si="92"/>
        <v>0.30265814062454072</v>
      </c>
      <c r="F406" s="9">
        <f t="shared" si="93"/>
        <v>0.22335264003633631</v>
      </c>
      <c r="G406" s="9">
        <f t="shared" si="94"/>
        <v>1.05690726246251</v>
      </c>
      <c r="H406" s="9">
        <f t="shared" si="95"/>
        <v>2.1097526255856351</v>
      </c>
      <c r="I406" s="9">
        <f t="shared" si="96"/>
        <v>3.3040578321682719</v>
      </c>
      <c r="J406" s="9">
        <f t="shared" si="97"/>
        <v>4.4772248935016581</v>
      </c>
      <c r="K406" s="11">
        <f t="shared" si="98"/>
        <v>0.48780487804878053</v>
      </c>
      <c r="L406" s="11">
        <f t="shared" si="99"/>
        <v>0.31446540880503143</v>
      </c>
      <c r="M406" s="11">
        <f t="shared" si="100"/>
        <v>0.23310023310023309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-0.26927957760907595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0.23313599015393771</v>
      </c>
      <c r="Q406" s="11">
        <f>2*'OddsRatio_working_3-way'!K406*'OddsRatio_working_3-way'!L406*'OddsRatio_working_3-way'!M406</f>
        <v>7.1514107409183347E-2</v>
      </c>
      <c r="R406" s="11">
        <f t="shared" si="101"/>
        <v>0</v>
      </c>
      <c r="S406" s="11">
        <f t="shared" si="102"/>
        <v>-0.86577672255706917</v>
      </c>
      <c r="T406" s="11">
        <f t="shared" si="103"/>
        <v>-0.26557568176597213</v>
      </c>
      <c r="U406" s="11">
        <f>'OddsRatio_working_3-way'!S406-'OddsRatio_working_3-way'!R406^2/3</f>
        <v>-0.86577672255706917</v>
      </c>
      <c r="V406" s="11">
        <f>'OddsRatio_working_3-way'!S406*'OddsRatio_working_3-way'!R406/3-2*'OddsRatio_working_3-way'!R406^3/27-'OddsRatio_working_3-way'!T406</f>
        <v>0.26557568176597213</v>
      </c>
      <c r="W406" s="11">
        <f>'OddsRatio_working_3-way'!V406^2+4*'OddsRatio_working_3-way'!U406^3/27</f>
        <v>-2.5611732177874574E-2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0.15503400830409395</v>
      </c>
      <c r="Y406" s="11">
        <f>IF('OddsRatio_working_3-way'!W406&gt;=0,IF('OddsRatio_working_3-way'!V406+SQRT('OddsRatio_working_3-way'!W406)&gt;0,0,PI()),ACOS('OddsRatio_working_3-way'!V406/(2*'OddsRatio_working_3-way'!X406)))</f>
        <v>0.54233115235922669</v>
      </c>
      <c r="Z406" s="11">
        <f>'OddsRatio_working_3-way'!X406^(1/3)*COS('OddsRatio_working_3-way'!Y406/3)</f>
        <v>0.52845363123125499</v>
      </c>
      <c r="AA406" s="11">
        <f>'OddsRatio_working_3-way'!X406^(1/3)*COS(('OddsRatio_working_3-way'!Y406+2*PI())/3)</f>
        <v>-0.34787339574980197</v>
      </c>
      <c r="AB406" s="11">
        <f>'OddsRatio_working_3-way'!X406^(1/3)*COS(('OddsRatio_working_3-way'!Y406+4*PI())/3)</f>
        <v>-0.18058023548145311</v>
      </c>
      <c r="AC406" s="11">
        <f>'OddsRatio_working_3-way'!X406^(1/3)*SIN('OddsRatio_working_3-way'!Y406/3)</f>
        <v>9.658675111451466E-2</v>
      </c>
      <c r="AD406" s="11">
        <f>'OddsRatio_working_3-way'!X406^(1/3)*SIN(('OddsRatio_working_3-way'!Y406+2*PI())/3)</f>
        <v>0.40936089381114321</v>
      </c>
      <c r="AE406" s="11">
        <f>'OddsRatio_working_3-way'!X406^(1/3)*SIN(('OddsRatio_working_3-way'!Y406+4*PI())/3)</f>
        <v>-0.50594764492565769</v>
      </c>
      <c r="AF406" s="11">
        <f>-'OddsRatio_working_3-way'!U406/(3*'OddsRatio_working_3-way'!X406^(1/3))*COS(('OddsRatio_working_3-way'!Y406)/3)</f>
        <v>0.52845363123125499</v>
      </c>
      <c r="AG406" s="11">
        <f>-'OddsRatio_working_3-way'!U406/(3*'OddsRatio_working_3-way'!X406^(1/3))*COS(('OddsRatio_working_3-way'!Y406+2*PI())/3)</f>
        <v>-0.34787339574980197</v>
      </c>
      <c r="AH406" s="11">
        <f>-'OddsRatio_working_3-way'!U406/(3*'OddsRatio_working_3-way'!X406^(1/3))*COS(('OddsRatio_working_3-way'!Y406+4*PI())/3)</f>
        <v>-0.18058023548145311</v>
      </c>
      <c r="AI406" s="11">
        <f>'OddsRatio_working_3-way'!U406/(3*'OddsRatio_working_3-way'!X406^(1/3))*SIN(('OddsRatio_working_3-way'!Y406)/3)</f>
        <v>-9.658675111451466E-2</v>
      </c>
      <c r="AJ406" s="11">
        <f>'OddsRatio_working_3-way'!U406/(3*'OddsRatio_working_3-way'!X406^(1/3))*SIN(('OddsRatio_working_3-way'!Y406+2*PI())/3)</f>
        <v>-0.40936089381114321</v>
      </c>
      <c r="AK406" s="11">
        <f>'OddsRatio_working_3-way'!U406/(3*'OddsRatio_working_3-way'!X406^(1/3))*SIN(('OddsRatio_working_3-way'!Y406+4*PI())/3)</f>
        <v>0.50594764492565769</v>
      </c>
      <c r="AL406" s="11">
        <f>'OddsRatio_working_3-way'!Z406+'OddsRatio_working_3-way'!AF406</f>
        <v>1.05690726246251</v>
      </c>
      <c r="AM406" s="11">
        <f>'OddsRatio_working_3-way'!AA406+'OddsRatio_working_3-way'!AG406</f>
        <v>-0.69574679149960394</v>
      </c>
      <c r="AN406" s="11">
        <f>'OddsRatio_working_3-way'!AB406+'OddsRatio_working_3-way'!AH406</f>
        <v>-0.36116047096290621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1.05690726246251</v>
      </c>
      <c r="AS406" s="11">
        <f>IF(('OddsRatio_working_3-way'!X406=0),IF(Q406&gt;0,-Q406^(1/3),(-Q406)^(1/3)),'OddsRatio_working_3-way'!AM406-'OddsRatio_working_3-way'!R406/3)</f>
        <v>-0.69574679149960394</v>
      </c>
      <c r="AT406" s="11">
        <f>IF(('OddsRatio_working_3-way'!X406=0),IF(Q406&gt;0,-Q406^(1/3),(-Q406)^(1/3)),'OddsRatio_working_3-way'!AN406-'OddsRatio_working_3-way'!R406/3)</f>
        <v>-0.36116047096290621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9">
        <f t="shared" si="91"/>
        <v>0.42212360971867785</v>
      </c>
      <c r="E407" s="9">
        <f t="shared" si="92"/>
        <v>0.29024682333835083</v>
      </c>
      <c r="F407" s="9">
        <f t="shared" si="93"/>
        <v>0.28762956694297148</v>
      </c>
      <c r="G407" s="9">
        <f t="shared" si="94"/>
        <v>1.0450185806378187</v>
      </c>
      <c r="H407" s="9">
        <f t="shared" si="95"/>
        <v>2.3689743406355426</v>
      </c>
      <c r="I407" s="9">
        <f t="shared" si="96"/>
        <v>3.4453434786924961</v>
      </c>
      <c r="J407" s="9">
        <f t="shared" si="97"/>
        <v>3.4766940361116307</v>
      </c>
      <c r="K407" s="11">
        <f t="shared" si="98"/>
        <v>0.4329004329004329</v>
      </c>
      <c r="L407" s="11">
        <f t="shared" si="99"/>
        <v>0.29940119760479045</v>
      </c>
      <c r="M407" s="11">
        <f t="shared" si="100"/>
        <v>0.29673590504451036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-0.27941334949277541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0.23153046483240691</v>
      </c>
      <c r="Q407" s="11">
        <f>2*'OddsRatio_working_3-way'!K407*'OddsRatio_working_3-way'!L407*'OddsRatio_working_3-way'!M407</f>
        <v>7.6920420210101981E-2</v>
      </c>
      <c r="R407" s="11">
        <f t="shared" si="101"/>
        <v>0</v>
      </c>
      <c r="S407" s="11">
        <f t="shared" si="102"/>
        <v>-0.82863064793686037</v>
      </c>
      <c r="T407" s="11">
        <f t="shared" si="103"/>
        <v>-0.2752925740654022</v>
      </c>
      <c r="U407" s="11">
        <f>'OddsRatio_working_3-way'!S407-'OddsRatio_working_3-way'!R407^2/3</f>
        <v>-0.82863064793686037</v>
      </c>
      <c r="V407" s="11">
        <f>'OddsRatio_working_3-way'!S407*'OddsRatio_working_3-way'!R407/3-2*'OddsRatio_working_3-way'!R407^3/27-'OddsRatio_working_3-way'!T407</f>
        <v>0.2752925740654022</v>
      </c>
      <c r="W407" s="11">
        <f>'OddsRatio_working_3-way'!V407^2+4*'OddsRatio_working_3-way'!U407^3/27</f>
        <v>-8.5046100103464278E-3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0.14516422712388663</v>
      </c>
      <c r="Y407" s="11">
        <f>IF('OddsRatio_working_3-way'!W407&gt;=0,IF('OddsRatio_working_3-way'!V407+SQRT('OddsRatio_working_3-way'!W407)&gt;0,0,PI()),ACOS('OddsRatio_working_3-way'!V407/(2*'OddsRatio_working_3-way'!X407)))</f>
        <v>0.32324141060263645</v>
      </c>
      <c r="Z407" s="11">
        <f>'OddsRatio_working_3-way'!X407^(1/3)*COS('OddsRatio_working_3-way'!Y407/3)</f>
        <v>0.52250929031890936</v>
      </c>
      <c r="AA407" s="11">
        <f>'OddsRatio_working_3-way'!X407^(1/3)*COS(('OddsRatio_working_3-way'!Y407+2*PI())/3)</f>
        <v>-0.31020046348990404</v>
      </c>
      <c r="AB407" s="11">
        <f>'OddsRatio_working_3-way'!X407^(1/3)*COS(('OddsRatio_working_3-way'!Y407+4*PI())/3)</f>
        <v>-0.2123088268290054</v>
      </c>
      <c r="AC407" s="11">
        <f>'OddsRatio_working_3-way'!X407^(1/3)*SIN('OddsRatio_working_3-way'!Y407/3)</f>
        <v>5.6517762777583025E-2</v>
      </c>
      <c r="AD407" s="11">
        <f>'OddsRatio_working_3-way'!X407^(1/3)*SIN(('OddsRatio_working_3-way'!Y407+2*PI())/3)</f>
        <v>0.42424743774076246</v>
      </c>
      <c r="AE407" s="11">
        <f>'OddsRatio_working_3-way'!X407^(1/3)*SIN(('OddsRatio_working_3-way'!Y407+4*PI())/3)</f>
        <v>-0.48076520051834537</v>
      </c>
      <c r="AF407" s="11">
        <f>-'OddsRatio_working_3-way'!U407/(3*'OddsRatio_working_3-way'!X407^(1/3))*COS(('OddsRatio_working_3-way'!Y407)/3)</f>
        <v>0.52250929031890936</v>
      </c>
      <c r="AG407" s="11">
        <f>-'OddsRatio_working_3-way'!U407/(3*'OddsRatio_working_3-way'!X407^(1/3))*COS(('OddsRatio_working_3-way'!Y407+2*PI())/3)</f>
        <v>-0.31020046348990404</v>
      </c>
      <c r="AH407" s="11">
        <f>-'OddsRatio_working_3-way'!U407/(3*'OddsRatio_working_3-way'!X407^(1/3))*COS(('OddsRatio_working_3-way'!Y407+4*PI())/3)</f>
        <v>-0.2123088268290054</v>
      </c>
      <c r="AI407" s="11">
        <f>'OddsRatio_working_3-way'!U407/(3*'OddsRatio_working_3-way'!X407^(1/3))*SIN(('OddsRatio_working_3-way'!Y407)/3)</f>
        <v>-5.6517762777583025E-2</v>
      </c>
      <c r="AJ407" s="11">
        <f>'OddsRatio_working_3-way'!U407/(3*'OddsRatio_working_3-way'!X407^(1/3))*SIN(('OddsRatio_working_3-way'!Y407+2*PI())/3)</f>
        <v>-0.42424743774076246</v>
      </c>
      <c r="AK407" s="11">
        <f>'OddsRatio_working_3-way'!U407/(3*'OddsRatio_working_3-way'!X407^(1/3))*SIN(('OddsRatio_working_3-way'!Y407+4*PI())/3)</f>
        <v>0.48076520051834537</v>
      </c>
      <c r="AL407" s="11">
        <f>'OddsRatio_working_3-way'!Z407+'OddsRatio_working_3-way'!AF407</f>
        <v>1.0450185806378187</v>
      </c>
      <c r="AM407" s="11">
        <f>'OddsRatio_working_3-way'!AA407+'OddsRatio_working_3-way'!AG407</f>
        <v>-0.62040092697980809</v>
      </c>
      <c r="AN407" s="11">
        <f>'OddsRatio_working_3-way'!AB407+'OddsRatio_working_3-way'!AH407</f>
        <v>-0.4246176536580108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1.0450185806378187</v>
      </c>
      <c r="AS407" s="11">
        <f>IF(('OddsRatio_working_3-way'!X407=0),IF(Q407&gt;0,-Q407^(1/3),(-Q407)^(1/3)),'OddsRatio_working_3-way'!AM407-'OddsRatio_working_3-way'!R407/3)</f>
        <v>-0.62040092697980809</v>
      </c>
      <c r="AT407" s="11">
        <f>IF(('OddsRatio_working_3-way'!X407=0),IF(Q407&gt;0,-Q407^(1/3),(-Q407)^(1/3)),'OddsRatio_working_3-way'!AN407-'OddsRatio_working_3-way'!R407/3)</f>
        <v>-0.4246176536580108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9">
        <f t="shared" si="91"/>
        <v>0.83735671889219943</v>
      </c>
      <c r="E408" s="9">
        <f t="shared" si="92"/>
        <v>0.11692786627418429</v>
      </c>
      <c r="F408" s="9">
        <f t="shared" si="93"/>
        <v>4.5715414833616429E-2</v>
      </c>
      <c r="G408" s="9">
        <f t="shared" si="94"/>
        <v>1.1425538977614995</v>
      </c>
      <c r="H408" s="9">
        <f t="shared" si="95"/>
        <v>1.1942341626194548</v>
      </c>
      <c r="I408" s="9">
        <f t="shared" si="96"/>
        <v>8.5522812642035113</v>
      </c>
      <c r="J408" s="9">
        <f t="shared" si="97"/>
        <v>21.874459712102595</v>
      </c>
      <c r="K408" s="11">
        <f t="shared" si="98"/>
        <v>0.85470085470085477</v>
      </c>
      <c r="L408" s="11">
        <f t="shared" si="99"/>
        <v>0.13140604467805519</v>
      </c>
      <c r="M408" s="11">
        <f t="shared" si="100"/>
        <v>5.1894135962636222E-2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-0.11965661010802098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0.14600088793019053</v>
      </c>
      <c r="Q408" s="11">
        <f>2*'OddsRatio_working_3-way'!K408*'OddsRatio_working_3-way'!L408*'OddsRatio_working_3-way'!M408</f>
        <v>1.165675751937649E-2</v>
      </c>
      <c r="R408" s="11">
        <f t="shared" si="101"/>
        <v>0</v>
      </c>
      <c r="S408" s="11">
        <f t="shared" si="102"/>
        <v>-1.2201656707338362</v>
      </c>
      <c r="T408" s="11">
        <f t="shared" si="103"/>
        <v>-9.7418416825056781E-2</v>
      </c>
      <c r="U408" s="11">
        <f>'OddsRatio_working_3-way'!S408-'OddsRatio_working_3-way'!R408^2/3</f>
        <v>-1.2201656707338362</v>
      </c>
      <c r="V408" s="11">
        <f>'OddsRatio_working_3-way'!S408*'OddsRatio_working_3-way'!R408/3-2*'OddsRatio_working_3-way'!R408^3/27-'OddsRatio_working_3-way'!T408</f>
        <v>9.7418416825056781E-2</v>
      </c>
      <c r="W408" s="11">
        <f>'OddsRatio_working_3-way'!V408^2+4*'OddsRatio_working_3-way'!U408^3/27</f>
        <v>-0.25963377849597086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0.25938587395648177</v>
      </c>
      <c r="Y408" s="11">
        <f>IF('OddsRatio_working_3-way'!W408&gt;=0,IF('OddsRatio_working_3-way'!V408+SQRT('OddsRatio_working_3-way'!W408)&gt;0,0,PI()),ACOS('OddsRatio_working_3-way'!V408/(2*'OddsRatio_working_3-way'!X408)))</f>
        <v>1.3818880908094293</v>
      </c>
      <c r="Z408" s="11">
        <f>'OddsRatio_working_3-way'!X408^(1/3)*COS('OddsRatio_working_3-way'!Y408/3)</f>
        <v>0.57127694888074987</v>
      </c>
      <c r="AA408" s="11">
        <f>'OddsRatio_working_3-way'!X408^(1/3)*COS(('OddsRatio_working_3-way'!Y408+2*PI())/3)</f>
        <v>-0.53114489684432131</v>
      </c>
      <c r="AB408" s="11">
        <f>'OddsRatio_working_3-way'!X408^(1/3)*COS(('OddsRatio_working_3-way'!Y408+4*PI())/3)</f>
        <v>-4.0132052036428757E-2</v>
      </c>
      <c r="AC408" s="11">
        <f>'OddsRatio_working_3-way'!X408^(1/3)*SIN('OddsRatio_working_3-way'!Y408/3)</f>
        <v>0.28348639812540094</v>
      </c>
      <c r="AD408" s="11">
        <f>'OddsRatio_working_3-way'!X408^(1/3)*SIN(('OddsRatio_working_3-way'!Y408+2*PI())/3)</f>
        <v>0.35299715126449316</v>
      </c>
      <c r="AE408" s="11">
        <f>'OddsRatio_working_3-way'!X408^(1/3)*SIN(('OddsRatio_working_3-way'!Y408+4*PI())/3)</f>
        <v>-0.63648354938989393</v>
      </c>
      <c r="AF408" s="11">
        <f>-'OddsRatio_working_3-way'!U408/(3*'OddsRatio_working_3-way'!X408^(1/3))*COS(('OddsRatio_working_3-way'!Y408)/3)</f>
        <v>0.57127694888074965</v>
      </c>
      <c r="AG408" s="11">
        <f>-'OddsRatio_working_3-way'!U408/(3*'OddsRatio_working_3-way'!X408^(1/3))*COS(('OddsRatio_working_3-way'!Y408+2*PI())/3)</f>
        <v>-0.53114489684432109</v>
      </c>
      <c r="AH408" s="11">
        <f>-'OddsRatio_working_3-way'!U408/(3*'OddsRatio_working_3-way'!X408^(1/3))*COS(('OddsRatio_working_3-way'!Y408+4*PI())/3)</f>
        <v>-4.0132052036428743E-2</v>
      </c>
      <c r="AI408" s="11">
        <f>'OddsRatio_working_3-way'!U408/(3*'OddsRatio_working_3-way'!X408^(1/3))*SIN(('OddsRatio_working_3-way'!Y408)/3)</f>
        <v>-0.28348639812540083</v>
      </c>
      <c r="AJ408" s="11">
        <f>'OddsRatio_working_3-way'!U408/(3*'OddsRatio_working_3-way'!X408^(1/3))*SIN(('OddsRatio_working_3-way'!Y408+2*PI())/3)</f>
        <v>-0.35299715126449305</v>
      </c>
      <c r="AK408" s="11">
        <f>'OddsRatio_working_3-way'!U408/(3*'OddsRatio_working_3-way'!X408^(1/3))*SIN(('OddsRatio_working_3-way'!Y408+4*PI())/3)</f>
        <v>0.63648354938989371</v>
      </c>
      <c r="AL408" s="11">
        <f>'OddsRatio_working_3-way'!Z408+'OddsRatio_working_3-way'!AF408</f>
        <v>1.1425538977614995</v>
      </c>
      <c r="AM408" s="11">
        <f>'OddsRatio_working_3-way'!AA408+'OddsRatio_working_3-way'!AG408</f>
        <v>-1.0622897936886424</v>
      </c>
      <c r="AN408" s="11">
        <f>'OddsRatio_working_3-way'!AB408+'OddsRatio_working_3-way'!AH408</f>
        <v>-8.0264104072857501E-2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1.1425538977614995</v>
      </c>
      <c r="AS408" s="11">
        <f>IF(('OddsRatio_working_3-way'!X408=0),IF(Q408&gt;0,-Q408^(1/3),(-Q408)^(1/3)),'OddsRatio_working_3-way'!AM408-'OddsRatio_working_3-way'!R408/3)</f>
        <v>-1.0622897936886424</v>
      </c>
      <c r="AT408" s="11">
        <f>IF(('OddsRatio_working_3-way'!X408=0),IF(Q408&gt;0,-Q408^(1/3),(-Q408)^(1/3)),'OddsRatio_working_3-way'!AN408-'OddsRatio_working_3-way'!R408/3)</f>
        <v>-8.0264104072857501E-2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9">
        <f t="shared" si="91"/>
        <v>0.12930944781832784</v>
      </c>
      <c r="E409" s="9">
        <f t="shared" si="92"/>
        <v>0.19832427422724511</v>
      </c>
      <c r="F409" s="9">
        <f t="shared" si="93"/>
        <v>0.67236627795442705</v>
      </c>
      <c r="G409" s="9">
        <f t="shared" si="94"/>
        <v>1.1074649636259579</v>
      </c>
      <c r="H409" s="9">
        <f t="shared" si="95"/>
        <v>7.7333869788458234</v>
      </c>
      <c r="I409" s="9">
        <f t="shared" si="96"/>
        <v>5.0422471172347469</v>
      </c>
      <c r="J409" s="9">
        <f t="shared" si="97"/>
        <v>1.4872845839954216</v>
      </c>
      <c r="K409" s="11">
        <f t="shared" si="98"/>
        <v>0.14124293785310735</v>
      </c>
      <c r="L409" s="11">
        <f t="shared" si="99"/>
        <v>0.21505376344086019</v>
      </c>
      <c r="M409" s="11">
        <f t="shared" si="100"/>
        <v>0.69444444444444442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-0.20596831568218488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0.21452220399732699</v>
      </c>
      <c r="Q409" s="11">
        <f>2*'OddsRatio_working_3-way'!K409*'OddsRatio_working_3-way'!L409*'OddsRatio_working_3-way'!M409</f>
        <v>4.2187257423269807E-2</v>
      </c>
      <c r="R409" s="11">
        <f t="shared" si="101"/>
        <v>0</v>
      </c>
      <c r="S409" s="11">
        <f t="shared" si="102"/>
        <v>-1.0415301173231954</v>
      </c>
      <c r="T409" s="11">
        <f t="shared" si="103"/>
        <v>-0.2048240152061348</v>
      </c>
      <c r="U409" s="11">
        <f>'OddsRatio_working_3-way'!S409-'OddsRatio_working_3-way'!R409^2/3</f>
        <v>-1.0415301173231954</v>
      </c>
      <c r="V409" s="11">
        <f>'OddsRatio_working_3-way'!S409*'OddsRatio_working_3-way'!R409/3-2*'OddsRatio_working_3-way'!R409^3/27-'OddsRatio_working_3-way'!T409</f>
        <v>0.2048240152061348</v>
      </c>
      <c r="W409" s="11">
        <f>'OddsRatio_working_3-way'!V409^2+4*'OddsRatio_working_3-way'!U409^3/27</f>
        <v>-0.12543026842459357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0.20456242667567065</v>
      </c>
      <c r="Y409" s="11">
        <f>IF('OddsRatio_working_3-way'!W409&gt;=0,IF('OddsRatio_working_3-way'!V409+SQRT('OddsRatio_working_3-way'!W409)&gt;0,0,PI()),ACOS('OddsRatio_working_3-way'!V409/(2*'OddsRatio_working_3-way'!X409)))</f>
        <v>1.0464590948396983</v>
      </c>
      <c r="Z409" s="11">
        <f>'OddsRatio_working_3-way'!X409^(1/3)*COS('OddsRatio_working_3-way'!Y409/3)</f>
        <v>0.55373248181297885</v>
      </c>
      <c r="AA409" s="11">
        <f>'OddsRatio_working_3-way'!X409^(1/3)*COS(('OddsRatio_working_3-way'!Y409+2*PI())/3)</f>
        <v>-0.45127318821572965</v>
      </c>
      <c r="AB409" s="11">
        <f>'OddsRatio_working_3-way'!X409^(1/3)*COS(('OddsRatio_working_3-way'!Y409+4*PI())/3)</f>
        <v>-0.1024592935972494</v>
      </c>
      <c r="AC409" s="11">
        <f>'OddsRatio_working_3-way'!X409^(1/3)*SIN('OddsRatio_working_3-way'!Y409/3)</f>
        <v>0.20138779595506151</v>
      </c>
      <c r="AD409" s="11">
        <f>'OddsRatio_working_3-way'!X409^(1/3)*SIN(('OddsRatio_working_3-way'!Y409+2*PI())/3)</f>
        <v>0.37885249817311367</v>
      </c>
      <c r="AE409" s="11">
        <f>'OddsRatio_working_3-way'!X409^(1/3)*SIN(('OddsRatio_working_3-way'!Y409+4*PI())/3)</f>
        <v>-0.58024029412817502</v>
      </c>
      <c r="AF409" s="11">
        <f>-'OddsRatio_working_3-way'!U409/(3*'OddsRatio_working_3-way'!X409^(1/3))*COS(('OddsRatio_working_3-way'!Y409)/3)</f>
        <v>0.55373248181297896</v>
      </c>
      <c r="AG409" s="11">
        <f>-'OddsRatio_working_3-way'!U409/(3*'OddsRatio_working_3-way'!X409^(1/3))*COS(('OddsRatio_working_3-way'!Y409+2*PI())/3)</f>
        <v>-0.45127318821572976</v>
      </c>
      <c r="AH409" s="11">
        <f>-'OddsRatio_working_3-way'!U409/(3*'OddsRatio_working_3-way'!X409^(1/3))*COS(('OddsRatio_working_3-way'!Y409+4*PI())/3)</f>
        <v>-0.10245929359724941</v>
      </c>
      <c r="AI409" s="11">
        <f>'OddsRatio_working_3-way'!U409/(3*'OddsRatio_working_3-way'!X409^(1/3))*SIN(('OddsRatio_working_3-way'!Y409)/3)</f>
        <v>-0.20138779595506157</v>
      </c>
      <c r="AJ409" s="11">
        <f>'OddsRatio_working_3-way'!U409/(3*'OddsRatio_working_3-way'!X409^(1/3))*SIN(('OddsRatio_working_3-way'!Y409+2*PI())/3)</f>
        <v>-0.37885249817311373</v>
      </c>
      <c r="AK409" s="11">
        <f>'OddsRatio_working_3-way'!U409/(3*'OddsRatio_working_3-way'!X409^(1/3))*SIN(('OddsRatio_working_3-way'!Y409+4*PI())/3)</f>
        <v>0.58024029412817513</v>
      </c>
      <c r="AL409" s="11">
        <f>'OddsRatio_working_3-way'!Z409+'OddsRatio_working_3-way'!AF409</f>
        <v>1.1074649636259579</v>
      </c>
      <c r="AM409" s="11">
        <f>'OddsRatio_working_3-way'!AA409+'OddsRatio_working_3-way'!AG409</f>
        <v>-0.90254637643145941</v>
      </c>
      <c r="AN409" s="11">
        <f>'OddsRatio_working_3-way'!AB409+'OddsRatio_working_3-way'!AH409</f>
        <v>-0.20491858719449879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1.1074649636259579</v>
      </c>
      <c r="AS409" s="11">
        <f>IF(('OddsRatio_working_3-way'!X409=0),IF(Q409&gt;0,-Q409^(1/3),(-Q409)^(1/3)),'OddsRatio_working_3-way'!AM409-'OddsRatio_working_3-way'!R409/3)</f>
        <v>-0.90254637643145941</v>
      </c>
      <c r="AT409" s="11">
        <f>IF(('OddsRatio_working_3-way'!X409=0),IF(Q409&gt;0,-Q409^(1/3),(-Q409)^(1/3)),'OddsRatio_working_3-way'!AN409-'OddsRatio_working_3-way'!R409/3)</f>
        <v>-0.20491858719449879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9">
        <f t="shared" si="91"/>
        <v>0.38679057832359726</v>
      </c>
      <c r="E410" s="9">
        <f t="shared" si="92"/>
        <v>0.34753334064441771</v>
      </c>
      <c r="F410" s="9">
        <f t="shared" si="93"/>
        <v>0.26567608103198498</v>
      </c>
      <c r="G410" s="9">
        <f t="shared" si="94"/>
        <v>1.043012094170972</v>
      </c>
      <c r="H410" s="9">
        <f t="shared" si="95"/>
        <v>2.5853783831398776</v>
      </c>
      <c r="I410" s="9">
        <f t="shared" si="96"/>
        <v>2.87742176950775</v>
      </c>
      <c r="J410" s="9">
        <f t="shared" si="97"/>
        <v>3.7639820495530762</v>
      </c>
      <c r="K410" s="11">
        <f t="shared" si="98"/>
        <v>0.3968253968253968</v>
      </c>
      <c r="L410" s="11">
        <f t="shared" si="99"/>
        <v>0.35714285714285715</v>
      </c>
      <c r="M410" s="11">
        <f t="shared" si="100"/>
        <v>0.27397260273972601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-0.2815208275090858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0.23180505078743824</v>
      </c>
      <c r="Q410" s="11">
        <f>2*'OddsRatio_working_3-way'!K410*'OddsRatio_working_3-way'!L410*'OddsRatio_working_3-way'!M410</f>
        <v>7.7656633429627558E-2</v>
      </c>
      <c r="R410" s="11">
        <f t="shared" si="101"/>
        <v>0</v>
      </c>
      <c r="S410" s="11">
        <f t="shared" si="102"/>
        <v>-0.82340284673949027</v>
      </c>
      <c r="T410" s="11">
        <f t="shared" si="103"/>
        <v>-0.27584684982897495</v>
      </c>
      <c r="U410" s="11">
        <f>'OddsRatio_working_3-way'!S410-'OddsRatio_working_3-way'!R410^2/3</f>
        <v>-0.82340284673949027</v>
      </c>
      <c r="V410" s="11">
        <f>'OddsRatio_working_3-way'!S410*'OddsRatio_working_3-way'!R410/3-2*'OddsRatio_working_3-way'!R410^3/27-'OddsRatio_working_3-way'!T410</f>
        <v>0.27584684982897495</v>
      </c>
      <c r="W410" s="11">
        <f>'OddsRatio_working_3-way'!V410^2+4*'OddsRatio_working_3-way'!U410^3/27</f>
        <v>-6.6138113040089125E-3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0.14379264225315735</v>
      </c>
      <c r="Y410" s="11">
        <f>IF('OddsRatio_working_3-way'!W410&gt;=0,IF('OddsRatio_working_3-way'!V410+SQRT('OddsRatio_working_3-way'!W410)&gt;0,0,PI()),ACOS('OddsRatio_working_3-way'!V410/(2*'OddsRatio_working_3-way'!X410)))</f>
        <v>0.28669833239843401</v>
      </c>
      <c r="Z410" s="11">
        <f>'OddsRatio_working_3-way'!X410^(1/3)*COS('OddsRatio_working_3-way'!Y410/3)</f>
        <v>0.52150604708548598</v>
      </c>
      <c r="AA410" s="11">
        <f>'OddsRatio_working_3-way'!X410^(1/3)*COS(('OddsRatio_working_3-way'!Y410+2*PI())/3)</f>
        <v>-0.3040461387555074</v>
      </c>
      <c r="AB410" s="11">
        <f>'OddsRatio_working_3-way'!X410^(1/3)*COS(('OddsRatio_working_3-way'!Y410+4*PI())/3)</f>
        <v>-0.21745990832997877</v>
      </c>
      <c r="AC410" s="11">
        <f>'OddsRatio_working_3-way'!X410^(1/3)*SIN('OddsRatio_working_3-way'!Y410/3)</f>
        <v>4.999058344429419E-2</v>
      </c>
      <c r="AD410" s="11">
        <f>'OddsRatio_working_3-way'!X410^(1/3)*SIN(('OddsRatio_working_3-way'!Y410+2*PI())/3)</f>
        <v>0.42664219328108755</v>
      </c>
      <c r="AE410" s="11">
        <f>'OddsRatio_working_3-way'!X410^(1/3)*SIN(('OddsRatio_working_3-way'!Y410+4*PI())/3)</f>
        <v>-0.47663277672538146</v>
      </c>
      <c r="AF410" s="11">
        <f>-'OddsRatio_working_3-way'!U410/(3*'OddsRatio_working_3-way'!X410^(1/3))*COS(('OddsRatio_working_3-way'!Y410)/3)</f>
        <v>0.52150604708548598</v>
      </c>
      <c r="AG410" s="11">
        <f>-'OddsRatio_working_3-way'!U410/(3*'OddsRatio_working_3-way'!X410^(1/3))*COS(('OddsRatio_working_3-way'!Y410+2*PI())/3)</f>
        <v>-0.3040461387555074</v>
      </c>
      <c r="AH410" s="11">
        <f>-'OddsRatio_working_3-way'!U410/(3*'OddsRatio_working_3-way'!X410^(1/3))*COS(('OddsRatio_working_3-way'!Y410+4*PI())/3)</f>
        <v>-0.21745990832997877</v>
      </c>
      <c r="AI410" s="11">
        <f>'OddsRatio_working_3-way'!U410/(3*'OddsRatio_working_3-way'!X410^(1/3))*SIN(('OddsRatio_working_3-way'!Y410)/3)</f>
        <v>-4.999058344429419E-2</v>
      </c>
      <c r="AJ410" s="11">
        <f>'OddsRatio_working_3-way'!U410/(3*'OddsRatio_working_3-way'!X410^(1/3))*SIN(('OddsRatio_working_3-way'!Y410+2*PI())/3)</f>
        <v>-0.42664219328108755</v>
      </c>
      <c r="AK410" s="11">
        <f>'OddsRatio_working_3-way'!U410/(3*'OddsRatio_working_3-way'!X410^(1/3))*SIN(('OddsRatio_working_3-way'!Y410+4*PI())/3)</f>
        <v>0.47663277672538146</v>
      </c>
      <c r="AL410" s="11">
        <f>'OddsRatio_working_3-way'!Z410+'OddsRatio_working_3-way'!AF410</f>
        <v>1.043012094170972</v>
      </c>
      <c r="AM410" s="11">
        <f>'OddsRatio_working_3-way'!AA410+'OddsRatio_working_3-way'!AG410</f>
        <v>-0.6080922775110148</v>
      </c>
      <c r="AN410" s="11">
        <f>'OddsRatio_working_3-way'!AB410+'OddsRatio_working_3-way'!AH410</f>
        <v>-0.43491981665995755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1.043012094170972</v>
      </c>
      <c r="AS410" s="11">
        <f>IF(('OddsRatio_working_3-way'!X410=0),IF(Q410&gt;0,-Q410^(1/3),(-Q410)^(1/3)),'OddsRatio_working_3-way'!AM410-'OddsRatio_working_3-way'!R410/3)</f>
        <v>-0.6080922775110148</v>
      </c>
      <c r="AT410" s="11">
        <f>IF(('OddsRatio_working_3-way'!X410=0),IF(Q410&gt;0,-Q410^(1/3),(-Q410)^(1/3)),'OddsRatio_working_3-way'!AN410-'OddsRatio_working_3-way'!R410/3)</f>
        <v>-0.43491981665995755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9">
        <f t="shared" si="91"/>
        <v>0.46265741504442959</v>
      </c>
      <c r="E411" s="9">
        <f t="shared" si="92"/>
        <v>0.31691299543627355</v>
      </c>
      <c r="F411" s="9">
        <f t="shared" si="93"/>
        <v>0.22042958951929695</v>
      </c>
      <c r="G411" s="9">
        <f t="shared" si="94"/>
        <v>1.0463301854405691</v>
      </c>
      <c r="H411" s="9">
        <f t="shared" si="95"/>
        <v>2.1614265058390316</v>
      </c>
      <c r="I411" s="9">
        <f t="shared" si="96"/>
        <v>3.1554401820075726</v>
      </c>
      <c r="J411" s="9">
        <f t="shared" si="97"/>
        <v>4.5365960267891241</v>
      </c>
      <c r="K411" s="11">
        <f t="shared" si="98"/>
        <v>0.47393364928909953</v>
      </c>
      <c r="L411" s="11">
        <f t="shared" si="99"/>
        <v>0.32679738562091504</v>
      </c>
      <c r="M411" s="11">
        <f t="shared" si="100"/>
        <v>0.22831050228310504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-0.27329325116616365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0.23161320043898304</v>
      </c>
      <c r="Q411" s="11">
        <f>2*'OddsRatio_working_3-way'!K411*'OddsRatio_working_3-way'!L411*'OddsRatio_working_3-way'!M411</f>
        <v>7.0721587920300172E-2</v>
      </c>
      <c r="R411" s="11">
        <f t="shared" si="101"/>
        <v>0</v>
      </c>
      <c r="S411" s="11">
        <f t="shared" si="102"/>
        <v>-0.84748964509980185</v>
      </c>
      <c r="T411" s="11">
        <f t="shared" si="103"/>
        <v>-0.25877546415261127</v>
      </c>
      <c r="U411" s="11">
        <f>'OddsRatio_working_3-way'!S411-'OddsRatio_working_3-way'!R411^2/3</f>
        <v>-0.84748964509980185</v>
      </c>
      <c r="V411" s="11">
        <f>'OddsRatio_working_3-way'!S411*'OddsRatio_working_3-way'!R411/3-2*'OddsRatio_working_3-way'!R411^3/27-'OddsRatio_working_3-way'!T411</f>
        <v>0.25877546415261127</v>
      </c>
      <c r="W411" s="11">
        <f>'OddsRatio_working_3-way'!V411^2+4*'OddsRatio_working_3-way'!U411^3/27</f>
        <v>-2.3213016149972385E-2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0.15014805776080803</v>
      </c>
      <c r="Y411" s="11">
        <f>IF('OddsRatio_working_3-way'!W411&gt;=0,IF('OddsRatio_working_3-way'!V411+SQRT('OddsRatio_working_3-way'!W411)&gt;0,0,PI()),ACOS('OddsRatio_working_3-way'!V411/(2*'OddsRatio_working_3-way'!X411)))</f>
        <v>0.53211822132305531</v>
      </c>
      <c r="Z411" s="11">
        <f>'OddsRatio_working_3-way'!X411^(1/3)*COS('OddsRatio_working_3-way'!Y411/3)</f>
        <v>0.52316509272028455</v>
      </c>
      <c r="AA411" s="11">
        <f>'OddsRatio_working_3-way'!X411^(1/3)*COS(('OddsRatio_working_3-way'!Y411+2*PI())/3)</f>
        <v>-0.34279908158655109</v>
      </c>
      <c r="AB411" s="11">
        <f>'OddsRatio_working_3-way'!X411^(1/3)*COS(('OddsRatio_working_3-way'!Y411+4*PI())/3)</f>
        <v>-0.1803660111337336</v>
      </c>
      <c r="AC411" s="11">
        <f>'OddsRatio_working_3-way'!X411^(1/3)*SIN('OddsRatio_working_3-way'!Y411/3)</f>
        <v>9.3780776951231617E-2</v>
      </c>
      <c r="AD411" s="11">
        <f>'OddsRatio_working_3-way'!X411^(1/3)*SIN(('OddsRatio_working_3-way'!Y411+2*PI())/3)</f>
        <v>0.40618387219339186</v>
      </c>
      <c r="AE411" s="11">
        <f>'OddsRatio_working_3-way'!X411^(1/3)*SIN(('OddsRatio_working_3-way'!Y411+4*PI())/3)</f>
        <v>-0.49996464914462352</v>
      </c>
      <c r="AF411" s="11">
        <f>-'OddsRatio_working_3-way'!U411/(3*'OddsRatio_working_3-way'!X411^(1/3))*COS(('OddsRatio_working_3-way'!Y411)/3)</f>
        <v>0.52316509272028455</v>
      </c>
      <c r="AG411" s="11">
        <f>-'OddsRatio_working_3-way'!U411/(3*'OddsRatio_working_3-way'!X411^(1/3))*COS(('OddsRatio_working_3-way'!Y411+2*PI())/3)</f>
        <v>-0.34279908158655109</v>
      </c>
      <c r="AH411" s="11">
        <f>-'OddsRatio_working_3-way'!U411/(3*'OddsRatio_working_3-way'!X411^(1/3))*COS(('OddsRatio_working_3-way'!Y411+4*PI())/3)</f>
        <v>-0.1803660111337336</v>
      </c>
      <c r="AI411" s="11">
        <f>'OddsRatio_working_3-way'!U411/(3*'OddsRatio_working_3-way'!X411^(1/3))*SIN(('OddsRatio_working_3-way'!Y411)/3)</f>
        <v>-9.3780776951231617E-2</v>
      </c>
      <c r="AJ411" s="11">
        <f>'OddsRatio_working_3-way'!U411/(3*'OddsRatio_working_3-way'!X411^(1/3))*SIN(('OddsRatio_working_3-way'!Y411+2*PI())/3)</f>
        <v>-0.40618387219339186</v>
      </c>
      <c r="AK411" s="11">
        <f>'OddsRatio_working_3-way'!U411/(3*'OddsRatio_working_3-way'!X411^(1/3))*SIN(('OddsRatio_working_3-way'!Y411+4*PI())/3)</f>
        <v>0.49996464914462352</v>
      </c>
      <c r="AL411" s="11">
        <f>'OddsRatio_working_3-way'!Z411+'OddsRatio_working_3-way'!AF411</f>
        <v>1.0463301854405691</v>
      </c>
      <c r="AM411" s="11">
        <f>'OddsRatio_working_3-way'!AA411+'OddsRatio_working_3-way'!AG411</f>
        <v>-0.68559816317310218</v>
      </c>
      <c r="AN411" s="11">
        <f>'OddsRatio_working_3-way'!AB411+'OddsRatio_working_3-way'!AH411</f>
        <v>-0.3607320222674672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1.0463301854405691</v>
      </c>
      <c r="AS411" s="11">
        <f>IF(('OddsRatio_working_3-way'!X411=0),IF(Q411&gt;0,-Q411^(1/3),(-Q411)^(1/3)),'OddsRatio_working_3-way'!AM411-'OddsRatio_working_3-way'!R411/3)</f>
        <v>-0.68559816317310218</v>
      </c>
      <c r="AT411" s="11">
        <f>IF(('OddsRatio_working_3-way'!X411=0),IF(Q411&gt;0,-Q411^(1/3),(-Q411)^(1/3)),'OddsRatio_working_3-way'!AN411-'OddsRatio_working_3-way'!R411/3)</f>
        <v>-0.3607320222674672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9">
        <f t="shared" si="91"/>
        <v>0.28896493608283141</v>
      </c>
      <c r="E412" s="9">
        <f t="shared" si="92"/>
        <v>0.34761452251075703</v>
      </c>
      <c r="F412" s="9">
        <f t="shared" si="93"/>
        <v>0.36342054140641167</v>
      </c>
      <c r="G412" s="9">
        <f t="shared" si="94"/>
        <v>1.0426387648165565</v>
      </c>
      <c r="H412" s="9">
        <f t="shared" si="95"/>
        <v>3.4606274849670733</v>
      </c>
      <c r="I412" s="9">
        <f t="shared" si="96"/>
        <v>2.8767497766698016</v>
      </c>
      <c r="J412" s="9">
        <f t="shared" si="97"/>
        <v>2.7516331248918156</v>
      </c>
      <c r="K412" s="11">
        <f t="shared" si="98"/>
        <v>0.29761904761904762</v>
      </c>
      <c r="L412" s="11">
        <f t="shared" si="99"/>
        <v>0.35714285714285715</v>
      </c>
      <c r="M412" s="11">
        <f t="shared" si="100"/>
        <v>0.37313432835820892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-0.28304904051172719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0.23162249974616711</v>
      </c>
      <c r="Q412" s="11">
        <f>2*'OddsRatio_working_3-way'!K412*'OddsRatio_working_3-way'!L412*'OddsRatio_working_3-way'!M412</f>
        <v>7.9322773885673672E-2</v>
      </c>
      <c r="R412" s="11">
        <f t="shared" si="101"/>
        <v>0</v>
      </c>
      <c r="S412" s="11">
        <f t="shared" si="102"/>
        <v>-0.81831225899022475</v>
      </c>
      <c r="T412" s="11">
        <f t="shared" si="103"/>
        <v>-0.28024392431172079</v>
      </c>
      <c r="U412" s="11">
        <f>'OddsRatio_working_3-way'!S412-'OddsRatio_working_3-way'!R412^2/3</f>
        <v>-0.81831225899022475</v>
      </c>
      <c r="V412" s="11">
        <f>'OddsRatio_working_3-way'!S412*'OddsRatio_working_3-way'!R412/3-2*'OddsRatio_working_3-way'!R412^3/27-'OddsRatio_working_3-way'!T412</f>
        <v>0.28024392431172079</v>
      </c>
      <c r="W412" s="11">
        <f>'OddsRatio_working_3-way'!V412^2+4*'OddsRatio_working_3-way'!U412^3/27</f>
        <v>-2.6441564068263312E-3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0.14246123465741461</v>
      </c>
      <c r="Y412" s="11">
        <f>IF('OddsRatio_working_3-way'!W412&gt;=0,IF('OddsRatio_working_3-way'!V412+SQRT('OddsRatio_working_3-way'!W412)&gt;0,0,PI()),ACOS('OddsRatio_working_3-way'!V412/(2*'OddsRatio_working_3-way'!X412)))</f>
        <v>0.18146928391246075</v>
      </c>
      <c r="Z412" s="11">
        <f>'OddsRatio_working_3-way'!X412^(1/3)*COS('OddsRatio_working_3-way'!Y412/3)</f>
        <v>0.52131938240827835</v>
      </c>
      <c r="AA412" s="11">
        <f>'OddsRatio_working_3-way'!X412^(1/3)*COS(('OddsRatio_working_3-way'!Y412+2*PI())/3)</f>
        <v>-0.2880027139273979</v>
      </c>
      <c r="AB412" s="11">
        <f>'OddsRatio_working_3-way'!X412^(1/3)*COS(('OddsRatio_working_3-way'!Y412+4*PI())/3)</f>
        <v>-0.23331666848088017</v>
      </c>
      <c r="AC412" s="11">
        <f>'OddsRatio_working_3-way'!X412^(1/3)*SIN('OddsRatio_working_3-way'!Y412/3)</f>
        <v>3.157300305946311E-2</v>
      </c>
      <c r="AD412" s="11">
        <f>'OddsRatio_working_3-way'!X412^(1/3)*SIN(('OddsRatio_working_3-way'!Y412+2*PI())/3)</f>
        <v>0.43568932712105202</v>
      </c>
      <c r="AE412" s="11">
        <f>'OddsRatio_working_3-way'!X412^(1/3)*SIN(('OddsRatio_working_3-way'!Y412+4*PI())/3)</f>
        <v>-0.46726233018051511</v>
      </c>
      <c r="AF412" s="11">
        <f>-'OddsRatio_working_3-way'!U412/(3*'OddsRatio_working_3-way'!X412^(1/3))*COS(('OddsRatio_working_3-way'!Y412)/3)</f>
        <v>0.52131938240827824</v>
      </c>
      <c r="AG412" s="11">
        <f>-'OddsRatio_working_3-way'!U412/(3*'OddsRatio_working_3-way'!X412^(1/3))*COS(('OddsRatio_working_3-way'!Y412+2*PI())/3)</f>
        <v>-0.28800271392739785</v>
      </c>
      <c r="AH412" s="11">
        <f>-'OddsRatio_working_3-way'!U412/(3*'OddsRatio_working_3-way'!X412^(1/3))*COS(('OddsRatio_working_3-way'!Y412+4*PI())/3)</f>
        <v>-0.23331666848088012</v>
      </c>
      <c r="AI412" s="11">
        <f>'OddsRatio_working_3-way'!U412/(3*'OddsRatio_working_3-way'!X412^(1/3))*SIN(('OddsRatio_working_3-way'!Y412)/3)</f>
        <v>-3.1573003059463103E-2</v>
      </c>
      <c r="AJ412" s="11">
        <f>'OddsRatio_working_3-way'!U412/(3*'OddsRatio_working_3-way'!X412^(1/3))*SIN(('OddsRatio_working_3-way'!Y412+2*PI())/3)</f>
        <v>-0.43568932712105191</v>
      </c>
      <c r="AK412" s="11">
        <f>'OddsRatio_working_3-way'!U412/(3*'OddsRatio_working_3-way'!X412^(1/3))*SIN(('OddsRatio_working_3-way'!Y412+4*PI())/3)</f>
        <v>0.467262330180515</v>
      </c>
      <c r="AL412" s="11">
        <f>'OddsRatio_working_3-way'!Z412+'OddsRatio_working_3-way'!AF412</f>
        <v>1.0426387648165565</v>
      </c>
      <c r="AM412" s="11">
        <f>'OddsRatio_working_3-way'!AA412+'OddsRatio_working_3-way'!AG412</f>
        <v>-0.57600542785479569</v>
      </c>
      <c r="AN412" s="11">
        <f>'OddsRatio_working_3-way'!AB412+'OddsRatio_working_3-way'!AH412</f>
        <v>-0.46663333696176029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1.0426387648165565</v>
      </c>
      <c r="AS412" s="11">
        <f>IF(('OddsRatio_working_3-way'!X412=0),IF(Q412&gt;0,-Q412^(1/3),(-Q412)^(1/3)),'OddsRatio_working_3-way'!AM412-'OddsRatio_working_3-way'!R412/3)</f>
        <v>-0.57600542785479569</v>
      </c>
      <c r="AT412" s="11">
        <f>IF(('OddsRatio_working_3-way'!X412=0),IF(Q412&gt;0,-Q412^(1/3),(-Q412)^(1/3)),'OddsRatio_working_3-way'!AN412-'OddsRatio_working_3-way'!R412/3)</f>
        <v>-0.46663333696176029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9">
        <f t="shared" si="91"/>
        <v>0.56899318444781299</v>
      </c>
      <c r="E413" s="9">
        <f t="shared" si="92"/>
        <v>0.23939188929481781</v>
      </c>
      <c r="F413" s="9">
        <f t="shared" si="93"/>
        <v>0.19161492625736912</v>
      </c>
      <c r="G413" s="9">
        <f t="shared" si="94"/>
        <v>1.0520698551719114</v>
      </c>
      <c r="H413" s="9">
        <f t="shared" si="95"/>
        <v>1.7574902957237761</v>
      </c>
      <c r="I413" s="9">
        <f t="shared" si="96"/>
        <v>4.1772509626191718</v>
      </c>
      <c r="J413" s="9">
        <f t="shared" si="97"/>
        <v>5.2188001192393649</v>
      </c>
      <c r="K413" s="11">
        <f t="shared" si="98"/>
        <v>0.58139534883720934</v>
      </c>
      <c r="L413" s="11">
        <f t="shared" si="99"/>
        <v>0.24875621890547267</v>
      </c>
      <c r="M413" s="11">
        <f t="shared" si="100"/>
        <v>0.19960079840319361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-0.25170485131784326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0.22372240362500734</v>
      </c>
      <c r="Q413" s="11">
        <f>2*'OddsRatio_working_3-way'!K413*'OddsRatio_working_3-way'!L413*'OddsRatio_working_3-way'!M413</f>
        <v>5.7734813838711575E-2</v>
      </c>
      <c r="R413" s="11">
        <f t="shared" si="101"/>
        <v>0</v>
      </c>
      <c r="S413" s="11">
        <f t="shared" si="102"/>
        <v>-0.88882833387465876</v>
      </c>
      <c r="T413" s="11">
        <f t="shared" si="103"/>
        <v>-0.22937505390313778</v>
      </c>
      <c r="U413" s="11">
        <f>'OddsRatio_working_3-way'!S413-'OddsRatio_working_3-way'!R413^2/3</f>
        <v>-0.88882833387465876</v>
      </c>
      <c r="V413" s="11">
        <f>'OddsRatio_working_3-way'!S413*'OddsRatio_working_3-way'!R413/3-2*'OddsRatio_working_3-way'!R413^3/27-'OddsRatio_working_3-way'!T413</f>
        <v>0.22937505390313778</v>
      </c>
      <c r="W413" s="11">
        <f>'OddsRatio_working_3-way'!V413^2+4*'OddsRatio_working_3-way'!U413^3/27</f>
        <v>-5.1415000729586921E-2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0.16126679453831644</v>
      </c>
      <c r="Y413" s="11">
        <f>IF('OddsRatio_working_3-way'!W413&gt;=0,IF('OddsRatio_working_3-way'!V413+SQRT('OddsRatio_working_3-way'!W413)&gt;0,0,PI()),ACOS('OddsRatio_working_3-way'!V413/(2*'OddsRatio_working_3-way'!X413)))</f>
        <v>0.77964037671577291</v>
      </c>
      <c r="Z413" s="11">
        <f>'OddsRatio_working_3-way'!X413^(1/3)*COS('OddsRatio_working_3-way'!Y413/3)</f>
        <v>0.52603492758595571</v>
      </c>
      <c r="AA413" s="11">
        <f>'OddsRatio_working_3-way'!X413^(1/3)*COS(('OddsRatio_working_3-way'!Y413+2*PI())/3)</f>
        <v>-0.38414766105358428</v>
      </c>
      <c r="AB413" s="11">
        <f>'OddsRatio_working_3-way'!X413^(1/3)*COS(('OddsRatio_working_3-way'!Y413+4*PI())/3)</f>
        <v>-0.14188726653237158</v>
      </c>
      <c r="AC413" s="11">
        <f>'OddsRatio_working_3-way'!X413^(1/3)*SIN('OddsRatio_working_3-way'!Y413/3)</f>
        <v>0.13986910399080729</v>
      </c>
      <c r="AD413" s="11">
        <f>'OddsRatio_working_3-way'!X413^(1/3)*SIN(('OddsRatio_working_3-way'!Y413+2*PI())/3)</f>
        <v>0.38562505857194163</v>
      </c>
      <c r="AE413" s="11">
        <f>'OddsRatio_working_3-way'!X413^(1/3)*SIN(('OddsRatio_working_3-way'!Y413+4*PI())/3)</f>
        <v>-0.52549416256274883</v>
      </c>
      <c r="AF413" s="11">
        <f>-'OddsRatio_working_3-way'!U413/(3*'OddsRatio_working_3-way'!X413^(1/3))*COS(('OddsRatio_working_3-way'!Y413)/3)</f>
        <v>0.52603492758595571</v>
      </c>
      <c r="AG413" s="11">
        <f>-'OddsRatio_working_3-way'!U413/(3*'OddsRatio_working_3-way'!X413^(1/3))*COS(('OddsRatio_working_3-way'!Y413+2*PI())/3)</f>
        <v>-0.38414766105358428</v>
      </c>
      <c r="AH413" s="11">
        <f>-'OddsRatio_working_3-way'!U413/(3*'OddsRatio_working_3-way'!X413^(1/3))*COS(('OddsRatio_working_3-way'!Y413+4*PI())/3)</f>
        <v>-0.14188726653237158</v>
      </c>
      <c r="AI413" s="11">
        <f>'OddsRatio_working_3-way'!U413/(3*'OddsRatio_working_3-way'!X413^(1/3))*SIN(('OddsRatio_working_3-way'!Y413)/3)</f>
        <v>-0.13986910399080729</v>
      </c>
      <c r="AJ413" s="11">
        <f>'OddsRatio_working_3-way'!U413/(3*'OddsRatio_working_3-way'!X413^(1/3))*SIN(('OddsRatio_working_3-way'!Y413+2*PI())/3)</f>
        <v>-0.38562505857194163</v>
      </c>
      <c r="AK413" s="11">
        <f>'OddsRatio_working_3-way'!U413/(3*'OddsRatio_working_3-way'!X413^(1/3))*SIN(('OddsRatio_working_3-way'!Y413+4*PI())/3)</f>
        <v>0.52549416256274883</v>
      </c>
      <c r="AL413" s="11">
        <f>'OddsRatio_working_3-way'!Z413+'OddsRatio_working_3-way'!AF413</f>
        <v>1.0520698551719114</v>
      </c>
      <c r="AM413" s="11">
        <f>'OddsRatio_working_3-way'!AA413+'OddsRatio_working_3-way'!AG413</f>
        <v>-0.76829532210716855</v>
      </c>
      <c r="AN413" s="11">
        <f>'OddsRatio_working_3-way'!AB413+'OddsRatio_working_3-way'!AH413</f>
        <v>-0.28377453306474315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1.0520698551719114</v>
      </c>
      <c r="AS413" s="11">
        <f>IF(('OddsRatio_working_3-way'!X413=0),IF(Q413&gt;0,-Q413^(1/3),(-Q413)^(1/3)),'OddsRatio_working_3-way'!AM413-'OddsRatio_working_3-way'!R413/3)</f>
        <v>-0.76829532210716855</v>
      </c>
      <c r="AT413" s="11">
        <f>IF(('OddsRatio_working_3-way'!X413=0),IF(Q413&gt;0,-Q413^(1/3),(-Q413)^(1/3)),'OddsRatio_working_3-way'!AN413-'OddsRatio_working_3-way'!R413/3)</f>
        <v>-0.28377453306474315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9">
        <f t="shared" si="91"/>
        <v>0.49853739343993186</v>
      </c>
      <c r="E414" s="9">
        <f t="shared" si="92"/>
        <v>0.29236612555018543</v>
      </c>
      <c r="F414" s="9">
        <f t="shared" si="93"/>
        <v>0.20909648100988276</v>
      </c>
      <c r="G414" s="9">
        <f t="shared" si="94"/>
        <v>1.0477787397834231</v>
      </c>
      <c r="H414" s="9">
        <f t="shared" si="95"/>
        <v>2.0058675901920862</v>
      </c>
      <c r="I414" s="9">
        <f t="shared" si="96"/>
        <v>3.420368888899707</v>
      </c>
      <c r="J414" s="9">
        <f t="shared" si="97"/>
        <v>4.782481250618158</v>
      </c>
      <c r="K414" s="11">
        <f t="shared" si="98"/>
        <v>0.51020408163265307</v>
      </c>
      <c r="L414" s="11">
        <f t="shared" si="99"/>
        <v>0.30211480362537763</v>
      </c>
      <c r="M414" s="11">
        <f t="shared" si="100"/>
        <v>0.21691973969631234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-0.2676735287701858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0.23004004702981515</v>
      </c>
      <c r="Q414" s="11">
        <f>2*'OddsRatio_working_3-way'!K414*'OddsRatio_working_3-way'!L414*'OddsRatio_working_3-way'!M414</f>
        <v>6.6872106694713704E-2</v>
      </c>
      <c r="R414" s="11">
        <f t="shared" si="101"/>
        <v>0</v>
      </c>
      <c r="S414" s="11">
        <f t="shared" si="102"/>
        <v>-0.85940529153825551</v>
      </c>
      <c r="T414" s="11">
        <f t="shared" si="103"/>
        <v>-0.2498271196332138</v>
      </c>
      <c r="U414" s="11">
        <f>'OddsRatio_working_3-way'!S414-'OddsRatio_working_3-way'!R414^2/3</f>
        <v>-0.85940529153825551</v>
      </c>
      <c r="V414" s="11">
        <f>'OddsRatio_working_3-way'!S414*'OddsRatio_working_3-way'!R414/3-2*'OddsRatio_working_3-way'!R414^3/27-'OddsRatio_working_3-way'!T414</f>
        <v>0.2498271196332138</v>
      </c>
      <c r="W414" s="11">
        <f>'OddsRatio_working_3-way'!V414^2+4*'OddsRatio_working_3-way'!U414^3/27</f>
        <v>-3.1621576687532536E-2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0.15332576951686941</v>
      </c>
      <c r="Y414" s="11">
        <f>IF('OddsRatio_working_3-way'!W414&gt;=0,IF('OddsRatio_working_3-way'!V414+SQRT('OddsRatio_working_3-way'!W414)&gt;0,0,PI()),ACOS('OddsRatio_working_3-way'!V414/(2*'OddsRatio_working_3-way'!X414)))</f>
        <v>0.61859529019653825</v>
      </c>
      <c r="Z414" s="11">
        <f>'OddsRatio_working_3-way'!X414^(1/3)*COS('OddsRatio_working_3-way'!Y414/3)</f>
        <v>0.52388936989171164</v>
      </c>
      <c r="AA414" s="11">
        <f>'OddsRatio_working_3-way'!X414^(1/3)*COS(('OddsRatio_working_3-way'!Y414+2*PI())/3)</f>
        <v>-0.35684604937447145</v>
      </c>
      <c r="AB414" s="11">
        <f>'OddsRatio_working_3-way'!X414^(1/3)*COS(('OddsRatio_working_3-way'!Y414+4*PI())/3)</f>
        <v>-0.16704332051724027</v>
      </c>
      <c r="AC414" s="11">
        <f>'OddsRatio_working_3-way'!X414^(1/3)*SIN('OddsRatio_working_3-way'!Y414/3)</f>
        <v>0.10958265659864821</v>
      </c>
      <c r="AD414" s="11">
        <f>'OddsRatio_working_3-way'!X414^(1/3)*SIN(('OddsRatio_working_3-way'!Y414+2*PI())/3)</f>
        <v>0.39891017479952068</v>
      </c>
      <c r="AE414" s="11">
        <f>'OddsRatio_working_3-way'!X414^(1/3)*SIN(('OddsRatio_working_3-way'!Y414+4*PI())/3)</f>
        <v>-0.5084928313981687</v>
      </c>
      <c r="AF414" s="11">
        <f>-'OddsRatio_working_3-way'!U414/(3*'OddsRatio_working_3-way'!X414^(1/3))*COS(('OddsRatio_working_3-way'!Y414)/3)</f>
        <v>0.52388936989171153</v>
      </c>
      <c r="AG414" s="11">
        <f>-'OddsRatio_working_3-way'!U414/(3*'OddsRatio_working_3-way'!X414^(1/3))*COS(('OddsRatio_working_3-way'!Y414+2*PI())/3)</f>
        <v>-0.3568460493744714</v>
      </c>
      <c r="AH414" s="11">
        <f>-'OddsRatio_working_3-way'!U414/(3*'OddsRatio_working_3-way'!X414^(1/3))*COS(('OddsRatio_working_3-way'!Y414+4*PI())/3)</f>
        <v>-0.16704332051724025</v>
      </c>
      <c r="AI414" s="11">
        <f>'OddsRatio_working_3-way'!U414/(3*'OddsRatio_working_3-way'!X414^(1/3))*SIN(('OddsRatio_working_3-way'!Y414)/3)</f>
        <v>-0.10958265659864819</v>
      </c>
      <c r="AJ414" s="11">
        <f>'OddsRatio_working_3-way'!U414/(3*'OddsRatio_working_3-way'!X414^(1/3))*SIN(('OddsRatio_working_3-way'!Y414+2*PI())/3)</f>
        <v>-0.39891017479952062</v>
      </c>
      <c r="AK414" s="11">
        <f>'OddsRatio_working_3-way'!U414/(3*'OddsRatio_working_3-way'!X414^(1/3))*SIN(('OddsRatio_working_3-way'!Y414+4*PI())/3)</f>
        <v>0.50849283139816859</v>
      </c>
      <c r="AL414" s="11">
        <f>'OddsRatio_working_3-way'!Z414+'OddsRatio_working_3-way'!AF414</f>
        <v>1.0477787397834231</v>
      </c>
      <c r="AM414" s="11">
        <f>'OddsRatio_working_3-way'!AA414+'OddsRatio_working_3-way'!AG414</f>
        <v>-0.71369209874894279</v>
      </c>
      <c r="AN414" s="11">
        <f>'OddsRatio_working_3-way'!AB414+'OddsRatio_working_3-way'!AH414</f>
        <v>-0.33408664103448049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1.0477787397834231</v>
      </c>
      <c r="AS414" s="11">
        <f>IF(('OddsRatio_working_3-way'!X414=0),IF(Q414&gt;0,-Q414^(1/3),(-Q414)^(1/3)),'OddsRatio_working_3-way'!AM414-'OddsRatio_working_3-way'!R414/3)</f>
        <v>-0.71369209874894279</v>
      </c>
      <c r="AT414" s="11">
        <f>IF(('OddsRatio_working_3-way'!X414=0),IF(Q414&gt;0,-Q414^(1/3),(-Q414)^(1/3)),'OddsRatio_working_3-way'!AN414-'OddsRatio_working_3-way'!R414/3)</f>
        <v>-0.33408664103448049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9">
        <f t="shared" si="91"/>
        <v>0.41729687972556279</v>
      </c>
      <c r="E415" s="9">
        <f t="shared" si="92"/>
        <v>0.2962153381536502</v>
      </c>
      <c r="F415" s="9">
        <f t="shared" si="93"/>
        <v>0.28648778212078679</v>
      </c>
      <c r="G415" s="9">
        <f t="shared" si="94"/>
        <v>1.042071235034522</v>
      </c>
      <c r="H415" s="9">
        <f t="shared" si="95"/>
        <v>2.3963754549462593</v>
      </c>
      <c r="I415" s="9">
        <f t="shared" si="96"/>
        <v>3.3759224158787107</v>
      </c>
      <c r="J415" s="9">
        <f t="shared" si="97"/>
        <v>3.4905502517325071</v>
      </c>
      <c r="K415" s="11">
        <f t="shared" si="98"/>
        <v>0.42735042735042739</v>
      </c>
      <c r="L415" s="11">
        <f t="shared" si="99"/>
        <v>0.3048780487804878</v>
      </c>
      <c r="M415" s="11">
        <f t="shared" si="100"/>
        <v>0.29498525073746312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-0.28063907936560628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0.23098568857256535</v>
      </c>
      <c r="Q415" s="11">
        <f>2*'OddsRatio_working_3-way'!K415*'OddsRatio_working_3-way'!L415*'OddsRatio_working_3-way'!M415</f>
        <v>7.6867117661419418E-2</v>
      </c>
      <c r="R415" s="11">
        <f t="shared" si="101"/>
        <v>0</v>
      </c>
      <c r="S415" s="11">
        <f t="shared" si="102"/>
        <v>-0.82307029047670754</v>
      </c>
      <c r="T415" s="11">
        <f t="shared" si="103"/>
        <v>-0.27390026305381282</v>
      </c>
      <c r="U415" s="11">
        <f>'OddsRatio_working_3-way'!S415-'OddsRatio_working_3-way'!R415^2/3</f>
        <v>-0.82307029047670754</v>
      </c>
      <c r="V415" s="11">
        <f>'OddsRatio_working_3-way'!S415*'OddsRatio_working_3-way'!R415/3-2*'OddsRatio_working_3-way'!R415^3/27-'OddsRatio_working_3-way'!T415</f>
        <v>0.27390026305381282</v>
      </c>
      <c r="W415" s="11">
        <f>'OddsRatio_working_3-way'!V415^2+4*'OddsRatio_working_3-way'!U415^3/27</f>
        <v>-7.583773089267748E-3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0.14370553850688533</v>
      </c>
      <c r="Y415" s="11">
        <f>IF('OddsRatio_working_3-way'!W415&gt;=0,IF('OddsRatio_working_3-way'!V415+SQRT('OddsRatio_working_3-way'!W415)&gt;0,0,PI()),ACOS('OddsRatio_working_3-way'!V415/(2*'OddsRatio_working_3-way'!X415)))</f>
        <v>0.30783653331270933</v>
      </c>
      <c r="Z415" s="11">
        <f>'OddsRatio_working_3-way'!X415^(1/3)*COS('OddsRatio_working_3-way'!Y415/3)</f>
        <v>0.52103561751726102</v>
      </c>
      <c r="AA415" s="11">
        <f>'OddsRatio_working_3-way'!X415^(1/3)*COS(('OddsRatio_working_3-way'!Y415+2*PI())/3)</f>
        <v>-0.30698270494899971</v>
      </c>
      <c r="AB415" s="11">
        <f>'OddsRatio_working_3-way'!X415^(1/3)*COS(('OddsRatio_working_3-way'!Y415+4*PI())/3)</f>
        <v>-0.21405291256826134</v>
      </c>
      <c r="AC415" s="11">
        <f>'OddsRatio_working_3-way'!X415^(1/3)*SIN('OddsRatio_working_3-way'!Y415/3)</f>
        <v>5.3653040646755322E-2</v>
      </c>
      <c r="AD415" s="11">
        <f>'OddsRatio_working_3-way'!X415^(1/3)*SIN(('OddsRatio_working_3-way'!Y415+2*PI())/3)</f>
        <v>0.42440356072308261</v>
      </c>
      <c r="AE415" s="11">
        <f>'OddsRatio_working_3-way'!X415^(1/3)*SIN(('OddsRatio_working_3-way'!Y415+4*PI())/3)</f>
        <v>-0.47805660136983791</v>
      </c>
      <c r="AF415" s="11">
        <f>-'OddsRatio_working_3-way'!U415/(3*'OddsRatio_working_3-way'!X415^(1/3))*COS(('OddsRatio_working_3-way'!Y415)/3)</f>
        <v>0.52103561751726091</v>
      </c>
      <c r="AG415" s="11">
        <f>-'OddsRatio_working_3-way'!U415/(3*'OddsRatio_working_3-way'!X415^(1/3))*COS(('OddsRatio_working_3-way'!Y415+2*PI())/3)</f>
        <v>-0.30698270494899965</v>
      </c>
      <c r="AH415" s="11">
        <f>-'OddsRatio_working_3-way'!U415/(3*'OddsRatio_working_3-way'!X415^(1/3))*COS(('OddsRatio_working_3-way'!Y415+4*PI())/3)</f>
        <v>-0.21405291256826131</v>
      </c>
      <c r="AI415" s="11">
        <f>'OddsRatio_working_3-way'!U415/(3*'OddsRatio_working_3-way'!X415^(1/3))*SIN(('OddsRatio_working_3-way'!Y415)/3)</f>
        <v>-5.3653040646755315E-2</v>
      </c>
      <c r="AJ415" s="11">
        <f>'OddsRatio_working_3-way'!U415/(3*'OddsRatio_working_3-way'!X415^(1/3))*SIN(('OddsRatio_working_3-way'!Y415+2*PI())/3)</f>
        <v>-0.4244035607230825</v>
      </c>
      <c r="AK415" s="11">
        <f>'OddsRatio_working_3-way'!U415/(3*'OddsRatio_working_3-way'!X415^(1/3))*SIN(('OddsRatio_working_3-way'!Y415+4*PI())/3)</f>
        <v>0.4780566013698378</v>
      </c>
      <c r="AL415" s="11">
        <f>'OddsRatio_working_3-way'!Z415+'OddsRatio_working_3-way'!AF415</f>
        <v>1.042071235034522</v>
      </c>
      <c r="AM415" s="11">
        <f>'OddsRatio_working_3-way'!AA415+'OddsRatio_working_3-way'!AG415</f>
        <v>-0.61396540989799941</v>
      </c>
      <c r="AN415" s="11">
        <f>'OddsRatio_working_3-way'!AB415+'OddsRatio_working_3-way'!AH415</f>
        <v>-0.42810582513652262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1.042071235034522</v>
      </c>
      <c r="AS415" s="11">
        <f>IF(('OddsRatio_working_3-way'!X415=0),IF(Q415&gt;0,-Q415^(1/3),(-Q415)^(1/3)),'OddsRatio_working_3-way'!AM415-'OddsRatio_working_3-way'!R415/3)</f>
        <v>-0.61396540989799941</v>
      </c>
      <c r="AT415" s="11">
        <f>IF(('OddsRatio_working_3-way'!X415=0),IF(Q415&gt;0,-Q415^(1/3),(-Q415)^(1/3)),'OddsRatio_working_3-way'!AN415-'OddsRatio_working_3-way'!R415/3)</f>
        <v>-0.42810582513652262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9">
        <f t="shared" si="91"/>
        <v>0.26896080672000738</v>
      </c>
      <c r="E416" s="9">
        <f t="shared" si="92"/>
        <v>0.29555289941677032</v>
      </c>
      <c r="F416" s="9">
        <f t="shared" si="93"/>
        <v>0.43548629386322224</v>
      </c>
      <c r="G416" s="9">
        <f t="shared" si="94"/>
        <v>1.0453899358838787</v>
      </c>
      <c r="H416" s="9">
        <f t="shared" si="95"/>
        <v>3.7180138332980852</v>
      </c>
      <c r="I416" s="9">
        <f t="shared" si="96"/>
        <v>3.3834890538152433</v>
      </c>
      <c r="J416" s="9">
        <f t="shared" si="97"/>
        <v>2.2962835204960101</v>
      </c>
      <c r="K416" s="11">
        <f t="shared" si="98"/>
        <v>0.27777777777777779</v>
      </c>
      <c r="L416" s="11">
        <f t="shared" si="99"/>
        <v>0.3048780487804878</v>
      </c>
      <c r="M416" s="11">
        <f t="shared" si="100"/>
        <v>0.4464285714285714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-0.27791085946573757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0.2313806620209059</v>
      </c>
      <c r="Q416" s="11">
        <f>2*'OddsRatio_working_3-way'!K416*'OddsRatio_working_3-way'!L416*'OddsRatio_working_3-way'!M416</f>
        <v>7.5614595431668596E-2</v>
      </c>
      <c r="R416" s="11">
        <f t="shared" si="101"/>
        <v>0</v>
      </c>
      <c r="S416" s="11">
        <f t="shared" si="102"/>
        <v>-0.83257150319968631</v>
      </c>
      <c r="T416" s="11">
        <f t="shared" si="103"/>
        <v>-0.27208219058813277</v>
      </c>
      <c r="U416" s="11">
        <f>'OddsRatio_working_3-way'!S416-'OddsRatio_working_3-way'!R416^2/3</f>
        <v>-0.83257150319968631</v>
      </c>
      <c r="V416" s="11">
        <f>'OddsRatio_working_3-way'!S416*'OddsRatio_working_3-way'!R416/3-2*'OddsRatio_working_3-way'!R416^3/27-'OddsRatio_working_3-way'!T416</f>
        <v>0.27208219058813277</v>
      </c>
      <c r="W416" s="11">
        <f>'OddsRatio_working_3-way'!V416^2+4*'OddsRatio_working_3-way'!U416^3/27</f>
        <v>-1.1470245729602313E-2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0.14620102954907613</v>
      </c>
      <c r="Y416" s="11">
        <f>IF('OddsRatio_working_3-way'!W416&gt;=0,IF('OddsRatio_working_3-way'!V416+SQRT('OddsRatio_working_3-way'!W416)&gt;0,0,PI()),ACOS('OddsRatio_working_3-way'!V416/(2*'OddsRatio_working_3-way'!X416)))</f>
        <v>0.37500143853349766</v>
      </c>
      <c r="Z416" s="11">
        <f>'OddsRatio_working_3-way'!X416^(1/3)*COS('OddsRatio_working_3-way'!Y416/3)</f>
        <v>0.52269496794193937</v>
      </c>
      <c r="AA416" s="11">
        <f>'OddsRatio_working_3-way'!X416^(1/3)*COS(('OddsRatio_working_3-way'!Y416+2*PI())/3)</f>
        <v>-0.3182276533277219</v>
      </c>
      <c r="AB416" s="11">
        <f>'OddsRatio_working_3-way'!X416^(1/3)*COS(('OddsRatio_working_3-way'!Y416+4*PI())/3)</f>
        <v>-0.2044673146142171</v>
      </c>
      <c r="AC416" s="11">
        <f>'OddsRatio_working_3-way'!X416^(1/3)*SIN('OddsRatio_working_3-way'!Y416/3)</f>
        <v>6.5679562179344925E-2</v>
      </c>
      <c r="AD416" s="11">
        <f>'OddsRatio_working_3-way'!X416^(1/3)*SIN(('OddsRatio_working_3-way'!Y416+2*PI())/3)</f>
        <v>0.41982733957833984</v>
      </c>
      <c r="AE416" s="11">
        <f>'OddsRatio_working_3-way'!X416^(1/3)*SIN(('OddsRatio_working_3-way'!Y416+4*PI())/3)</f>
        <v>-0.48550690175768479</v>
      </c>
      <c r="AF416" s="11">
        <f>-'OddsRatio_working_3-way'!U416/(3*'OddsRatio_working_3-way'!X416^(1/3))*COS(('OddsRatio_working_3-way'!Y416)/3)</f>
        <v>0.52269496794193937</v>
      </c>
      <c r="AG416" s="11">
        <f>-'OddsRatio_working_3-way'!U416/(3*'OddsRatio_working_3-way'!X416^(1/3))*COS(('OddsRatio_working_3-way'!Y416+2*PI())/3)</f>
        <v>-0.3182276533277219</v>
      </c>
      <c r="AH416" s="11">
        <f>-'OddsRatio_working_3-way'!U416/(3*'OddsRatio_working_3-way'!X416^(1/3))*COS(('OddsRatio_working_3-way'!Y416+4*PI())/3)</f>
        <v>-0.2044673146142171</v>
      </c>
      <c r="AI416" s="11">
        <f>'OddsRatio_working_3-way'!U416/(3*'OddsRatio_working_3-way'!X416^(1/3))*SIN(('OddsRatio_working_3-way'!Y416)/3)</f>
        <v>-6.5679562179344925E-2</v>
      </c>
      <c r="AJ416" s="11">
        <f>'OddsRatio_working_3-way'!U416/(3*'OddsRatio_working_3-way'!X416^(1/3))*SIN(('OddsRatio_working_3-way'!Y416+2*PI())/3)</f>
        <v>-0.41982733957833984</v>
      </c>
      <c r="AK416" s="11">
        <f>'OddsRatio_working_3-way'!U416/(3*'OddsRatio_working_3-way'!X416^(1/3))*SIN(('OddsRatio_working_3-way'!Y416+4*PI())/3)</f>
        <v>0.48550690175768479</v>
      </c>
      <c r="AL416" s="11">
        <f>'OddsRatio_working_3-way'!Z416+'OddsRatio_working_3-way'!AF416</f>
        <v>1.0453899358838787</v>
      </c>
      <c r="AM416" s="11">
        <f>'OddsRatio_working_3-way'!AA416+'OddsRatio_working_3-way'!AG416</f>
        <v>-0.63645530665544381</v>
      </c>
      <c r="AN416" s="11">
        <f>'OddsRatio_working_3-way'!AB416+'OddsRatio_working_3-way'!AH416</f>
        <v>-0.40893462922843421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1.0453899358838787</v>
      </c>
      <c r="AS416" s="11">
        <f>IF(('OddsRatio_working_3-way'!X416=0),IF(Q416&gt;0,-Q416^(1/3),(-Q416)^(1/3)),'OddsRatio_working_3-way'!AM416-'OddsRatio_working_3-way'!R416/3)</f>
        <v>-0.63645530665544381</v>
      </c>
      <c r="AT416" s="11">
        <f>IF(('OddsRatio_working_3-way'!X416=0),IF(Q416&gt;0,-Q416^(1/3),(-Q416)^(1/3)),'OddsRatio_working_3-way'!AN416-'OddsRatio_working_3-way'!R416/3)</f>
        <v>-0.40893462922843421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9">
        <f t="shared" si="91"/>
        <v>0.27402336342660411</v>
      </c>
      <c r="E417" s="9">
        <f t="shared" si="92"/>
        <v>0.27559878293430784</v>
      </c>
      <c r="F417" s="9">
        <f t="shared" si="93"/>
        <v>0.45037785363908789</v>
      </c>
      <c r="G417" s="9">
        <f t="shared" si="94"/>
        <v>1.0430408921341767</v>
      </c>
      <c r="H417" s="9">
        <f t="shared" si="95"/>
        <v>3.6493238660208087</v>
      </c>
      <c r="I417" s="9">
        <f t="shared" si="96"/>
        <v>3.628463048178125</v>
      </c>
      <c r="J417" s="9">
        <f t="shared" si="97"/>
        <v>2.2203578437969864</v>
      </c>
      <c r="K417" s="11">
        <f t="shared" si="98"/>
        <v>0.2824858757062147</v>
      </c>
      <c r="L417" s="11">
        <f t="shared" si="99"/>
        <v>0.28409090909090912</v>
      </c>
      <c r="M417" s="11">
        <f t="shared" si="100"/>
        <v>0.46082949308755761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-0.27695834783040885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0.23039995360935767</v>
      </c>
      <c r="Q417" s="11">
        <f>2*'OddsRatio_working_3-way'!K417*'OddsRatio_working_3-way'!L417*'OddsRatio_working_3-way'!M417</f>
        <v>7.3964672105732807E-2</v>
      </c>
      <c r="R417" s="11">
        <f t="shared" si="101"/>
        <v>0</v>
      </c>
      <c r="S417" s="11">
        <f t="shared" si="102"/>
        <v>-0.83189387651329982</v>
      </c>
      <c r="T417" s="11">
        <f t="shared" si="103"/>
        <v>-0.26706063451470302</v>
      </c>
      <c r="U417" s="11">
        <f>'OddsRatio_working_3-way'!S417-'OddsRatio_working_3-way'!R417^2/3</f>
        <v>-0.83189387651329982</v>
      </c>
      <c r="V417" s="11">
        <f>'OddsRatio_working_3-way'!S417*'OddsRatio_working_3-way'!R417/3-2*'OddsRatio_working_3-way'!R417^3/27-'OddsRatio_working_3-way'!T417</f>
        <v>0.26706063451470302</v>
      </c>
      <c r="W417" s="11">
        <f>'OddsRatio_working_3-way'!V417^2+4*'OddsRatio_working_3-way'!U417^3/27</f>
        <v>-1.3968989705325632E-2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0.14602257720359668</v>
      </c>
      <c r="Y417" s="11">
        <f>IF('OddsRatio_working_3-way'!W417&gt;=0,IF('OddsRatio_working_3-way'!V417+SQRT('OddsRatio_working_3-way'!W417)&gt;0,0,PI()),ACOS('OddsRatio_working_3-way'!V417/(2*'OddsRatio_working_3-way'!X417)))</f>
        <v>0.41665001644499133</v>
      </c>
      <c r="Z417" s="11">
        <f>'OddsRatio_working_3-way'!X417^(1/3)*COS('OddsRatio_working_3-way'!Y417/3)</f>
        <v>0.52152044606708836</v>
      </c>
      <c r="AA417" s="11">
        <f>'OddsRatio_working_3-way'!X417^(1/3)*COS(('OddsRatio_working_3-way'!Y417+2*PI())/3)</f>
        <v>-0.32389331561432805</v>
      </c>
      <c r="AB417" s="11">
        <f>'OddsRatio_working_3-way'!X417^(1/3)*COS(('OddsRatio_working_3-way'!Y417+4*PI())/3)</f>
        <v>-0.19762713045276048</v>
      </c>
      <c r="AC417" s="11">
        <f>'OddsRatio_working_3-way'!X417^(1/3)*SIN('OddsRatio_working_3-way'!Y417/3)</f>
        <v>7.2899815992578262E-2</v>
      </c>
      <c r="AD417" s="11">
        <f>'OddsRatio_working_3-way'!X417^(1/3)*SIN(('OddsRatio_working_3-way'!Y417+2*PI())/3)</f>
        <v>0.4152000468908017</v>
      </c>
      <c r="AE417" s="11">
        <f>'OddsRatio_working_3-way'!X417^(1/3)*SIN(('OddsRatio_working_3-way'!Y417+4*PI())/3)</f>
        <v>-0.48809986288337986</v>
      </c>
      <c r="AF417" s="11">
        <f>-'OddsRatio_working_3-way'!U417/(3*'OddsRatio_working_3-way'!X417^(1/3))*COS(('OddsRatio_working_3-way'!Y417)/3)</f>
        <v>0.52152044606708836</v>
      </c>
      <c r="AG417" s="11">
        <f>-'OddsRatio_working_3-way'!U417/(3*'OddsRatio_working_3-way'!X417^(1/3))*COS(('OddsRatio_working_3-way'!Y417+2*PI())/3)</f>
        <v>-0.32389331561432805</v>
      </c>
      <c r="AH417" s="11">
        <f>-'OddsRatio_working_3-way'!U417/(3*'OddsRatio_working_3-way'!X417^(1/3))*COS(('OddsRatio_working_3-way'!Y417+4*PI())/3)</f>
        <v>-0.19762713045276048</v>
      </c>
      <c r="AI417" s="11">
        <f>'OddsRatio_working_3-way'!U417/(3*'OddsRatio_working_3-way'!X417^(1/3))*SIN(('OddsRatio_working_3-way'!Y417)/3)</f>
        <v>-7.2899815992578262E-2</v>
      </c>
      <c r="AJ417" s="11">
        <f>'OddsRatio_working_3-way'!U417/(3*'OddsRatio_working_3-way'!X417^(1/3))*SIN(('OddsRatio_working_3-way'!Y417+2*PI())/3)</f>
        <v>-0.4152000468908017</v>
      </c>
      <c r="AK417" s="11">
        <f>'OddsRatio_working_3-way'!U417/(3*'OddsRatio_working_3-way'!X417^(1/3))*SIN(('OddsRatio_working_3-way'!Y417+4*PI())/3)</f>
        <v>0.48809986288337986</v>
      </c>
      <c r="AL417" s="11">
        <f>'OddsRatio_working_3-way'!Z417+'OddsRatio_working_3-way'!AF417</f>
        <v>1.0430408921341767</v>
      </c>
      <c r="AM417" s="11">
        <f>'OddsRatio_working_3-way'!AA417+'OddsRatio_working_3-way'!AG417</f>
        <v>-0.6477866312286561</v>
      </c>
      <c r="AN417" s="11">
        <f>'OddsRatio_working_3-way'!AB417+'OddsRatio_working_3-way'!AH417</f>
        <v>-0.39525426090552096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1.0430408921341767</v>
      </c>
      <c r="AS417" s="11">
        <f>IF(('OddsRatio_working_3-way'!X417=0),IF(Q417&gt;0,-Q417^(1/3),(-Q417)^(1/3)),'OddsRatio_working_3-way'!AM417-'OddsRatio_working_3-way'!R417/3)</f>
        <v>-0.6477866312286561</v>
      </c>
      <c r="AT417" s="11">
        <f>IF(('OddsRatio_working_3-way'!X417=0),IF(Q417&gt;0,-Q417^(1/3),(-Q417)^(1/3)),'OddsRatio_working_3-way'!AN417-'OddsRatio_working_3-way'!R417/3)</f>
        <v>-0.39525426090552096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9">
        <f t="shared" si="91"/>
        <v>0.49154784237198185</v>
      </c>
      <c r="E418" s="9">
        <f t="shared" si="92"/>
        <v>0.28256911405301222</v>
      </c>
      <c r="F418" s="9">
        <f t="shared" si="93"/>
        <v>0.22588304357500585</v>
      </c>
      <c r="G418" s="9">
        <f t="shared" si="94"/>
        <v>1.0448383529256509</v>
      </c>
      <c r="H418" s="9">
        <f t="shared" si="95"/>
        <v>2.0343899693963947</v>
      </c>
      <c r="I418" s="9">
        <f t="shared" si="96"/>
        <v>3.5389571976093328</v>
      </c>
      <c r="J418" s="9">
        <f t="shared" si="97"/>
        <v>4.4270697975961344</v>
      </c>
      <c r="K418" s="11">
        <f t="shared" si="98"/>
        <v>0.50251256281407031</v>
      </c>
      <c r="L418" s="11">
        <f t="shared" si="99"/>
        <v>0.29154518950437314</v>
      </c>
      <c r="M418" s="11">
        <f t="shared" si="100"/>
        <v>0.23364485981308411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-0.27009985213936505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0.2293421276568943</v>
      </c>
      <c r="Q418" s="11">
        <f>2*'OddsRatio_working_3-way'!K418*'OddsRatio_working_3-way'!L418*'OddsRatio_working_3-way'!M418</f>
        <v>6.8460336613998279E-2</v>
      </c>
      <c r="R418" s="11">
        <f t="shared" si="101"/>
        <v>0</v>
      </c>
      <c r="S418" s="11">
        <f t="shared" si="102"/>
        <v>-0.84910127066104146</v>
      </c>
      <c r="T418" s="11">
        <f t="shared" si="103"/>
        <v>-0.25346306586896755</v>
      </c>
      <c r="U418" s="11">
        <f>'OddsRatio_working_3-way'!S418-'OddsRatio_working_3-way'!R418^2/3</f>
        <v>-0.84910127066104146</v>
      </c>
      <c r="V418" s="11">
        <f>'OddsRatio_working_3-way'!S418*'OddsRatio_working_3-way'!R418/3-2*'OddsRatio_working_3-way'!R418^3/27-'OddsRatio_working_3-way'!T418</f>
        <v>0.25346306586896755</v>
      </c>
      <c r="W418" s="11">
        <f>'OddsRatio_working_3-way'!V418^2+4*'OddsRatio_working_3-way'!U418^3/27</f>
        <v>-2.644966877418102E-2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0.15057655406293968</v>
      </c>
      <c r="Y418" s="11">
        <f>IF('OddsRatio_working_3-way'!W418&gt;=0,IF('OddsRatio_working_3-way'!V418+SQRT('OddsRatio_working_3-way'!W418)&gt;0,0,PI()),ACOS('OddsRatio_working_3-way'!V418/(2*'OddsRatio_working_3-way'!X418)))</f>
        <v>0.57047996700209902</v>
      </c>
      <c r="Z418" s="11">
        <f>'OddsRatio_working_3-way'!X418^(1/3)*COS('OddsRatio_working_3-way'!Y418/3)</f>
        <v>0.52241917646282543</v>
      </c>
      <c r="AA418" s="11">
        <f>'OddsRatio_working_3-way'!X418^(1/3)*COS(('OddsRatio_working_3-way'!Y418+2*PI())/3)</f>
        <v>-0.34829558431107999</v>
      </c>
      <c r="AB418" s="11">
        <f>'OddsRatio_working_3-way'!X418^(1/3)*COS(('OddsRatio_working_3-way'!Y418+4*PI())/3)</f>
        <v>-0.17412359215174555</v>
      </c>
      <c r="AC418" s="11">
        <f>'OddsRatio_working_3-way'!X418^(1/3)*SIN('OddsRatio_working_3-way'!Y418/3)</f>
        <v>0.10055824655848539</v>
      </c>
      <c r="AD418" s="11">
        <f>'OddsRatio_working_3-way'!X418^(1/3)*SIN(('OddsRatio_working_3-way'!Y418+2*PI())/3)</f>
        <v>0.40214915496170972</v>
      </c>
      <c r="AE418" s="11">
        <f>'OddsRatio_working_3-way'!X418^(1/3)*SIN(('OddsRatio_working_3-way'!Y418+4*PI())/3)</f>
        <v>-0.50270740152019489</v>
      </c>
      <c r="AF418" s="11">
        <f>-'OddsRatio_working_3-way'!U418/(3*'OddsRatio_working_3-way'!X418^(1/3))*COS(('OddsRatio_working_3-way'!Y418)/3)</f>
        <v>0.52241917646282532</v>
      </c>
      <c r="AG418" s="11">
        <f>-'OddsRatio_working_3-way'!U418/(3*'OddsRatio_working_3-way'!X418^(1/3))*COS(('OddsRatio_working_3-way'!Y418+2*PI())/3)</f>
        <v>-0.34829558431107993</v>
      </c>
      <c r="AH418" s="11">
        <f>-'OddsRatio_working_3-way'!U418/(3*'OddsRatio_working_3-way'!X418^(1/3))*COS(('OddsRatio_working_3-way'!Y418+4*PI())/3)</f>
        <v>-0.17412359215174553</v>
      </c>
      <c r="AI418" s="11">
        <f>'OddsRatio_working_3-way'!U418/(3*'OddsRatio_working_3-way'!X418^(1/3))*SIN(('OddsRatio_working_3-way'!Y418)/3)</f>
        <v>-0.10055824655848537</v>
      </c>
      <c r="AJ418" s="11">
        <f>'OddsRatio_working_3-way'!U418/(3*'OddsRatio_working_3-way'!X418^(1/3))*SIN(('OddsRatio_working_3-way'!Y418+2*PI())/3)</f>
        <v>-0.40214915496170961</v>
      </c>
      <c r="AK418" s="11">
        <f>'OddsRatio_working_3-way'!U418/(3*'OddsRatio_working_3-way'!X418^(1/3))*SIN(('OddsRatio_working_3-way'!Y418+4*PI())/3)</f>
        <v>0.50270740152019477</v>
      </c>
      <c r="AL418" s="11">
        <f>'OddsRatio_working_3-way'!Z418+'OddsRatio_working_3-way'!AF418</f>
        <v>1.0448383529256509</v>
      </c>
      <c r="AM418" s="11">
        <f>'OddsRatio_working_3-way'!AA418+'OddsRatio_working_3-way'!AG418</f>
        <v>-0.69659116862215997</v>
      </c>
      <c r="AN418" s="11">
        <f>'OddsRatio_working_3-way'!AB418+'OddsRatio_working_3-way'!AH418</f>
        <v>-0.34824718430349111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1.0448383529256509</v>
      </c>
      <c r="AS418" s="11">
        <f>IF(('OddsRatio_working_3-way'!X418=0),IF(Q418&gt;0,-Q418^(1/3),(-Q418)^(1/3)),'OddsRatio_working_3-way'!AM418-'OddsRatio_working_3-way'!R418/3)</f>
        <v>-0.69659116862215997</v>
      </c>
      <c r="AT418" s="11">
        <f>IF(('OddsRatio_working_3-way'!X418=0),IF(Q418&gt;0,-Q418^(1/3),(-Q418)^(1/3)),'OddsRatio_working_3-way'!AN418-'OddsRatio_working_3-way'!R418/3)</f>
        <v>-0.34824718430349111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9">
        <f t="shared" si="91"/>
        <v>0.48790264440756598</v>
      </c>
      <c r="E419" s="9">
        <f t="shared" si="92"/>
        <v>0.26862246843154824</v>
      </c>
      <c r="F419" s="9">
        <f t="shared" si="93"/>
        <v>0.24347488716088589</v>
      </c>
      <c r="G419" s="9">
        <f t="shared" si="94"/>
        <v>1.0391972467389272</v>
      </c>
      <c r="H419" s="9">
        <f t="shared" si="95"/>
        <v>2.0495892192063159</v>
      </c>
      <c r="I419" s="9">
        <f t="shared" si="96"/>
        <v>3.7226967864559888</v>
      </c>
      <c r="J419" s="9">
        <f t="shared" si="97"/>
        <v>4.1071997677493925</v>
      </c>
      <c r="K419" s="11">
        <f t="shared" si="98"/>
        <v>0.49751243781094534</v>
      </c>
      <c r="L419" s="11">
        <f t="shared" si="99"/>
        <v>0.27624309392265195</v>
      </c>
      <c r="M419" s="11">
        <f t="shared" si="100"/>
        <v>0.25062656641604009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-0.27253126356475554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0.22802395064376813</v>
      </c>
      <c r="Q419" s="11">
        <f>2*'OddsRatio_working_3-way'!K419*'OddsRatio_working_3-way'!L419*'OddsRatio_working_3-way'!M419</f>
        <v>6.8889411070624809E-2</v>
      </c>
      <c r="R419" s="11">
        <f t="shared" si="101"/>
        <v>0</v>
      </c>
      <c r="S419" s="11">
        <f t="shared" si="102"/>
        <v>-0.83668914773731218</v>
      </c>
      <c r="T419" s="11">
        <f t="shared" si="103"/>
        <v>-0.25277617756414267</v>
      </c>
      <c r="U419" s="11">
        <f>'OddsRatio_working_3-way'!S419-'OddsRatio_working_3-way'!R419^2/3</f>
        <v>-0.83668914773731218</v>
      </c>
      <c r="V419" s="11">
        <f>'OddsRatio_working_3-way'!S419*'OddsRatio_working_3-way'!R419/3-2*'OddsRatio_working_3-way'!R419^3/27-'OddsRatio_working_3-way'!T419</f>
        <v>0.25277617756414267</v>
      </c>
      <c r="W419" s="11">
        <f>'OddsRatio_working_3-way'!V419^2+4*'OddsRatio_working_3-way'!U419^3/27</f>
        <v>-2.2878007793727562E-2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0.14728696797210755</v>
      </c>
      <c r="Y419" s="11">
        <f>IF('OddsRatio_working_3-way'!W419&gt;=0,IF('OddsRatio_working_3-way'!V419+SQRT('OddsRatio_working_3-way'!W419)&gt;0,0,PI()),ACOS('OddsRatio_working_3-way'!V419/(2*'OddsRatio_working_3-way'!X419)))</f>
        <v>0.53922330276017894</v>
      </c>
      <c r="Z419" s="11">
        <f>'OddsRatio_working_3-way'!X419^(1/3)*COS('OddsRatio_working_3-way'!Y419/3)</f>
        <v>0.51959862336946372</v>
      </c>
      <c r="AA419" s="11">
        <f>'OddsRatio_working_3-way'!X419^(1/3)*COS(('OddsRatio_working_3-way'!Y419+2*PI())/3)</f>
        <v>-0.34156262790139919</v>
      </c>
      <c r="AB419" s="11">
        <f>'OddsRatio_working_3-way'!X419^(1/3)*COS(('OddsRatio_working_3-way'!Y419+4*PI())/3)</f>
        <v>-0.17803599546806459</v>
      </c>
      <c r="AC419" s="11">
        <f>'OddsRatio_working_3-way'!X419^(1/3)*SIN('OddsRatio_working_3-way'!Y419/3)</f>
        <v>9.4412145255058838E-2</v>
      </c>
      <c r="AD419" s="11">
        <f>'OddsRatio_working_3-way'!X419^(1/3)*SIN(('OddsRatio_working_3-way'!Y419+2*PI())/3)</f>
        <v>0.40277953498184887</v>
      </c>
      <c r="AE419" s="11">
        <f>'OddsRatio_working_3-way'!X419^(1/3)*SIN(('OddsRatio_working_3-way'!Y419+4*PI())/3)</f>
        <v>-0.49719168023690763</v>
      </c>
      <c r="AF419" s="11">
        <f>-'OddsRatio_working_3-way'!U419/(3*'OddsRatio_working_3-way'!X419^(1/3))*COS(('OddsRatio_working_3-way'!Y419)/3)</f>
        <v>0.51959862336946361</v>
      </c>
      <c r="AG419" s="11">
        <f>-'OddsRatio_working_3-way'!U419/(3*'OddsRatio_working_3-way'!X419^(1/3))*COS(('OddsRatio_working_3-way'!Y419+2*PI())/3)</f>
        <v>-0.34156262790139913</v>
      </c>
      <c r="AH419" s="11">
        <f>-'OddsRatio_working_3-way'!U419/(3*'OddsRatio_working_3-way'!X419^(1/3))*COS(('OddsRatio_working_3-way'!Y419+4*PI())/3)</f>
        <v>-0.17803599546806456</v>
      </c>
      <c r="AI419" s="11">
        <f>'OddsRatio_working_3-way'!U419/(3*'OddsRatio_working_3-way'!X419^(1/3))*SIN(('OddsRatio_working_3-way'!Y419)/3)</f>
        <v>-9.4412145255058824E-2</v>
      </c>
      <c r="AJ419" s="11">
        <f>'OddsRatio_working_3-way'!U419/(3*'OddsRatio_working_3-way'!X419^(1/3))*SIN(('OddsRatio_working_3-way'!Y419+2*PI())/3)</f>
        <v>-0.40277953498184876</v>
      </c>
      <c r="AK419" s="11">
        <f>'OddsRatio_working_3-way'!U419/(3*'OddsRatio_working_3-way'!X419^(1/3))*SIN(('OddsRatio_working_3-way'!Y419+4*PI())/3)</f>
        <v>0.49719168023690752</v>
      </c>
      <c r="AL419" s="11">
        <f>'OddsRatio_working_3-way'!Z419+'OddsRatio_working_3-way'!AF419</f>
        <v>1.0391972467389272</v>
      </c>
      <c r="AM419" s="11">
        <f>'OddsRatio_working_3-way'!AA419+'OddsRatio_working_3-way'!AG419</f>
        <v>-0.68312525580279826</v>
      </c>
      <c r="AN419" s="11">
        <f>'OddsRatio_working_3-way'!AB419+'OddsRatio_working_3-way'!AH419</f>
        <v>-0.35607199093612918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1.0391972467389272</v>
      </c>
      <c r="AS419" s="11">
        <f>IF(('OddsRatio_working_3-way'!X419=0),IF(Q419&gt;0,-Q419^(1/3),(-Q419)^(1/3)),'OddsRatio_working_3-way'!AM419-'OddsRatio_working_3-way'!R419/3)</f>
        <v>-0.68312525580279826</v>
      </c>
      <c r="AT419" s="11">
        <f>IF(('OddsRatio_working_3-way'!X419=0),IF(Q419&gt;0,-Q419^(1/3),(-Q419)^(1/3)),'OddsRatio_working_3-way'!AN419-'OddsRatio_working_3-way'!R419/3)</f>
        <v>-0.35607199093612918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9">
        <f t="shared" si="91"/>
        <v>0.63415119386214081</v>
      </c>
      <c r="E420" s="9">
        <f t="shared" si="92"/>
        <v>0.2252618973189795</v>
      </c>
      <c r="F420" s="9">
        <f t="shared" si="93"/>
        <v>0.14058690881887964</v>
      </c>
      <c r="G420" s="9">
        <f t="shared" si="94"/>
        <v>1.1094442511952551</v>
      </c>
      <c r="H420" s="9">
        <f t="shared" si="95"/>
        <v>1.5769110106215327</v>
      </c>
      <c r="I420" s="9">
        <f t="shared" si="96"/>
        <v>4.4392771787052903</v>
      </c>
      <c r="J420" s="9">
        <f t="shared" si="97"/>
        <v>7.1130378240858541</v>
      </c>
      <c r="K420" s="11">
        <f t="shared" si="98"/>
        <v>0.65789473684210531</v>
      </c>
      <c r="L420" s="11">
        <f t="shared" si="99"/>
        <v>0.24390243902439027</v>
      </c>
      <c r="M420" s="11">
        <f t="shared" si="100"/>
        <v>0.15360983102918588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-0.21893147502903598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0.22504136028505572</v>
      </c>
      <c r="Q420" s="11">
        <f>2*'OddsRatio_working_3-way'!K420*'OddsRatio_working_3-way'!L420*'OddsRatio_working_3-way'!M420</f>
        <v>4.9297121639661719E-2</v>
      </c>
      <c r="R420" s="11">
        <f t="shared" si="101"/>
        <v>0</v>
      </c>
      <c r="S420" s="11">
        <f t="shared" si="102"/>
        <v>-1.0279077517529602</v>
      </c>
      <c r="T420" s="11">
        <f t="shared" si="103"/>
        <v>-0.22517146807293764</v>
      </c>
      <c r="U420" s="11">
        <f>'OddsRatio_working_3-way'!S420-'OddsRatio_working_3-way'!R420^2/3</f>
        <v>-1.0279077517529602</v>
      </c>
      <c r="V420" s="11">
        <f>'OddsRatio_working_3-way'!S420*'OddsRatio_working_3-way'!R420/3-2*'OddsRatio_working_3-way'!R420^3/27-'OddsRatio_working_3-way'!T420</f>
        <v>0.22517146807293764</v>
      </c>
      <c r="W420" s="11">
        <f>'OddsRatio_working_3-way'!V420^2+4*'OddsRatio_working_3-way'!U420^3/27</f>
        <v>-0.11019877571828564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0.2005623131051841</v>
      </c>
      <c r="Y420" s="11">
        <f>IF('OddsRatio_working_3-way'!W420&gt;=0,IF('OddsRatio_working_3-way'!V420+SQRT('OddsRatio_working_3-way'!W420)&gt;0,0,PI()),ACOS('OddsRatio_working_3-way'!V420/(2*'OddsRatio_working_3-way'!X420)))</f>
        <v>0.9747796829594908</v>
      </c>
      <c r="Z420" s="11">
        <f>'OddsRatio_working_3-way'!X420^(1/3)*COS('OddsRatio_working_3-way'!Y420/3)</f>
        <v>0.55472212559762757</v>
      </c>
      <c r="AA420" s="11">
        <f>'OddsRatio_working_3-way'!X420^(1/3)*COS(('OddsRatio_working_3-way'!Y420+2*PI())/3)</f>
        <v>-0.43919264336199515</v>
      </c>
      <c r="AB420" s="11">
        <f>'OddsRatio_working_3-way'!X420^(1/3)*COS(('OddsRatio_working_3-way'!Y420+4*PI())/3)</f>
        <v>-0.11552948223563206</v>
      </c>
      <c r="AC420" s="11">
        <f>'OddsRatio_working_3-way'!X420^(1/3)*SIN('OddsRatio_working_3-way'!Y420/3)</f>
        <v>0.18686701320307089</v>
      </c>
      <c r="AD420" s="11">
        <f>'OddsRatio_working_3-way'!X420^(1/3)*SIN(('OddsRatio_working_3-way'!Y420+2*PI())/3)</f>
        <v>0.38696994620731218</v>
      </c>
      <c r="AE420" s="11">
        <f>'OddsRatio_working_3-way'!X420^(1/3)*SIN(('OddsRatio_working_3-way'!Y420+4*PI())/3)</f>
        <v>-0.57383695941038293</v>
      </c>
      <c r="AF420" s="11">
        <f>-'OddsRatio_working_3-way'!U420/(3*'OddsRatio_working_3-way'!X420^(1/3))*COS(('OddsRatio_working_3-way'!Y420)/3)</f>
        <v>0.55472212559762757</v>
      </c>
      <c r="AG420" s="11">
        <f>-'OddsRatio_working_3-way'!U420/(3*'OddsRatio_working_3-way'!X420^(1/3))*COS(('OddsRatio_working_3-way'!Y420+2*PI())/3)</f>
        <v>-0.43919264336199515</v>
      </c>
      <c r="AH420" s="11">
        <f>-'OddsRatio_working_3-way'!U420/(3*'OddsRatio_working_3-way'!X420^(1/3))*COS(('OddsRatio_working_3-way'!Y420+4*PI())/3)</f>
        <v>-0.11552948223563206</v>
      </c>
      <c r="AI420" s="11">
        <f>'OddsRatio_working_3-way'!U420/(3*'OddsRatio_working_3-way'!X420^(1/3))*SIN(('OddsRatio_working_3-way'!Y420)/3)</f>
        <v>-0.18686701320307089</v>
      </c>
      <c r="AJ420" s="11">
        <f>'OddsRatio_working_3-way'!U420/(3*'OddsRatio_working_3-way'!X420^(1/3))*SIN(('OddsRatio_working_3-way'!Y420+2*PI())/3)</f>
        <v>-0.38696994620731218</v>
      </c>
      <c r="AK420" s="11">
        <f>'OddsRatio_working_3-way'!U420/(3*'OddsRatio_working_3-way'!X420^(1/3))*SIN(('OddsRatio_working_3-way'!Y420+4*PI())/3)</f>
        <v>0.57383695941038293</v>
      </c>
      <c r="AL420" s="11">
        <f>'OddsRatio_working_3-way'!Z420+'OddsRatio_working_3-way'!AF420</f>
        <v>1.1094442511952551</v>
      </c>
      <c r="AM420" s="11">
        <f>'OddsRatio_working_3-way'!AA420+'OddsRatio_working_3-way'!AG420</f>
        <v>-0.8783852867239903</v>
      </c>
      <c r="AN420" s="11">
        <f>'OddsRatio_working_3-way'!AB420+'OddsRatio_working_3-way'!AH420</f>
        <v>-0.23105896447126412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1.1094442511952551</v>
      </c>
      <c r="AS420" s="11">
        <f>IF(('OddsRatio_working_3-way'!X420=0),IF(Q420&gt;0,-Q420^(1/3),(-Q420)^(1/3)),'OddsRatio_working_3-way'!AM420-'OddsRatio_working_3-way'!R420/3)</f>
        <v>-0.8783852867239903</v>
      </c>
      <c r="AT420" s="11">
        <f>IF(('OddsRatio_working_3-way'!X420=0),IF(Q420&gt;0,-Q420^(1/3),(-Q420)^(1/3)),'OddsRatio_working_3-way'!AN420-'OddsRatio_working_3-way'!R420/3)</f>
        <v>-0.23105896447126412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9">
        <f t="shared" si="91"/>
        <v>0.15852551623619301</v>
      </c>
      <c r="E421" s="9">
        <f t="shared" si="92"/>
        <v>0.22613131225432234</v>
      </c>
      <c r="F421" s="9">
        <f t="shared" si="93"/>
        <v>0.61534317150948459</v>
      </c>
      <c r="G421" s="9">
        <f t="shared" si="94"/>
        <v>1.0595075340737119</v>
      </c>
      <c r="H421" s="9">
        <f t="shared" si="95"/>
        <v>6.3081327457092975</v>
      </c>
      <c r="I421" s="9">
        <f t="shared" si="96"/>
        <v>4.4222093350580893</v>
      </c>
      <c r="J421" s="9">
        <f t="shared" si="97"/>
        <v>1.6251094451034898</v>
      </c>
      <c r="K421" s="11">
        <f t="shared" si="98"/>
        <v>0.1663893510815308</v>
      </c>
      <c r="L421" s="11">
        <f t="shared" si="99"/>
        <v>0.23640661938534277</v>
      </c>
      <c r="M421" s="11">
        <f t="shared" si="100"/>
        <v>0.62893081761006286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-0.23620021910640177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0.21844833549666454</v>
      </c>
      <c r="Q421" s="11">
        <f>2*'OddsRatio_working_3-way'!K421*'OddsRatio_working_3-way'!L421*'OddsRatio_working_3-way'!M421</f>
        <v>4.9478671686673734E-2</v>
      </c>
      <c r="R421" s="11">
        <f t="shared" si="101"/>
        <v>0</v>
      </c>
      <c r="S421" s="11">
        <f t="shared" si="102"/>
        <v>-0.9248439155691871</v>
      </c>
      <c r="T421" s="11">
        <f t="shared" si="103"/>
        <v>-0.20947767057059732</v>
      </c>
      <c r="U421" s="11">
        <f>'OddsRatio_working_3-way'!S421-'OddsRatio_working_3-way'!R421^2/3</f>
        <v>-0.9248439155691871</v>
      </c>
      <c r="V421" s="11">
        <f>'OddsRatio_working_3-way'!S421*'OddsRatio_working_3-way'!R421/3-2*'OddsRatio_working_3-way'!R421^3/27-'OddsRatio_working_3-way'!T421</f>
        <v>0.20947767057059732</v>
      </c>
      <c r="W421" s="11">
        <f>'OddsRatio_working_3-way'!V421^2+4*'OddsRatio_working_3-way'!U421^3/27</f>
        <v>-7.3312074921705134E-2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0.17116729345101886</v>
      </c>
      <c r="Y421" s="11">
        <f>IF('OddsRatio_working_3-way'!W421&gt;=0,IF('OddsRatio_working_3-way'!V421+SQRT('OddsRatio_working_3-way'!W421)&gt;0,0,PI()),ACOS('OddsRatio_working_3-way'!V421/(2*'OddsRatio_working_3-way'!X421)))</f>
        <v>0.91232415670134936</v>
      </c>
      <c r="Z421" s="11">
        <f>'OddsRatio_working_3-way'!X421^(1/3)*COS('OddsRatio_working_3-way'!Y421/3)</f>
        <v>0.52975376703685584</v>
      </c>
      <c r="AA421" s="11">
        <f>'OddsRatio_working_3-way'!X421^(1/3)*COS(('OddsRatio_working_3-way'!Y421+2*PI())/3)</f>
        <v>-0.40886191268810329</v>
      </c>
      <c r="AB421" s="11">
        <f>'OddsRatio_working_3-way'!X421^(1/3)*COS(('OddsRatio_working_3-way'!Y421+4*PI())/3)</f>
        <v>-0.12089185434875288</v>
      </c>
      <c r="AC421" s="11">
        <f>'OddsRatio_working_3-way'!X421^(1/3)*SIN('OddsRatio_working_3-way'!Y421/3)</f>
        <v>0.16625959070077639</v>
      </c>
      <c r="AD421" s="11">
        <f>'OddsRatio_working_3-way'!X421^(1/3)*SIN(('OddsRatio_working_3-way'!Y421+2*PI())/3)</f>
        <v>0.37565042465403231</v>
      </c>
      <c r="AE421" s="11">
        <f>'OddsRatio_working_3-way'!X421^(1/3)*SIN(('OddsRatio_working_3-way'!Y421+4*PI())/3)</f>
        <v>-0.54191001535480865</v>
      </c>
      <c r="AF421" s="11">
        <f>-'OddsRatio_working_3-way'!U421/(3*'OddsRatio_working_3-way'!X421^(1/3))*COS(('OddsRatio_working_3-way'!Y421)/3)</f>
        <v>0.52975376703685595</v>
      </c>
      <c r="AG421" s="11">
        <f>-'OddsRatio_working_3-way'!U421/(3*'OddsRatio_working_3-way'!X421^(1/3))*COS(('OddsRatio_working_3-way'!Y421+2*PI())/3)</f>
        <v>-0.40886191268810335</v>
      </c>
      <c r="AH421" s="11">
        <f>-'OddsRatio_working_3-way'!U421/(3*'OddsRatio_working_3-way'!X421^(1/3))*COS(('OddsRatio_working_3-way'!Y421+4*PI())/3)</f>
        <v>-0.12089185434875291</v>
      </c>
      <c r="AI421" s="11">
        <f>'OddsRatio_working_3-way'!U421/(3*'OddsRatio_working_3-way'!X421^(1/3))*SIN(('OddsRatio_working_3-way'!Y421)/3)</f>
        <v>-0.16625959070077645</v>
      </c>
      <c r="AJ421" s="11">
        <f>'OddsRatio_working_3-way'!U421/(3*'OddsRatio_working_3-way'!X421^(1/3))*SIN(('OddsRatio_working_3-way'!Y421+2*PI())/3)</f>
        <v>-0.37565042465403237</v>
      </c>
      <c r="AK421" s="11">
        <f>'OddsRatio_working_3-way'!U421/(3*'OddsRatio_working_3-way'!X421^(1/3))*SIN(('OddsRatio_working_3-way'!Y421+4*PI())/3)</f>
        <v>0.54191001535480876</v>
      </c>
      <c r="AL421" s="11">
        <f>'OddsRatio_working_3-way'!Z421+'OddsRatio_working_3-way'!AF421</f>
        <v>1.0595075340737119</v>
      </c>
      <c r="AM421" s="11">
        <f>'OddsRatio_working_3-way'!AA421+'OddsRatio_working_3-way'!AG421</f>
        <v>-0.81772382537620669</v>
      </c>
      <c r="AN421" s="11">
        <f>'OddsRatio_working_3-way'!AB421+'OddsRatio_working_3-way'!AH421</f>
        <v>-0.24178370869750579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1.0595075340737119</v>
      </c>
      <c r="AS421" s="11">
        <f>IF(('OddsRatio_working_3-way'!X421=0),IF(Q421&gt;0,-Q421^(1/3),(-Q421)^(1/3)),'OddsRatio_working_3-way'!AM421-'OddsRatio_working_3-way'!R421/3)</f>
        <v>-0.81772382537620669</v>
      </c>
      <c r="AT421" s="11">
        <f>IF(('OddsRatio_working_3-way'!X421=0),IF(Q421&gt;0,-Q421^(1/3),(-Q421)^(1/3)),'OddsRatio_working_3-way'!AN421-'OddsRatio_working_3-way'!R421/3)</f>
        <v>-0.24178370869750579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9">
        <f t="shared" si="91"/>
        <v>0.44151618200765552</v>
      </c>
      <c r="E422" s="9">
        <f t="shared" si="92"/>
        <v>0.32064175189032007</v>
      </c>
      <c r="F422" s="9">
        <f t="shared" si="93"/>
        <v>0.2378420661020246</v>
      </c>
      <c r="G422" s="9">
        <f t="shared" si="94"/>
        <v>1.0541022065012724</v>
      </c>
      <c r="H422" s="9">
        <f t="shared" si="95"/>
        <v>2.264922647801527</v>
      </c>
      <c r="I422" s="9">
        <f t="shared" si="96"/>
        <v>3.1187454350675572</v>
      </c>
      <c r="J422" s="9">
        <f t="shared" si="97"/>
        <v>4.2044707077638677</v>
      </c>
      <c r="K422" s="11">
        <f t="shared" si="98"/>
        <v>0.45454545454545453</v>
      </c>
      <c r="L422" s="11">
        <f t="shared" si="99"/>
        <v>0.33222591362126247</v>
      </c>
      <c r="M422" s="11">
        <f t="shared" si="100"/>
        <v>0.24752475247524752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-0.27408189323915788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0.23361970748569877</v>
      </c>
      <c r="Q422" s="11">
        <f>2*'OddsRatio_working_3-way'!K422*'OddsRatio_working_3-way'!L422*'OddsRatio_working_3-way'!M422</f>
        <v>7.4758306395423593E-2</v>
      </c>
      <c r="R422" s="11">
        <f t="shared" si="101"/>
        <v>0</v>
      </c>
      <c r="S422" s="11">
        <f t="shared" si="102"/>
        <v>-0.85237191236798449</v>
      </c>
      <c r="T422" s="11">
        <f t="shared" si="103"/>
        <v>-0.27275901195775498</v>
      </c>
      <c r="U422" s="11">
        <f>'OddsRatio_working_3-way'!S422-'OddsRatio_working_3-way'!R422^2/3</f>
        <v>-0.85237191236798449</v>
      </c>
      <c r="V422" s="11">
        <f>'OddsRatio_working_3-way'!S422*'OddsRatio_working_3-way'!R422/3-2*'OddsRatio_working_3-way'!R422^3/27-'OddsRatio_working_3-way'!T422</f>
        <v>0.27275901195775498</v>
      </c>
      <c r="W422" s="11">
        <f>'OddsRatio_working_3-way'!V422^2+4*'OddsRatio_working_3-way'!U422^3/27</f>
        <v>-1.7347777635981512E-2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0.151447397006479</v>
      </c>
      <c r="Y422" s="11">
        <f>IF('OddsRatio_working_3-way'!W422&gt;=0,IF('OddsRatio_working_3-way'!V422+SQRT('OddsRatio_working_3-way'!W422)&gt;0,0,PI()),ACOS('OddsRatio_working_3-way'!V422/(2*'OddsRatio_working_3-way'!X422)))</f>
        <v>0.44986128909278289</v>
      </c>
      <c r="Z422" s="11">
        <f>'OddsRatio_working_3-way'!X422^(1/3)*COS('OddsRatio_working_3-way'!Y422/3)</f>
        <v>0.5270511032506362</v>
      </c>
      <c r="AA422" s="11">
        <f>'OddsRatio_working_3-way'!X422^(1/3)*COS(('OddsRatio_working_3-way'!Y422+2*PI())/3)</f>
        <v>-0.33248807053023838</v>
      </c>
      <c r="AB422" s="11">
        <f>'OddsRatio_working_3-way'!X422^(1/3)*COS(('OddsRatio_working_3-way'!Y422+4*PI())/3)</f>
        <v>-0.19456303272039777</v>
      </c>
      <c r="AC422" s="11">
        <f>'OddsRatio_working_3-way'!X422^(1/3)*SIN('OddsRatio_working_3-way'!Y422/3)</f>
        <v>7.9631057707500771E-2</v>
      </c>
      <c r="AD422" s="11">
        <f>'OddsRatio_working_3-way'!X422^(1/3)*SIN(('OddsRatio_working_3-way'!Y422+2*PI())/3)</f>
        <v>0.41662411565391572</v>
      </c>
      <c r="AE422" s="11">
        <f>'OddsRatio_working_3-way'!X422^(1/3)*SIN(('OddsRatio_working_3-way'!Y422+4*PI())/3)</f>
        <v>-0.4962551733614165</v>
      </c>
      <c r="AF422" s="11">
        <f>-'OddsRatio_working_3-way'!U422/(3*'OddsRatio_working_3-way'!X422^(1/3))*COS(('OddsRatio_working_3-way'!Y422)/3)</f>
        <v>0.5270511032506362</v>
      </c>
      <c r="AG422" s="11">
        <f>-'OddsRatio_working_3-way'!U422/(3*'OddsRatio_working_3-way'!X422^(1/3))*COS(('OddsRatio_working_3-way'!Y422+2*PI())/3)</f>
        <v>-0.33248807053023838</v>
      </c>
      <c r="AH422" s="11">
        <f>-'OddsRatio_working_3-way'!U422/(3*'OddsRatio_working_3-way'!X422^(1/3))*COS(('OddsRatio_working_3-way'!Y422+4*PI())/3)</f>
        <v>-0.19456303272039777</v>
      </c>
      <c r="AI422" s="11">
        <f>'OddsRatio_working_3-way'!U422/(3*'OddsRatio_working_3-way'!X422^(1/3))*SIN(('OddsRatio_working_3-way'!Y422)/3)</f>
        <v>-7.9631057707500771E-2</v>
      </c>
      <c r="AJ422" s="11">
        <f>'OddsRatio_working_3-way'!U422/(3*'OddsRatio_working_3-way'!X422^(1/3))*SIN(('OddsRatio_working_3-way'!Y422+2*PI())/3)</f>
        <v>-0.41662411565391572</v>
      </c>
      <c r="AK422" s="11">
        <f>'OddsRatio_working_3-way'!U422/(3*'OddsRatio_working_3-way'!X422^(1/3))*SIN(('OddsRatio_working_3-way'!Y422+4*PI())/3)</f>
        <v>0.4962551733614165</v>
      </c>
      <c r="AL422" s="11">
        <f>'OddsRatio_working_3-way'!Z422+'OddsRatio_working_3-way'!AF422</f>
        <v>1.0541022065012724</v>
      </c>
      <c r="AM422" s="11">
        <f>'OddsRatio_working_3-way'!AA422+'OddsRatio_working_3-way'!AG422</f>
        <v>-0.66497614106047676</v>
      </c>
      <c r="AN422" s="11">
        <f>'OddsRatio_working_3-way'!AB422+'OddsRatio_working_3-way'!AH422</f>
        <v>-0.38912606544079553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1.0541022065012724</v>
      </c>
      <c r="AS422" s="11">
        <f>IF(('OddsRatio_working_3-way'!X422=0),IF(Q422&gt;0,-Q422^(1/3),(-Q422)^(1/3)),'OddsRatio_working_3-way'!AM422-'OddsRatio_working_3-way'!R422/3)</f>
        <v>-0.66497614106047676</v>
      </c>
      <c r="AT422" s="11">
        <f>IF(('OddsRatio_working_3-way'!X422=0),IF(Q422&gt;0,-Q422^(1/3),(-Q422)^(1/3)),'OddsRatio_working_3-way'!AN422-'OddsRatio_working_3-way'!R422/3)</f>
        <v>-0.38912606544079553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9">
        <f t="shared" si="91"/>
        <v>0.54399317830956606</v>
      </c>
      <c r="E423" s="9">
        <f t="shared" si="92"/>
        <v>0.29245946633637376</v>
      </c>
      <c r="F423" s="9">
        <f t="shared" si="93"/>
        <v>0.16354735535406001</v>
      </c>
      <c r="G423" s="9">
        <f t="shared" si="94"/>
        <v>1.0610865134711731</v>
      </c>
      <c r="H423" s="9">
        <f t="shared" si="95"/>
        <v>1.8382583456422272</v>
      </c>
      <c r="I423" s="9">
        <f t="shared" si="96"/>
        <v>3.4192772507142744</v>
      </c>
      <c r="J423" s="9">
        <f t="shared" si="97"/>
        <v>6.1144369949310544</v>
      </c>
      <c r="K423" s="11">
        <f t="shared" si="98"/>
        <v>0.55865921787709494</v>
      </c>
      <c r="L423" s="11">
        <f t="shared" si="99"/>
        <v>0.3048780487804878</v>
      </c>
      <c r="M423" s="11">
        <f t="shared" si="100"/>
        <v>0.1718213058419244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-0.25407335194125991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0.23090170716255343</v>
      </c>
      <c r="Q423" s="11">
        <f>2*'OddsRatio_working_3-way'!K423*'OddsRatio_working_3-way'!L423*'OddsRatio_working_3-way'!M423</f>
        <v>5.8530217278213781E-2</v>
      </c>
      <c r="R423" s="11">
        <f t="shared" si="101"/>
        <v>0</v>
      </c>
      <c r="S423" s="11">
        <f t="shared" si="102"/>
        <v>-0.90879938961853968</v>
      </c>
      <c r="T423" s="11">
        <f t="shared" si="103"/>
        <v>-0.23036739914284904</v>
      </c>
      <c r="U423" s="11">
        <f>'OddsRatio_working_3-way'!S423-'OddsRatio_working_3-way'!R423^2/3</f>
        <v>-0.90879938961853968</v>
      </c>
      <c r="V423" s="11">
        <f>'OddsRatio_working_3-way'!S423*'OddsRatio_working_3-way'!R423/3-2*'OddsRatio_working_3-way'!R423^3/27-'OddsRatio_working_3-way'!T423</f>
        <v>0.23036739914284904</v>
      </c>
      <c r="W423" s="11">
        <f>'OddsRatio_working_3-way'!V423^2+4*'OddsRatio_working_3-way'!U423^3/27</f>
        <v>-5.8129714315705405E-2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0.16673246002469505</v>
      </c>
      <c r="Y423" s="11">
        <f>IF('OddsRatio_working_3-way'!W423&gt;=0,IF('OddsRatio_working_3-way'!V423+SQRT('OddsRatio_working_3-way'!W423)&gt;0,0,PI()),ACOS('OddsRatio_working_3-way'!V423/(2*'OddsRatio_working_3-way'!X423)))</f>
        <v>0.80816064720353553</v>
      </c>
      <c r="Z423" s="11">
        <f>'OddsRatio_working_3-way'!X423^(1/3)*COS('OddsRatio_working_3-way'!Y423/3)</f>
        <v>0.53054325673558655</v>
      </c>
      <c r="AA423" s="11">
        <f>'OddsRatio_working_3-way'!X423^(1/3)*COS(('OddsRatio_working_3-way'!Y423+2*PI())/3)</f>
        <v>-0.39212878013281194</v>
      </c>
      <c r="AB423" s="11">
        <f>'OddsRatio_working_3-way'!X423^(1/3)*COS(('OddsRatio_working_3-way'!Y423+4*PI())/3)</f>
        <v>-0.13841447660277473</v>
      </c>
      <c r="AC423" s="11">
        <f>'OddsRatio_working_3-way'!X423^(1/3)*SIN('OddsRatio_working_3-way'!Y423/3)</f>
        <v>0.14648202144032552</v>
      </c>
      <c r="AD423" s="11">
        <f>'OddsRatio_working_3-way'!X423^(1/3)*SIN(('OddsRatio_working_3-way'!Y423+2*PI())/3)</f>
        <v>0.38622292741938474</v>
      </c>
      <c r="AE423" s="11">
        <f>'OddsRatio_working_3-way'!X423^(1/3)*SIN(('OddsRatio_working_3-way'!Y423+4*PI())/3)</f>
        <v>-0.5327049488597102</v>
      </c>
      <c r="AF423" s="11">
        <f>-'OddsRatio_working_3-way'!U423/(3*'OddsRatio_working_3-way'!X423^(1/3))*COS(('OddsRatio_working_3-way'!Y423)/3)</f>
        <v>0.53054325673558667</v>
      </c>
      <c r="AG423" s="11">
        <f>-'OddsRatio_working_3-way'!U423/(3*'OddsRatio_working_3-way'!X423^(1/3))*COS(('OddsRatio_working_3-way'!Y423+2*PI())/3)</f>
        <v>-0.39212878013281205</v>
      </c>
      <c r="AH423" s="11">
        <f>-'OddsRatio_working_3-way'!U423/(3*'OddsRatio_working_3-way'!X423^(1/3))*COS(('OddsRatio_working_3-way'!Y423+4*PI())/3)</f>
        <v>-0.13841447660277476</v>
      </c>
      <c r="AI423" s="11">
        <f>'OddsRatio_working_3-way'!U423/(3*'OddsRatio_working_3-way'!X423^(1/3))*SIN(('OddsRatio_working_3-way'!Y423)/3)</f>
        <v>-0.14648202144032554</v>
      </c>
      <c r="AJ423" s="11">
        <f>'OddsRatio_working_3-way'!U423/(3*'OddsRatio_working_3-way'!X423^(1/3))*SIN(('OddsRatio_working_3-way'!Y423+2*PI())/3)</f>
        <v>-0.3862229274193848</v>
      </c>
      <c r="AK423" s="11">
        <f>'OddsRatio_working_3-way'!U423/(3*'OddsRatio_working_3-way'!X423^(1/3))*SIN(('OddsRatio_working_3-way'!Y423+4*PI())/3)</f>
        <v>0.53270494885971031</v>
      </c>
      <c r="AL423" s="11">
        <f>'OddsRatio_working_3-way'!Z423+'OddsRatio_working_3-way'!AF423</f>
        <v>1.0610865134711731</v>
      </c>
      <c r="AM423" s="11">
        <f>'OddsRatio_working_3-way'!AA423+'OddsRatio_working_3-way'!AG423</f>
        <v>-0.78425756026562399</v>
      </c>
      <c r="AN423" s="11">
        <f>'OddsRatio_working_3-way'!AB423+'OddsRatio_working_3-way'!AH423</f>
        <v>-0.27682895320554946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1.0610865134711731</v>
      </c>
      <c r="AS423" s="11">
        <f>IF(('OddsRatio_working_3-way'!X423=0),IF(Q423&gt;0,-Q423^(1/3),(-Q423)^(1/3)),'OddsRatio_working_3-way'!AM423-'OddsRatio_working_3-way'!R423/3)</f>
        <v>-0.78425756026562399</v>
      </c>
      <c r="AT423" s="11">
        <f>IF(('OddsRatio_working_3-way'!X423=0),IF(Q423&gt;0,-Q423^(1/3),(-Q423)^(1/3)),'OddsRatio_working_3-way'!AN423-'OddsRatio_working_3-way'!R423/3)</f>
        <v>-0.27682895320554946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9">
        <f t="shared" si="91"/>
        <v>0.28742230134320135</v>
      </c>
      <c r="E424" s="9">
        <f t="shared" si="92"/>
        <v>0.31293383131091046</v>
      </c>
      <c r="F424" s="9">
        <f t="shared" si="93"/>
        <v>0.39964386734588847</v>
      </c>
      <c r="G424" s="9">
        <f t="shared" si="94"/>
        <v>1.050508959846304</v>
      </c>
      <c r="H424" s="9">
        <f t="shared" si="95"/>
        <v>3.4792011452372775</v>
      </c>
      <c r="I424" s="9">
        <f t="shared" si="96"/>
        <v>3.1955637260787753</v>
      </c>
      <c r="J424" s="9">
        <f t="shared" si="97"/>
        <v>2.5022278125802146</v>
      </c>
      <c r="K424" s="11">
        <f t="shared" si="98"/>
        <v>0.29761904761904762</v>
      </c>
      <c r="L424" s="11">
        <f t="shared" si="99"/>
        <v>0.3236245954692557</v>
      </c>
      <c r="M424" s="11">
        <f t="shared" si="100"/>
        <v>0.41152263374485593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-0.27956982598598346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0.23306298027621292</v>
      </c>
      <c r="Q424" s="11">
        <f>2*'OddsRatio_working_3-way'!K424*'OddsRatio_working_3-way'!L424*'OddsRatio_working_3-way'!M424</f>
        <v>7.9273122542929564E-2</v>
      </c>
      <c r="R424" s="11">
        <f t="shared" si="101"/>
        <v>0</v>
      </c>
      <c r="S424" s="11">
        <f t="shared" si="102"/>
        <v>-0.8336485507842244</v>
      </c>
      <c r="T424" s="11">
        <f t="shared" si="103"/>
        <v>-0.2835539288381716</v>
      </c>
      <c r="U424" s="11">
        <f>'OddsRatio_working_3-way'!S424-'OddsRatio_working_3-way'!R424^2/3</f>
        <v>-0.8336485507842244</v>
      </c>
      <c r="V424" s="11">
        <f>'OddsRatio_working_3-way'!S424*'OddsRatio_working_3-way'!R424/3-2*'OddsRatio_working_3-way'!R424^3/27-'OddsRatio_working_3-way'!T424</f>
        <v>0.2835539288381716</v>
      </c>
      <c r="W424" s="11">
        <f>'OddsRatio_working_3-way'!V424^2+4*'OddsRatio_working_3-way'!U424^3/27</f>
        <v>-5.4283776127063699E-3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0.14648481847299846</v>
      </c>
      <c r="Y424" s="11">
        <f>IF('OddsRatio_working_3-way'!W424&gt;=0,IF('OddsRatio_working_3-way'!V424+SQRT('OddsRatio_working_3-way'!W424)&gt;0,0,PI()),ACOS('OddsRatio_working_3-way'!V424/(2*'OddsRatio_working_3-way'!X424)))</f>
        <v>0.25421445606288096</v>
      </c>
      <c r="Z424" s="11">
        <f>'OddsRatio_working_3-way'!X424^(1/3)*COS('OddsRatio_working_3-way'!Y424/3)</f>
        <v>0.525254479923152</v>
      </c>
      <c r="AA424" s="11">
        <f>'OddsRatio_working_3-way'!X424^(1/3)*COS(('OddsRatio_working_3-way'!Y424+2*PI())/3)</f>
        <v>-0.30126577236836394</v>
      </c>
      <c r="AB424" s="11">
        <f>'OddsRatio_working_3-way'!X424^(1/3)*COS(('OddsRatio_working_3-way'!Y424+4*PI())/3)</f>
        <v>-0.22398870755478797</v>
      </c>
      <c r="AC424" s="11">
        <f>'OddsRatio_working_3-way'!X424^(1/3)*SIN('OddsRatio_working_3-way'!Y424/3)</f>
        <v>4.461593417230221E-2</v>
      </c>
      <c r="AD424" s="11">
        <f>'OddsRatio_working_3-way'!X424^(1/3)*SIN(('OddsRatio_working_3-way'!Y424+2*PI())/3)</f>
        <v>0.43257575597888198</v>
      </c>
      <c r="AE424" s="11">
        <f>'OddsRatio_working_3-way'!X424^(1/3)*SIN(('OddsRatio_working_3-way'!Y424+4*PI())/3)</f>
        <v>-0.47719169015118418</v>
      </c>
      <c r="AF424" s="11">
        <f>-'OddsRatio_working_3-way'!U424/(3*'OddsRatio_working_3-way'!X424^(1/3))*COS(('OddsRatio_working_3-way'!Y424)/3)</f>
        <v>0.525254479923152</v>
      </c>
      <c r="AG424" s="11">
        <f>-'OddsRatio_working_3-way'!U424/(3*'OddsRatio_working_3-way'!X424^(1/3))*COS(('OddsRatio_working_3-way'!Y424+2*PI())/3)</f>
        <v>-0.30126577236836394</v>
      </c>
      <c r="AH424" s="11">
        <f>-'OddsRatio_working_3-way'!U424/(3*'OddsRatio_working_3-way'!X424^(1/3))*COS(('OddsRatio_working_3-way'!Y424+4*PI())/3)</f>
        <v>-0.22398870755478797</v>
      </c>
      <c r="AI424" s="11">
        <f>'OddsRatio_working_3-way'!U424/(3*'OddsRatio_working_3-way'!X424^(1/3))*SIN(('OddsRatio_working_3-way'!Y424)/3)</f>
        <v>-4.461593417230221E-2</v>
      </c>
      <c r="AJ424" s="11">
        <f>'OddsRatio_working_3-way'!U424/(3*'OddsRatio_working_3-way'!X424^(1/3))*SIN(('OddsRatio_working_3-way'!Y424+2*PI())/3)</f>
        <v>-0.43257575597888198</v>
      </c>
      <c r="AK424" s="11">
        <f>'OddsRatio_working_3-way'!U424/(3*'OddsRatio_working_3-way'!X424^(1/3))*SIN(('OddsRatio_working_3-way'!Y424+4*PI())/3)</f>
        <v>0.47719169015118418</v>
      </c>
      <c r="AL424" s="11">
        <f>'OddsRatio_working_3-way'!Z424+'OddsRatio_working_3-way'!AF424</f>
        <v>1.050508959846304</v>
      </c>
      <c r="AM424" s="11">
        <f>'OddsRatio_working_3-way'!AA424+'OddsRatio_working_3-way'!AG424</f>
        <v>-0.60253154473672788</v>
      </c>
      <c r="AN424" s="11">
        <f>'OddsRatio_working_3-way'!AB424+'OddsRatio_working_3-way'!AH424</f>
        <v>-0.44797741510957595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1.050508959846304</v>
      </c>
      <c r="AS424" s="11">
        <f>IF(('OddsRatio_working_3-way'!X424=0),IF(Q424&gt;0,-Q424^(1/3),(-Q424)^(1/3)),'OddsRatio_working_3-way'!AM424-'OddsRatio_working_3-way'!R424/3)</f>
        <v>-0.60253154473672788</v>
      </c>
      <c r="AT424" s="11">
        <f>IF(('OddsRatio_working_3-way'!X424=0),IF(Q424&gt;0,-Q424^(1/3),(-Q424)^(1/3)),'OddsRatio_working_3-way'!AN424-'OddsRatio_working_3-way'!R424/3)</f>
        <v>-0.44797741510957595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9">
        <f t="shared" si="91"/>
        <v>0.31793893625209846</v>
      </c>
      <c r="E425" s="9">
        <f t="shared" si="92"/>
        <v>0.3233443427813712</v>
      </c>
      <c r="F425" s="9">
        <f t="shared" si="93"/>
        <v>0.35871672096653029</v>
      </c>
      <c r="G425" s="9">
        <f t="shared" si="94"/>
        <v>1.0515970854065064</v>
      </c>
      <c r="H425" s="9">
        <f t="shared" si="95"/>
        <v>3.1452580542292727</v>
      </c>
      <c r="I425" s="9">
        <f t="shared" si="96"/>
        <v>3.0926781999589474</v>
      </c>
      <c r="J425" s="9">
        <f t="shared" si="97"/>
        <v>2.7877150451910606</v>
      </c>
      <c r="K425" s="11">
        <f t="shared" si="98"/>
        <v>0.32894736842105265</v>
      </c>
      <c r="L425" s="11">
        <f t="shared" si="99"/>
        <v>0.33444816053511706</v>
      </c>
      <c r="M425" s="11">
        <f t="shared" si="100"/>
        <v>0.37037037037037035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-0.28120538246396354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0.23347806528584561</v>
      </c>
      <c r="Q425" s="11">
        <f>2*'OddsRatio_working_3-way'!K425*'OddsRatio_working_3-way'!L425*'OddsRatio_working_3-way'!M425</f>
        <v>8.1493216504658156E-2</v>
      </c>
      <c r="R425" s="11">
        <f t="shared" si="101"/>
        <v>0</v>
      </c>
      <c r="S425" s="11">
        <f t="shared" si="102"/>
        <v>-0.83027594721009945</v>
      </c>
      <c r="T425" s="11">
        <f t="shared" si="103"/>
        <v>-0.2897996325340661</v>
      </c>
      <c r="U425" s="11">
        <f>'OddsRatio_working_3-way'!S425-'OddsRatio_working_3-way'!R425^2/3</f>
        <v>-0.83027594721009945</v>
      </c>
      <c r="V425" s="11">
        <f>'OddsRatio_working_3-way'!S425*'OddsRatio_working_3-way'!R425/3-2*'OddsRatio_working_3-way'!R425^3/27-'OddsRatio_working_3-way'!T425</f>
        <v>0.2897996325340661</v>
      </c>
      <c r="W425" s="11">
        <f>'OddsRatio_working_3-way'!V425^2+4*'OddsRatio_working_3-way'!U425^3/27</f>
        <v>-8.0987516472223742E-4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0.14559679098592967</v>
      </c>
      <c r="Y425" s="11">
        <f>IF('OddsRatio_working_3-way'!W425&gt;=0,IF('OddsRatio_working_3-way'!V425+SQRT('OddsRatio_working_3-way'!W425)&gt;0,0,PI()),ACOS('OddsRatio_working_3-way'!V425/(2*'OddsRatio_working_3-way'!X425)))</f>
        <v>9.7886096320241256E-2</v>
      </c>
      <c r="Z425" s="11">
        <f>'OddsRatio_working_3-way'!X425^(1/3)*COS('OddsRatio_working_3-way'!Y425/3)</f>
        <v>0.52579854270325321</v>
      </c>
      <c r="AA425" s="11">
        <f>'OddsRatio_working_3-way'!X425^(1/3)*COS(('OddsRatio_working_3-way'!Y425+2*PI())/3)</f>
        <v>-0.2777621839489699</v>
      </c>
      <c r="AB425" s="11">
        <f>'OddsRatio_working_3-way'!X425^(1/3)*COS(('OddsRatio_working_3-way'!Y425+4*PI())/3)</f>
        <v>-0.24803635875428334</v>
      </c>
      <c r="AC425" s="11">
        <f>'OddsRatio_working_3-way'!X425^(1/3)*SIN('OddsRatio_working_3-way'!Y425/3)</f>
        <v>1.7162213178036054E-2</v>
      </c>
      <c r="AD425" s="11">
        <f>'OddsRatio_working_3-way'!X425^(1/3)*SIN(('OddsRatio_working_3-way'!Y425+2*PI())/3)</f>
        <v>0.44677378866483619</v>
      </c>
      <c r="AE425" s="11">
        <f>'OddsRatio_working_3-way'!X425^(1/3)*SIN(('OddsRatio_working_3-way'!Y425+4*PI())/3)</f>
        <v>-0.4639360018428722</v>
      </c>
      <c r="AF425" s="11">
        <f>-'OddsRatio_working_3-way'!U425/(3*'OddsRatio_working_3-way'!X425^(1/3))*COS(('OddsRatio_working_3-way'!Y425)/3)</f>
        <v>0.52579854270325332</v>
      </c>
      <c r="AG425" s="11">
        <f>-'OddsRatio_working_3-way'!U425/(3*'OddsRatio_working_3-way'!X425^(1/3))*COS(('OddsRatio_working_3-way'!Y425+2*PI())/3)</f>
        <v>-0.27776218394896995</v>
      </c>
      <c r="AH425" s="11">
        <f>-'OddsRatio_working_3-way'!U425/(3*'OddsRatio_working_3-way'!X425^(1/3))*COS(('OddsRatio_working_3-way'!Y425+4*PI())/3)</f>
        <v>-0.2480363587542834</v>
      </c>
      <c r="AI425" s="11">
        <f>'OddsRatio_working_3-way'!U425/(3*'OddsRatio_working_3-way'!X425^(1/3))*SIN(('OddsRatio_working_3-way'!Y425)/3)</f>
        <v>-1.7162213178036057E-2</v>
      </c>
      <c r="AJ425" s="11">
        <f>'OddsRatio_working_3-way'!U425/(3*'OddsRatio_working_3-way'!X425^(1/3))*SIN(('OddsRatio_working_3-way'!Y425+2*PI())/3)</f>
        <v>-0.44677378866483625</v>
      </c>
      <c r="AK425" s="11">
        <f>'OddsRatio_working_3-way'!U425/(3*'OddsRatio_working_3-way'!X425^(1/3))*SIN(('OddsRatio_working_3-way'!Y425+4*PI())/3)</f>
        <v>0.46393600184287231</v>
      </c>
      <c r="AL425" s="11">
        <f>'OddsRatio_working_3-way'!Z425+'OddsRatio_working_3-way'!AF425</f>
        <v>1.0515970854065064</v>
      </c>
      <c r="AM425" s="11">
        <f>'OddsRatio_working_3-way'!AA425+'OddsRatio_working_3-way'!AG425</f>
        <v>-0.5555243678979398</v>
      </c>
      <c r="AN425" s="11">
        <f>'OddsRatio_working_3-way'!AB425+'OddsRatio_working_3-way'!AH425</f>
        <v>-0.49607271750856674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1.0515970854065064</v>
      </c>
      <c r="AS425" s="11">
        <f>IF(('OddsRatio_working_3-way'!X425=0),IF(Q425&gt;0,-Q425^(1/3),(-Q425)^(1/3)),'OddsRatio_working_3-way'!AM425-'OddsRatio_working_3-way'!R425/3)</f>
        <v>-0.5555243678979398</v>
      </c>
      <c r="AT425" s="11">
        <f>IF(('OddsRatio_working_3-way'!X425=0),IF(Q425&gt;0,-Q425^(1/3),(-Q425)^(1/3)),'OddsRatio_working_3-way'!AN425-'OddsRatio_working_3-way'!R425/3)</f>
        <v>-0.49607271750856674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9">
        <f t="shared" si="91"/>
        <v>0.45639267650263077</v>
      </c>
      <c r="E426" s="9">
        <f t="shared" si="92"/>
        <v>0.32393358791139204</v>
      </c>
      <c r="F426" s="9">
        <f t="shared" si="93"/>
        <v>0.21967373558597719</v>
      </c>
      <c r="G426" s="9">
        <f t="shared" si="94"/>
        <v>1.0540669310477093</v>
      </c>
      <c r="H426" s="9">
        <f t="shared" si="95"/>
        <v>2.1910956320839117</v>
      </c>
      <c r="I426" s="9">
        <f t="shared" si="96"/>
        <v>3.0870525234744641</v>
      </c>
      <c r="J426" s="9">
        <f t="shared" si="97"/>
        <v>4.5522055576307805</v>
      </c>
      <c r="K426" s="11">
        <f t="shared" si="98"/>
        <v>0.46948356807511737</v>
      </c>
      <c r="L426" s="11">
        <f t="shared" si="99"/>
        <v>0.33557046979865773</v>
      </c>
      <c r="M426" s="11">
        <f t="shared" si="100"/>
        <v>0.22883295194508008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-0.27182927707692561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0.23361337375998348</v>
      </c>
      <c r="Q426" s="11">
        <f>2*'OddsRatio_working_3-way'!K426*'OddsRatio_working_3-way'!L426*'OddsRatio_working_3-way'!M426</f>
        <v>7.2102893135797361E-2</v>
      </c>
      <c r="R426" s="11">
        <f t="shared" si="101"/>
        <v>0</v>
      </c>
      <c r="S426" s="11">
        <f t="shared" si="102"/>
        <v>-0.8594121143686545</v>
      </c>
      <c r="T426" s="11">
        <f t="shared" si="103"/>
        <v>-0.26525065258291802</v>
      </c>
      <c r="U426" s="11">
        <f>'OddsRatio_working_3-way'!S426-'OddsRatio_working_3-way'!R426^2/3</f>
        <v>-0.8594121143686545</v>
      </c>
      <c r="V426" s="11">
        <f>'OddsRatio_working_3-way'!S426*'OddsRatio_working_3-way'!R426/3-2*'OddsRatio_working_3-way'!R426^3/27-'OddsRatio_working_3-way'!T426</f>
        <v>0.26525065258291802</v>
      </c>
      <c r="W426" s="11">
        <f>'OddsRatio_working_3-way'!V426^2+4*'OddsRatio_working_3-way'!U426^3/27</f>
        <v>-2.3679497353305295E-2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0.15332759540357466</v>
      </c>
      <c r="Y426" s="11">
        <f>IF('OddsRatio_working_3-way'!W426&gt;=0,IF('OddsRatio_working_3-way'!V426+SQRT('OddsRatio_working_3-way'!W426)&gt;0,0,PI()),ACOS('OddsRatio_working_3-way'!V426/(2*'OddsRatio_working_3-way'!X426)))</f>
        <v>0.52568551593430546</v>
      </c>
      <c r="Z426" s="11">
        <f>'OddsRatio_working_3-way'!X426^(1/3)*COS('OddsRatio_working_3-way'!Y426/3)</f>
        <v>0.52703346552385466</v>
      </c>
      <c r="AA426" s="11">
        <f>'OddsRatio_working_3-way'!X426^(1/3)*COS(('OddsRatio_working_3-way'!Y426+2*PI())/3)</f>
        <v>-0.34432405455643117</v>
      </c>
      <c r="AB426" s="11">
        <f>'OddsRatio_working_3-way'!X426^(1/3)*COS(('OddsRatio_working_3-way'!Y426+4*PI())/3)</f>
        <v>-0.18270941096742327</v>
      </c>
      <c r="AC426" s="11">
        <f>'OddsRatio_working_3-way'!X426^(1/3)*SIN('OddsRatio_working_3-way'!Y426/3)</f>
        <v>9.3308257981099096E-2</v>
      </c>
      <c r="AD426" s="11">
        <f>'OddsRatio_working_3-way'!X426^(1/3)*SIN(('OddsRatio_working_3-way'!Y426+2*PI())/3)</f>
        <v>0.40977024079765884</v>
      </c>
      <c r="AE426" s="11">
        <f>'OddsRatio_working_3-way'!X426^(1/3)*SIN(('OddsRatio_working_3-way'!Y426+4*PI())/3)</f>
        <v>-0.50307849877875788</v>
      </c>
      <c r="AF426" s="11">
        <f>-'OddsRatio_working_3-way'!U426/(3*'OddsRatio_working_3-way'!X426^(1/3))*COS(('OddsRatio_working_3-way'!Y426)/3)</f>
        <v>0.52703346552385466</v>
      </c>
      <c r="AG426" s="11">
        <f>-'OddsRatio_working_3-way'!U426/(3*'OddsRatio_working_3-way'!X426^(1/3))*COS(('OddsRatio_working_3-way'!Y426+2*PI())/3)</f>
        <v>-0.34432405455643117</v>
      </c>
      <c r="AH426" s="11">
        <f>-'OddsRatio_working_3-way'!U426/(3*'OddsRatio_working_3-way'!X426^(1/3))*COS(('OddsRatio_working_3-way'!Y426+4*PI())/3)</f>
        <v>-0.18270941096742327</v>
      </c>
      <c r="AI426" s="11">
        <f>'OddsRatio_working_3-way'!U426/(3*'OddsRatio_working_3-way'!X426^(1/3))*SIN(('OddsRatio_working_3-way'!Y426)/3)</f>
        <v>-9.3308257981099096E-2</v>
      </c>
      <c r="AJ426" s="11">
        <f>'OddsRatio_working_3-way'!U426/(3*'OddsRatio_working_3-way'!X426^(1/3))*SIN(('OddsRatio_working_3-way'!Y426+2*PI())/3)</f>
        <v>-0.40977024079765884</v>
      </c>
      <c r="AK426" s="11">
        <f>'OddsRatio_working_3-way'!U426/(3*'OddsRatio_working_3-way'!X426^(1/3))*SIN(('OddsRatio_working_3-way'!Y426+4*PI())/3)</f>
        <v>0.50307849877875788</v>
      </c>
      <c r="AL426" s="11">
        <f>'OddsRatio_working_3-way'!Z426+'OddsRatio_working_3-way'!AF426</f>
        <v>1.0540669310477093</v>
      </c>
      <c r="AM426" s="11">
        <f>'OddsRatio_working_3-way'!AA426+'OddsRatio_working_3-way'!AG426</f>
        <v>-0.68864810911286234</v>
      </c>
      <c r="AN426" s="11">
        <f>'OddsRatio_working_3-way'!AB426+'OddsRatio_working_3-way'!AH426</f>
        <v>-0.36541882193484654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1.0540669310477093</v>
      </c>
      <c r="AS426" s="11">
        <f>IF(('OddsRatio_working_3-way'!X426=0),IF(Q426&gt;0,-Q426^(1/3),(-Q426)^(1/3)),'OddsRatio_working_3-way'!AM426-'OddsRatio_working_3-way'!R426/3)</f>
        <v>-0.68864810911286234</v>
      </c>
      <c r="AT426" s="11">
        <f>IF(('OddsRatio_working_3-way'!X426=0),IF(Q426&gt;0,-Q426^(1/3),(-Q426)^(1/3)),'OddsRatio_working_3-way'!AN426-'OddsRatio_working_3-way'!R426/3)</f>
        <v>-0.36541882193484654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9">
        <f t="shared" si="91"/>
        <v>0.30390894418631786</v>
      </c>
      <c r="E427" s="9">
        <f t="shared" si="92"/>
        <v>0.33027368726869683</v>
      </c>
      <c r="F427" s="9">
        <f t="shared" si="93"/>
        <v>0.36581736854498514</v>
      </c>
      <c r="G427" s="9">
        <f t="shared" si="94"/>
        <v>1.0506693859328657</v>
      </c>
      <c r="H427" s="9">
        <f t="shared" si="95"/>
        <v>3.290459261333647</v>
      </c>
      <c r="I427" s="9">
        <f t="shared" si="96"/>
        <v>3.0277919148504311</v>
      </c>
      <c r="J427" s="9">
        <f t="shared" si="97"/>
        <v>2.7336044867892282</v>
      </c>
      <c r="K427" s="11">
        <f t="shared" si="98"/>
        <v>0.31446540880503143</v>
      </c>
      <c r="L427" s="11">
        <f t="shared" si="99"/>
        <v>0.34129692832764502</v>
      </c>
      <c r="M427" s="11">
        <f t="shared" si="100"/>
        <v>0.37735849056603776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-0.28116232927559737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0.23328234332113865</v>
      </c>
      <c r="Q427" s="11">
        <f>2*'OddsRatio_working_3-way'!K427*'OddsRatio_working_3-way'!L427*'OddsRatio_working_3-way'!M427</f>
        <v>8.1000813653173132E-2</v>
      </c>
      <c r="R427" s="11">
        <f t="shared" si="101"/>
        <v>0</v>
      </c>
      <c r="S427" s="11">
        <f t="shared" si="102"/>
        <v>-0.82970696651354592</v>
      </c>
      <c r="T427" s="11">
        <f t="shared" si="103"/>
        <v>-0.28809269670609233</v>
      </c>
      <c r="U427" s="11">
        <f>'OddsRatio_working_3-way'!S427-'OddsRatio_working_3-way'!R427^2/3</f>
        <v>-0.82970696651354592</v>
      </c>
      <c r="V427" s="11">
        <f>'OddsRatio_working_3-way'!S427*'OddsRatio_working_3-way'!R427/3-2*'OddsRatio_working_3-way'!R427^3/27-'OddsRatio_working_3-way'!T427</f>
        <v>0.28809269670609233</v>
      </c>
      <c r="W427" s="11">
        <f>'OddsRatio_working_3-way'!V427^2+4*'OddsRatio_working_3-way'!U427^3/27</f>
        <v>-1.622094620353301E-3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0.14544715235760186</v>
      </c>
      <c r="Y427" s="11">
        <f>IF('OddsRatio_working_3-way'!W427&gt;=0,IF('OddsRatio_working_3-way'!V427+SQRT('OddsRatio_working_3-way'!W427)&gt;0,0,PI()),ACOS('OddsRatio_working_3-way'!V427/(2*'OddsRatio_working_3-way'!X427)))</f>
        <v>0.13889936136968362</v>
      </c>
      <c r="Z427" s="11">
        <f>'OddsRatio_working_3-way'!X427^(1/3)*COS('OddsRatio_working_3-way'!Y427/3)</f>
        <v>0.52533469296643276</v>
      </c>
      <c r="AA427" s="11">
        <f>'OddsRatio_working_3-way'!X427^(1/3)*COS(('OddsRatio_working_3-way'!Y427+2*PI())/3)</f>
        <v>-0.2837466468222764</v>
      </c>
      <c r="AB427" s="11">
        <f>'OddsRatio_working_3-way'!X427^(1/3)*COS(('OddsRatio_working_3-way'!Y427+4*PI())/3)</f>
        <v>-0.24158804614415644</v>
      </c>
      <c r="AC427" s="11">
        <f>'OddsRatio_working_3-way'!X427^(1/3)*SIN('OddsRatio_working_3-way'!Y427/3)</f>
        <v>2.4340279450170518E-2</v>
      </c>
      <c r="AD427" s="11">
        <f>'OddsRatio_working_3-way'!X427^(1/3)*SIN(('OddsRatio_working_3-way'!Y427+2*PI())/3)</f>
        <v>0.44278304987314376</v>
      </c>
      <c r="AE427" s="11">
        <f>'OddsRatio_working_3-way'!X427^(1/3)*SIN(('OddsRatio_working_3-way'!Y427+4*PI())/3)</f>
        <v>-0.4671233293233143</v>
      </c>
      <c r="AF427" s="11">
        <f>-'OddsRatio_working_3-way'!U427/(3*'OddsRatio_working_3-way'!X427^(1/3))*COS(('OddsRatio_working_3-way'!Y427)/3)</f>
        <v>0.52533469296643287</v>
      </c>
      <c r="AG427" s="11">
        <f>-'OddsRatio_working_3-way'!U427/(3*'OddsRatio_working_3-way'!X427^(1/3))*COS(('OddsRatio_working_3-way'!Y427+2*PI())/3)</f>
        <v>-0.28374664682227652</v>
      </c>
      <c r="AH427" s="11">
        <f>-'OddsRatio_working_3-way'!U427/(3*'OddsRatio_working_3-way'!X427^(1/3))*COS(('OddsRatio_working_3-way'!Y427+4*PI())/3)</f>
        <v>-0.24158804614415649</v>
      </c>
      <c r="AI427" s="11">
        <f>'OddsRatio_working_3-way'!U427/(3*'OddsRatio_working_3-way'!X427^(1/3))*SIN(('OddsRatio_working_3-way'!Y427)/3)</f>
        <v>-2.4340279450170522E-2</v>
      </c>
      <c r="AJ427" s="11">
        <f>'OddsRatio_working_3-way'!U427/(3*'OddsRatio_working_3-way'!X427^(1/3))*SIN(('OddsRatio_working_3-way'!Y427+2*PI())/3)</f>
        <v>-0.44278304987314387</v>
      </c>
      <c r="AK427" s="11">
        <f>'OddsRatio_working_3-way'!U427/(3*'OddsRatio_working_3-way'!X427^(1/3))*SIN(('OddsRatio_working_3-way'!Y427+4*PI())/3)</f>
        <v>0.46712332932331441</v>
      </c>
      <c r="AL427" s="11">
        <f>'OddsRatio_working_3-way'!Z427+'OddsRatio_working_3-way'!AF427</f>
        <v>1.0506693859328657</v>
      </c>
      <c r="AM427" s="11">
        <f>'OddsRatio_working_3-way'!AA427+'OddsRatio_working_3-way'!AG427</f>
        <v>-0.56749329364455292</v>
      </c>
      <c r="AN427" s="11">
        <f>'OddsRatio_working_3-way'!AB427+'OddsRatio_working_3-way'!AH427</f>
        <v>-0.48317609228831293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1.0506693859328657</v>
      </c>
      <c r="AS427" s="11">
        <f>IF(('OddsRatio_working_3-way'!X427=0),IF(Q427&gt;0,-Q427^(1/3),(-Q427)^(1/3)),'OddsRatio_working_3-way'!AM427-'OddsRatio_working_3-way'!R427/3)</f>
        <v>-0.56749329364455292</v>
      </c>
      <c r="AT427" s="11">
        <f>IF(('OddsRatio_working_3-way'!X427=0),IF(Q427&gt;0,-Q427^(1/3),(-Q427)^(1/3)),'OddsRatio_working_3-way'!AN427-'OddsRatio_working_3-way'!R427/3)</f>
        <v>-0.48317609228831293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9">
        <f t="shared" si="91"/>
        <v>0.46376319704631397</v>
      </c>
      <c r="E428" s="9">
        <f t="shared" si="92"/>
        <v>0.30287065789251344</v>
      </c>
      <c r="F428" s="9">
        <f t="shared" si="93"/>
        <v>0.23336614506117237</v>
      </c>
      <c r="G428" s="9">
        <f t="shared" si="94"/>
        <v>1.0806288506780179</v>
      </c>
      <c r="H428" s="9">
        <f t="shared" si="95"/>
        <v>2.1562728702254792</v>
      </c>
      <c r="I428" s="9">
        <f t="shared" si="96"/>
        <v>3.3017394519441781</v>
      </c>
      <c r="J428" s="9">
        <f t="shared" si="97"/>
        <v>4.2851117060611754</v>
      </c>
      <c r="K428" s="11">
        <f t="shared" si="98"/>
        <v>0.48309178743961356</v>
      </c>
      <c r="L428" s="11">
        <f t="shared" si="99"/>
        <v>0.31948881789137379</v>
      </c>
      <c r="M428" s="11">
        <f t="shared" si="100"/>
        <v>0.24752475247524752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-0.26469206164955983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0.23839027881118441</v>
      </c>
      <c r="Q428" s="11">
        <f>2*'OddsRatio_working_3-way'!K428*'OddsRatio_working_3-way'!L428*'OddsRatio_working_3-way'!M428</f>
        <v>7.6407140644610377E-2</v>
      </c>
      <c r="R428" s="11">
        <f t="shared" si="101"/>
        <v>0</v>
      </c>
      <c r="S428" s="11">
        <f t="shared" si="102"/>
        <v>-0.90063252114754477</v>
      </c>
      <c r="T428" s="11">
        <f t="shared" si="103"/>
        <v>-0.288664269598572</v>
      </c>
      <c r="U428" s="11">
        <f>'OddsRatio_working_3-way'!S428-'OddsRatio_working_3-way'!R428^2/3</f>
        <v>-0.90063252114754477</v>
      </c>
      <c r="V428" s="11">
        <f>'OddsRatio_working_3-way'!S428*'OddsRatio_working_3-way'!R428/3-2*'OddsRatio_working_3-way'!R428^3/27-'OddsRatio_working_3-way'!T428</f>
        <v>0.288664269598572</v>
      </c>
      <c r="W428" s="11">
        <f>'OddsRatio_working_3-way'!V428^2+4*'OddsRatio_working_3-way'!U428^3/27</f>
        <v>-2.4900807140930417E-2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0.16449002073363558</v>
      </c>
      <c r="Y428" s="11">
        <f>IF('OddsRatio_working_3-way'!W428&gt;=0,IF('OddsRatio_working_3-way'!V428+SQRT('OddsRatio_working_3-way'!W428)&gt;0,0,PI()),ACOS('OddsRatio_working_3-way'!V428/(2*'OddsRatio_working_3-way'!X428)))</f>
        <v>0.50027179146897671</v>
      </c>
      <c r="Z428" s="11">
        <f>'OddsRatio_working_3-way'!X428^(1/3)*COS('OddsRatio_working_3-way'!Y428/3)</f>
        <v>0.54031442533900897</v>
      </c>
      <c r="AA428" s="11">
        <f>'OddsRatio_working_3-way'!X428^(1/3)*COS(('OddsRatio_working_3-way'!Y428+2*PI())/3)</f>
        <v>-0.34891869827521527</v>
      </c>
      <c r="AB428" s="11">
        <f>'OddsRatio_working_3-way'!X428^(1/3)*COS(('OddsRatio_working_3-way'!Y428+4*PI())/3)</f>
        <v>-0.19139572706379382</v>
      </c>
      <c r="AC428" s="11">
        <f>'OddsRatio_working_3-way'!X428^(1/3)*SIN('OddsRatio_working_3-way'!Y428/3)</f>
        <v>9.0945929832463954E-2</v>
      </c>
      <c r="AD428" s="11">
        <f>'OddsRatio_working_3-way'!X428^(1/3)*SIN(('OddsRatio_working_3-way'!Y428+2*PI())/3)</f>
        <v>0.42245305345854017</v>
      </c>
      <c r="AE428" s="11">
        <f>'OddsRatio_working_3-way'!X428^(1/3)*SIN(('OddsRatio_working_3-way'!Y428+4*PI())/3)</f>
        <v>-0.51339898329100409</v>
      </c>
      <c r="AF428" s="11">
        <f>-'OddsRatio_working_3-way'!U428/(3*'OddsRatio_working_3-way'!X428^(1/3))*COS(('OddsRatio_working_3-way'!Y428)/3)</f>
        <v>0.54031442533900897</v>
      </c>
      <c r="AG428" s="11">
        <f>-'OddsRatio_working_3-way'!U428/(3*'OddsRatio_working_3-way'!X428^(1/3))*COS(('OddsRatio_working_3-way'!Y428+2*PI())/3)</f>
        <v>-0.34891869827521527</v>
      </c>
      <c r="AH428" s="11">
        <f>-'OddsRatio_working_3-way'!U428/(3*'OddsRatio_working_3-way'!X428^(1/3))*COS(('OddsRatio_working_3-way'!Y428+4*PI())/3)</f>
        <v>-0.19139572706379382</v>
      </c>
      <c r="AI428" s="11">
        <f>'OddsRatio_working_3-way'!U428/(3*'OddsRatio_working_3-way'!X428^(1/3))*SIN(('OddsRatio_working_3-way'!Y428)/3)</f>
        <v>-9.0945929832463954E-2</v>
      </c>
      <c r="AJ428" s="11">
        <f>'OddsRatio_working_3-way'!U428/(3*'OddsRatio_working_3-way'!X428^(1/3))*SIN(('OddsRatio_working_3-way'!Y428+2*PI())/3)</f>
        <v>-0.42245305345854017</v>
      </c>
      <c r="AK428" s="11">
        <f>'OddsRatio_working_3-way'!U428/(3*'OddsRatio_working_3-way'!X428^(1/3))*SIN(('OddsRatio_working_3-way'!Y428+4*PI())/3)</f>
        <v>0.51339898329100409</v>
      </c>
      <c r="AL428" s="11">
        <f>'OddsRatio_working_3-way'!Z428+'OddsRatio_working_3-way'!AF428</f>
        <v>1.0806288506780179</v>
      </c>
      <c r="AM428" s="11">
        <f>'OddsRatio_working_3-way'!AA428+'OddsRatio_working_3-way'!AG428</f>
        <v>-0.69783739655043053</v>
      </c>
      <c r="AN428" s="11">
        <f>'OddsRatio_working_3-way'!AB428+'OddsRatio_working_3-way'!AH428</f>
        <v>-0.38279145412758764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1.0806288506780179</v>
      </c>
      <c r="AS428" s="11">
        <f>IF(('OddsRatio_working_3-way'!X428=0),IF(Q428&gt;0,-Q428^(1/3),(-Q428)^(1/3)),'OddsRatio_working_3-way'!AM428-'OddsRatio_working_3-way'!R428/3)</f>
        <v>-0.69783739655043053</v>
      </c>
      <c r="AT428" s="11">
        <f>IF(('OddsRatio_working_3-way'!X428=0),IF(Q428&gt;0,-Q428^(1/3),(-Q428)^(1/3)),'OddsRatio_working_3-way'!AN428-'OddsRatio_working_3-way'!R428/3)</f>
        <v>-0.38279145412758764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9">
        <f t="shared" si="91"/>
        <v>0.48399174570795434</v>
      </c>
      <c r="E429" s="9">
        <f t="shared" si="92"/>
        <v>0.29909486031062849</v>
      </c>
      <c r="F429" s="9">
        <f t="shared" si="93"/>
        <v>0.21691339398141718</v>
      </c>
      <c r="G429" s="9">
        <f t="shared" si="94"/>
        <v>1.0555949893897054</v>
      </c>
      <c r="H429" s="9">
        <f t="shared" si="95"/>
        <v>2.0661509392836019</v>
      </c>
      <c r="I429" s="9">
        <f t="shared" si="96"/>
        <v>3.3434208764451459</v>
      </c>
      <c r="J429" s="9">
        <f t="shared" si="97"/>
        <v>4.6101348637127924</v>
      </c>
      <c r="K429" s="11">
        <f t="shared" si="98"/>
        <v>0.49751243781094534</v>
      </c>
      <c r="L429" s="11">
        <f t="shared" si="99"/>
        <v>0.3105590062111801</v>
      </c>
      <c r="M429" s="11">
        <f t="shared" si="100"/>
        <v>0.22624434389140272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-0.26805644635930537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0.23245957894963509</v>
      </c>
      <c r="Q429" s="11">
        <f>2*'OddsRatio_working_3-way'!K429*'OddsRatio_working_3-way'!L429*'OddsRatio_working_3-way'!M429</f>
        <v>6.9912655323198528E-2</v>
      </c>
      <c r="R429" s="11">
        <f t="shared" si="101"/>
        <v>0</v>
      </c>
      <c r="S429" s="11">
        <f t="shared" si="102"/>
        <v>-0.8672038375008676</v>
      </c>
      <c r="T429" s="11">
        <f t="shared" si="103"/>
        <v>-0.26081318421078725</v>
      </c>
      <c r="U429" s="11">
        <f>'OddsRatio_working_3-way'!S429-'OddsRatio_working_3-way'!R429^2/3</f>
        <v>-0.8672038375008676</v>
      </c>
      <c r="V429" s="11">
        <f>'OddsRatio_working_3-way'!S429*'OddsRatio_working_3-way'!R429/3-2*'OddsRatio_working_3-way'!R429^3/27-'OddsRatio_working_3-way'!T429</f>
        <v>0.26081318421078725</v>
      </c>
      <c r="W429" s="11">
        <f>'OddsRatio_working_3-way'!V429^2+4*'OddsRatio_working_3-way'!U429^3/27</f>
        <v>-2.8594873801219237E-2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0.15541749488023324</v>
      </c>
      <c r="Y429" s="11">
        <f>IF('OddsRatio_working_3-way'!W429&gt;=0,IF('OddsRatio_working_3-way'!V429+SQRT('OddsRatio_working_3-way'!W429)&gt;0,0,PI()),ACOS('OddsRatio_working_3-way'!V429/(2*'OddsRatio_working_3-way'!X429)))</f>
        <v>0.57521970888844742</v>
      </c>
      <c r="Z429" s="11">
        <f>'OddsRatio_working_3-way'!X429^(1/3)*COS('OddsRatio_working_3-way'!Y429/3)</f>
        <v>0.52779749469485271</v>
      </c>
      <c r="AA429" s="11">
        <f>'OddsRatio_working_3-way'!X429^(1/3)*COS(('OddsRatio_working_3-way'!Y429+2*PI())/3)</f>
        <v>-0.35263043740568334</v>
      </c>
      <c r="AB429" s="11">
        <f>'OddsRatio_working_3-way'!X429^(1/3)*COS(('OddsRatio_working_3-way'!Y429+4*PI())/3)</f>
        <v>-0.17516705728916948</v>
      </c>
      <c r="AC429" s="11">
        <f>'OddsRatio_working_3-way'!X429^(1/3)*SIN('OddsRatio_working_3-way'!Y429/3)</f>
        <v>0.10245853028157041</v>
      </c>
      <c r="AD429" s="11">
        <f>'OddsRatio_working_3-way'!X429^(1/3)*SIN(('OddsRatio_working_3-way'!Y429+2*PI())/3)</f>
        <v>0.40585677331873982</v>
      </c>
      <c r="AE429" s="11">
        <f>'OddsRatio_working_3-way'!X429^(1/3)*SIN(('OddsRatio_working_3-way'!Y429+4*PI())/3)</f>
        <v>-0.50831530360031008</v>
      </c>
      <c r="AF429" s="11">
        <f>-'OddsRatio_working_3-way'!U429/(3*'OddsRatio_working_3-way'!X429^(1/3))*COS(('OddsRatio_working_3-way'!Y429)/3)</f>
        <v>0.52779749469485271</v>
      </c>
      <c r="AG429" s="11">
        <f>-'OddsRatio_working_3-way'!U429/(3*'OddsRatio_working_3-way'!X429^(1/3))*COS(('OddsRatio_working_3-way'!Y429+2*PI())/3)</f>
        <v>-0.35263043740568334</v>
      </c>
      <c r="AH429" s="11">
        <f>-'OddsRatio_working_3-way'!U429/(3*'OddsRatio_working_3-way'!X429^(1/3))*COS(('OddsRatio_working_3-way'!Y429+4*PI())/3)</f>
        <v>-0.17516705728916948</v>
      </c>
      <c r="AI429" s="11">
        <f>'OddsRatio_working_3-way'!U429/(3*'OddsRatio_working_3-way'!X429^(1/3))*SIN(('OddsRatio_working_3-way'!Y429)/3)</f>
        <v>-0.10245853028157041</v>
      </c>
      <c r="AJ429" s="11">
        <f>'OddsRatio_working_3-way'!U429/(3*'OddsRatio_working_3-way'!X429^(1/3))*SIN(('OddsRatio_working_3-way'!Y429+2*PI())/3)</f>
        <v>-0.40585677331873982</v>
      </c>
      <c r="AK429" s="11">
        <f>'OddsRatio_working_3-way'!U429/(3*'OddsRatio_working_3-way'!X429^(1/3))*SIN(('OddsRatio_working_3-way'!Y429+4*PI())/3)</f>
        <v>0.50831530360031008</v>
      </c>
      <c r="AL429" s="11">
        <f>'OddsRatio_working_3-way'!Z429+'OddsRatio_working_3-way'!AF429</f>
        <v>1.0555949893897054</v>
      </c>
      <c r="AM429" s="11">
        <f>'OddsRatio_working_3-way'!AA429+'OddsRatio_working_3-way'!AG429</f>
        <v>-0.70526087481136668</v>
      </c>
      <c r="AN429" s="11">
        <f>'OddsRatio_working_3-way'!AB429+'OddsRatio_working_3-way'!AH429</f>
        <v>-0.35033411457833896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1.0555949893897054</v>
      </c>
      <c r="AS429" s="11">
        <f>IF(('OddsRatio_working_3-way'!X429=0),IF(Q429&gt;0,-Q429^(1/3),(-Q429)^(1/3)),'OddsRatio_working_3-way'!AM429-'OddsRatio_working_3-way'!R429/3)</f>
        <v>-0.70526087481136668</v>
      </c>
      <c r="AT429" s="11">
        <f>IF(('OddsRatio_working_3-way'!X429=0),IF(Q429&gt;0,-Q429^(1/3),(-Q429)^(1/3)),'OddsRatio_working_3-way'!AN429-'OddsRatio_working_3-way'!R429/3)</f>
        <v>-0.35033411457833896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9">
        <f t="shared" si="91"/>
        <v>0.30619891712241398</v>
      </c>
      <c r="E430" s="9">
        <f t="shared" si="92"/>
        <v>0.27147951091881073</v>
      </c>
      <c r="F430" s="9">
        <f t="shared" si="93"/>
        <v>0.42232157195877529</v>
      </c>
      <c r="G430" s="9">
        <f t="shared" si="94"/>
        <v>1.0441709080187742</v>
      </c>
      <c r="H430" s="9">
        <f t="shared" si="95"/>
        <v>3.2658508704007407</v>
      </c>
      <c r="I430" s="9">
        <f t="shared" si="96"/>
        <v>3.6835192336082492</v>
      </c>
      <c r="J430" s="9">
        <f t="shared" si="97"/>
        <v>2.3678638895045943</v>
      </c>
      <c r="K430" s="11">
        <f t="shared" si="98"/>
        <v>0.31545741324921134</v>
      </c>
      <c r="L430" s="11">
        <f t="shared" si="99"/>
        <v>0.28011204481792717</v>
      </c>
      <c r="M430" s="11">
        <f t="shared" si="100"/>
        <v>0.4329004329004329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-0.27946324309285908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0.23142800758578932</v>
      </c>
      <c r="Q430" s="11">
        <f>2*'OddsRatio_working_3-way'!K430*'OddsRatio_working_3-way'!L430*'OddsRatio_working_3-way'!M430</f>
        <v>7.6505126474641097E-2</v>
      </c>
      <c r="R430" s="11">
        <f t="shared" si="101"/>
        <v>0</v>
      </c>
      <c r="S430" s="11">
        <f t="shared" si="102"/>
        <v>-0.82811608791389868</v>
      </c>
      <c r="T430" s="11">
        <f t="shared" si="103"/>
        <v>-0.27375738443434666</v>
      </c>
      <c r="U430" s="11">
        <f>'OddsRatio_working_3-way'!S430-'OddsRatio_working_3-way'!R430^2/3</f>
        <v>-0.82811608791389868</v>
      </c>
      <c r="V430" s="11">
        <f>'OddsRatio_working_3-way'!S430*'OddsRatio_working_3-way'!R430/3-2*'OddsRatio_working_3-way'!R430^3/27-'OddsRatio_working_3-way'!T430</f>
        <v>0.27375738443434666</v>
      </c>
      <c r="W430" s="11">
        <f>'OddsRatio_working_3-way'!V430^2+4*'OddsRatio_working_3-way'!U430^3/27</f>
        <v>-9.1905758789302544E-3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0.14502903279280405</v>
      </c>
      <c r="Y430" s="11">
        <f>IF('OddsRatio_working_3-way'!W430&gt;=0,IF('OddsRatio_working_3-way'!V430+SQRT('OddsRatio_working_3-way'!W430)&gt;0,0,PI()),ACOS('OddsRatio_working_3-way'!V430/(2*'OddsRatio_working_3-way'!X430)))</f>
        <v>0.33684535248924852</v>
      </c>
      <c r="Z430" s="11">
        <f>'OddsRatio_working_3-way'!X430^(1/3)*COS('OddsRatio_working_3-way'!Y430/3)</f>
        <v>0.52208545400938711</v>
      </c>
      <c r="AA430" s="11">
        <f>'OddsRatio_working_3-way'!X430^(1/3)*COS(('OddsRatio_working_3-way'!Y430+2*PI())/3)</f>
        <v>-0.31202415511664255</v>
      </c>
      <c r="AB430" s="11">
        <f>'OddsRatio_working_3-way'!X430^(1/3)*COS(('OddsRatio_working_3-way'!Y430+4*PI())/3)</f>
        <v>-0.21006129889274469</v>
      </c>
      <c r="AC430" s="11">
        <f>'OddsRatio_working_3-way'!X430^(1/3)*SIN('OddsRatio_working_3-way'!Y430/3)</f>
        <v>5.8868282488210529E-2</v>
      </c>
      <c r="AD430" s="11">
        <f>'OddsRatio_working_3-way'!X430^(1/3)*SIN(('OddsRatio_working_3-way'!Y430+2*PI())/3)</f>
        <v>0.42270512487435613</v>
      </c>
      <c r="AE430" s="11">
        <f>'OddsRatio_working_3-way'!X430^(1/3)*SIN(('OddsRatio_working_3-way'!Y430+4*PI())/3)</f>
        <v>-0.48157340736256671</v>
      </c>
      <c r="AF430" s="11">
        <f>-'OddsRatio_working_3-way'!U430/(3*'OddsRatio_working_3-way'!X430^(1/3))*COS(('OddsRatio_working_3-way'!Y430)/3)</f>
        <v>0.522085454009387</v>
      </c>
      <c r="AG430" s="11">
        <f>-'OddsRatio_working_3-way'!U430/(3*'OddsRatio_working_3-way'!X430^(1/3))*COS(('OddsRatio_working_3-way'!Y430+2*PI())/3)</f>
        <v>-0.3120241551166425</v>
      </c>
      <c r="AH430" s="11">
        <f>-'OddsRatio_working_3-way'!U430/(3*'OddsRatio_working_3-way'!X430^(1/3))*COS(('OddsRatio_working_3-way'!Y430+4*PI())/3)</f>
        <v>-0.21006129889274464</v>
      </c>
      <c r="AI430" s="11">
        <f>'OddsRatio_working_3-way'!U430/(3*'OddsRatio_working_3-way'!X430^(1/3))*SIN(('OddsRatio_working_3-way'!Y430)/3)</f>
        <v>-5.8868282488210515E-2</v>
      </c>
      <c r="AJ430" s="11">
        <f>'OddsRatio_working_3-way'!U430/(3*'OddsRatio_working_3-way'!X430^(1/3))*SIN(('OddsRatio_working_3-way'!Y430+2*PI())/3)</f>
        <v>-0.42270512487435602</v>
      </c>
      <c r="AK430" s="11">
        <f>'OddsRatio_working_3-way'!U430/(3*'OddsRatio_working_3-way'!X430^(1/3))*SIN(('OddsRatio_working_3-way'!Y430+4*PI())/3)</f>
        <v>0.4815734073625666</v>
      </c>
      <c r="AL430" s="11">
        <f>'OddsRatio_working_3-way'!Z430+'OddsRatio_working_3-way'!AF430</f>
        <v>1.0441709080187742</v>
      </c>
      <c r="AM430" s="11">
        <f>'OddsRatio_working_3-way'!AA430+'OddsRatio_working_3-way'!AG430</f>
        <v>-0.624048310233285</v>
      </c>
      <c r="AN430" s="11">
        <f>'OddsRatio_working_3-way'!AB430+'OddsRatio_working_3-way'!AH430</f>
        <v>-0.42012259778548933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1.0441709080187742</v>
      </c>
      <c r="AS430" s="11">
        <f>IF(('OddsRatio_working_3-way'!X430=0),IF(Q430&gt;0,-Q430^(1/3),(-Q430)^(1/3)),'OddsRatio_working_3-way'!AM430-'OddsRatio_working_3-way'!R430/3)</f>
        <v>-0.624048310233285</v>
      </c>
      <c r="AT430" s="11">
        <f>IF(('OddsRatio_working_3-way'!X430=0),IF(Q430&gt;0,-Q430^(1/3),(-Q430)^(1/3)),'OddsRatio_working_3-way'!AN430-'OddsRatio_working_3-way'!R430/3)</f>
        <v>-0.42012259778548933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9">
        <f t="shared" si="91"/>
        <v>0.50803855576761003</v>
      </c>
      <c r="E431" s="9">
        <f t="shared" si="92"/>
        <v>0.26600768894325855</v>
      </c>
      <c r="F431" s="9">
        <f t="shared" si="93"/>
        <v>0.22595375528913161</v>
      </c>
      <c r="G431" s="9">
        <f t="shared" si="94"/>
        <v>1.0412414456430663</v>
      </c>
      <c r="H431" s="9">
        <f t="shared" si="95"/>
        <v>1.9683545444480515</v>
      </c>
      <c r="I431" s="9">
        <f t="shared" si="96"/>
        <v>3.7592898309541254</v>
      </c>
      <c r="J431" s="9">
        <f t="shared" si="97"/>
        <v>4.4256843561656884</v>
      </c>
      <c r="K431" s="11">
        <f t="shared" si="98"/>
        <v>0.5181347150259068</v>
      </c>
      <c r="L431" s="11">
        <f t="shared" si="99"/>
        <v>0.27397260273972601</v>
      </c>
      <c r="M431" s="11">
        <f t="shared" si="100"/>
        <v>0.23310023310023309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-0.26829788849804481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0.22732608437768498</v>
      </c>
      <c r="Q431" s="11">
        <f>2*'OddsRatio_working_3-way'!K431*'OddsRatio_working_3-way'!L431*'OddsRatio_working_3-way'!M431</f>
        <v>6.6179354986225597E-2</v>
      </c>
      <c r="R431" s="11">
        <f t="shared" si="101"/>
        <v>0</v>
      </c>
      <c r="S431" s="11">
        <f t="shared" si="102"/>
        <v>-0.84728987488599483</v>
      </c>
      <c r="T431" s="11">
        <f t="shared" si="103"/>
        <v>-0.24666371903522405</v>
      </c>
      <c r="U431" s="11">
        <f>'OddsRatio_working_3-way'!S431-'OddsRatio_working_3-way'!R431^2/3</f>
        <v>-0.84728987488599483</v>
      </c>
      <c r="V431" s="11">
        <f>'OddsRatio_working_3-way'!S431*'OddsRatio_working_3-way'!R431/3-2*'OddsRatio_working_3-way'!R431^3/27-'OddsRatio_working_3-way'!T431</f>
        <v>0.24666371903522405</v>
      </c>
      <c r="W431" s="11">
        <f>'OddsRatio_working_3-way'!V431^2+4*'OddsRatio_working_3-way'!U431^3/27</f>
        <v>-2.9271011651618231E-2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0.15009497155126997</v>
      </c>
      <c r="Y431" s="11">
        <f>IF('OddsRatio_working_3-way'!W431&gt;=0,IF('OddsRatio_working_3-way'!V431+SQRT('OddsRatio_working_3-way'!W431)&gt;0,0,PI()),ACOS('OddsRatio_working_3-way'!V431/(2*'OddsRatio_working_3-way'!X431)))</f>
        <v>0.6064225948972034</v>
      </c>
      <c r="Z431" s="11">
        <f>'OddsRatio_working_3-way'!X431^(1/3)*COS('OddsRatio_working_3-way'!Y431/3)</f>
        <v>0.52062072282153327</v>
      </c>
      <c r="AA431" s="11">
        <f>'OddsRatio_working_3-way'!X431^(1/3)*COS(('OddsRatio_working_3-way'!Y431+2*PI())/3)</f>
        <v>-0.35271174640085723</v>
      </c>
      <c r="AB431" s="11">
        <f>'OddsRatio_working_3-way'!X431^(1/3)*COS(('OddsRatio_working_3-way'!Y431+4*PI())/3)</f>
        <v>-0.16790897642067612</v>
      </c>
      <c r="AC431" s="11">
        <f>'OddsRatio_working_3-way'!X431^(1/3)*SIN('OddsRatio_working_3-way'!Y431/3)</f>
        <v>0.10669592899504621</v>
      </c>
      <c r="AD431" s="11">
        <f>'OddsRatio_working_3-way'!X431^(1/3)*SIN(('OddsRatio_working_3-way'!Y431+2*PI())/3)</f>
        <v>0.39752280720254157</v>
      </c>
      <c r="AE431" s="11">
        <f>'OddsRatio_working_3-way'!X431^(1/3)*SIN(('OddsRatio_working_3-way'!Y431+4*PI())/3)</f>
        <v>-0.50421873619758761</v>
      </c>
      <c r="AF431" s="11">
        <f>-'OddsRatio_working_3-way'!U431/(3*'OddsRatio_working_3-way'!X431^(1/3))*COS(('OddsRatio_working_3-way'!Y431)/3)</f>
        <v>0.52062072282153316</v>
      </c>
      <c r="AG431" s="11">
        <f>-'OddsRatio_working_3-way'!U431/(3*'OddsRatio_working_3-way'!X431^(1/3))*COS(('OddsRatio_working_3-way'!Y431+2*PI())/3)</f>
        <v>-0.35271174640085717</v>
      </c>
      <c r="AH431" s="11">
        <f>-'OddsRatio_working_3-way'!U431/(3*'OddsRatio_working_3-way'!X431^(1/3))*COS(('OddsRatio_working_3-way'!Y431+4*PI())/3)</f>
        <v>-0.16790897642067609</v>
      </c>
      <c r="AI431" s="11">
        <f>'OddsRatio_working_3-way'!U431/(3*'OddsRatio_working_3-way'!X431^(1/3))*SIN(('OddsRatio_working_3-way'!Y431)/3)</f>
        <v>-0.10669592899504618</v>
      </c>
      <c r="AJ431" s="11">
        <f>'OddsRatio_working_3-way'!U431/(3*'OddsRatio_working_3-way'!X431^(1/3))*SIN(('OddsRatio_working_3-way'!Y431+2*PI())/3)</f>
        <v>-0.39752280720254152</v>
      </c>
      <c r="AK431" s="11">
        <f>'OddsRatio_working_3-way'!U431/(3*'OddsRatio_working_3-way'!X431^(1/3))*SIN(('OddsRatio_working_3-way'!Y431+4*PI())/3)</f>
        <v>0.5042187361975875</v>
      </c>
      <c r="AL431" s="11">
        <f>'OddsRatio_working_3-way'!Z431+'OddsRatio_working_3-way'!AF431</f>
        <v>1.0412414456430663</v>
      </c>
      <c r="AM431" s="11">
        <f>'OddsRatio_working_3-way'!AA431+'OddsRatio_working_3-way'!AG431</f>
        <v>-0.70542349280171446</v>
      </c>
      <c r="AN431" s="11">
        <f>'OddsRatio_working_3-way'!AB431+'OddsRatio_working_3-way'!AH431</f>
        <v>-0.33581795284135219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1.0412414456430663</v>
      </c>
      <c r="AS431" s="11">
        <f>IF(('OddsRatio_working_3-way'!X431=0),IF(Q431&gt;0,-Q431^(1/3),(-Q431)^(1/3)),'OddsRatio_working_3-way'!AM431-'OddsRatio_working_3-way'!R431/3)</f>
        <v>-0.70542349280171446</v>
      </c>
      <c r="AT431" s="11">
        <f>IF(('OddsRatio_working_3-way'!X431=0),IF(Q431&gt;0,-Q431^(1/3),(-Q431)^(1/3)),'OddsRatio_working_3-way'!AN431-'OddsRatio_working_3-way'!R431/3)</f>
        <v>-0.33581795284135219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9">
        <f t="shared" si="91"/>
        <v>0.49842311219754593</v>
      </c>
      <c r="E432" s="9">
        <f t="shared" si="92"/>
        <v>0.25210700768310262</v>
      </c>
      <c r="F432" s="9">
        <f t="shared" si="93"/>
        <v>0.24946988011935134</v>
      </c>
      <c r="G432" s="9">
        <f t="shared" si="94"/>
        <v>1.0482578195273253</v>
      </c>
      <c r="H432" s="9">
        <f t="shared" si="95"/>
        <v>2.0063275067462323</v>
      </c>
      <c r="I432" s="9">
        <f t="shared" si="96"/>
        <v>3.9665696292623309</v>
      </c>
      <c r="J432" s="9">
        <f t="shared" si="97"/>
        <v>4.0084999420434251</v>
      </c>
      <c r="K432" s="11">
        <f t="shared" si="98"/>
        <v>0.51020408163265307</v>
      </c>
      <c r="L432" s="11">
        <f t="shared" si="99"/>
        <v>0.2610966057441253</v>
      </c>
      <c r="M432" s="11">
        <f t="shared" si="100"/>
        <v>0.25839793281653745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-0.26839458838973074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0.22924951145070327</v>
      </c>
      <c r="Q432" s="11">
        <f>2*'OddsRatio_working_3-way'!K432*'OddsRatio_working_3-way'!L432*'OddsRatio_working_3-way'!M432</f>
        <v>6.8843697132343312E-2</v>
      </c>
      <c r="R432" s="11">
        <f t="shared" si="101"/>
        <v>0</v>
      </c>
      <c r="S432" s="11">
        <f t="shared" si="102"/>
        <v>-0.85415102005638932</v>
      </c>
      <c r="T432" s="11">
        <f t="shared" si="103"/>
        <v>-0.25650180782474152</v>
      </c>
      <c r="U432" s="11">
        <f>'OddsRatio_working_3-way'!S432-'OddsRatio_working_3-way'!R432^2/3</f>
        <v>-0.85415102005638932</v>
      </c>
      <c r="V432" s="11">
        <f>'OddsRatio_working_3-way'!S432*'OddsRatio_working_3-way'!R432/3-2*'OddsRatio_working_3-way'!R432^3/27-'OddsRatio_working_3-way'!T432</f>
        <v>0.25650180782474152</v>
      </c>
      <c r="W432" s="11">
        <f>'OddsRatio_working_3-way'!V432^2+4*'OddsRatio_working_3-way'!U432^3/27</f>
        <v>-2.6527762799744906E-2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0.15192180572345887</v>
      </c>
      <c r="Y432" s="11">
        <f>IF('OddsRatio_working_3-way'!W432&gt;=0,IF('OddsRatio_working_3-way'!V432+SQRT('OddsRatio_working_3-way'!W432)&gt;0,0,PI()),ACOS('OddsRatio_working_3-way'!V432/(2*'OddsRatio_working_3-way'!X432)))</f>
        <v>0.56574360577163318</v>
      </c>
      <c r="Z432" s="11">
        <f>'OddsRatio_working_3-way'!X432^(1/3)*COS('OddsRatio_working_3-way'!Y432/3)</f>
        <v>0.52412890976366266</v>
      </c>
      <c r="AA432" s="11">
        <f>'OddsRatio_working_3-way'!X432^(1/3)*COS(('OddsRatio_working_3-way'!Y432+2*PI())/3)</f>
        <v>-0.34869250736232449</v>
      </c>
      <c r="AB432" s="11">
        <f>'OddsRatio_working_3-way'!X432^(1/3)*COS(('OddsRatio_working_3-way'!Y432+4*PI())/3)</f>
        <v>-0.17543640240133829</v>
      </c>
      <c r="AC432" s="11">
        <f>'OddsRatio_working_3-way'!X432^(1/3)*SIN('OddsRatio_working_3-way'!Y432/3)</f>
        <v>0.10002945883797164</v>
      </c>
      <c r="AD432" s="11">
        <f>'OddsRatio_working_3-way'!X432^(1/3)*SIN(('OddsRatio_working_3-way'!Y432+2*PI())/3)</f>
        <v>0.40389422129418784</v>
      </c>
      <c r="AE432" s="11">
        <f>'OddsRatio_working_3-way'!X432^(1/3)*SIN(('OddsRatio_working_3-way'!Y432+4*PI())/3)</f>
        <v>-0.50392368013215927</v>
      </c>
      <c r="AF432" s="11">
        <f>-'OddsRatio_working_3-way'!U432/(3*'OddsRatio_working_3-way'!X432^(1/3))*COS(('OddsRatio_working_3-way'!Y432)/3)</f>
        <v>0.52412890976366266</v>
      </c>
      <c r="AG432" s="11">
        <f>-'OddsRatio_working_3-way'!U432/(3*'OddsRatio_working_3-way'!X432^(1/3))*COS(('OddsRatio_working_3-way'!Y432+2*PI())/3)</f>
        <v>-0.34869250736232449</v>
      </c>
      <c r="AH432" s="11">
        <f>-'OddsRatio_working_3-way'!U432/(3*'OddsRatio_working_3-way'!X432^(1/3))*COS(('OddsRatio_working_3-way'!Y432+4*PI())/3)</f>
        <v>-0.17543640240133829</v>
      </c>
      <c r="AI432" s="11">
        <f>'OddsRatio_working_3-way'!U432/(3*'OddsRatio_working_3-way'!X432^(1/3))*SIN(('OddsRatio_working_3-way'!Y432)/3)</f>
        <v>-0.10002945883797164</v>
      </c>
      <c r="AJ432" s="11">
        <f>'OddsRatio_working_3-way'!U432/(3*'OddsRatio_working_3-way'!X432^(1/3))*SIN(('OddsRatio_working_3-way'!Y432+2*PI())/3)</f>
        <v>-0.40389422129418784</v>
      </c>
      <c r="AK432" s="11">
        <f>'OddsRatio_working_3-way'!U432/(3*'OddsRatio_working_3-way'!X432^(1/3))*SIN(('OddsRatio_working_3-way'!Y432+4*PI())/3)</f>
        <v>0.50392368013215927</v>
      </c>
      <c r="AL432" s="11">
        <f>'OddsRatio_working_3-way'!Z432+'OddsRatio_working_3-way'!AF432</f>
        <v>1.0482578195273253</v>
      </c>
      <c r="AM432" s="11">
        <f>'OddsRatio_working_3-way'!AA432+'OddsRatio_working_3-way'!AG432</f>
        <v>-0.69738501472464898</v>
      </c>
      <c r="AN432" s="11">
        <f>'OddsRatio_working_3-way'!AB432+'OddsRatio_working_3-way'!AH432</f>
        <v>-0.35087280480267657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1.0482578195273253</v>
      </c>
      <c r="AS432" s="11">
        <f>IF(('OddsRatio_working_3-way'!X432=0),IF(Q432&gt;0,-Q432^(1/3),(-Q432)^(1/3)),'OddsRatio_working_3-way'!AM432-'OddsRatio_working_3-way'!R432/3)</f>
        <v>-0.69738501472464898</v>
      </c>
      <c r="AT432" s="11">
        <f>IF(('OddsRatio_working_3-way'!X432=0),IF(Q432&gt;0,-Q432^(1/3),(-Q432)^(1/3)),'OddsRatio_working_3-way'!AN432-'OddsRatio_working_3-way'!R432/3)</f>
        <v>-0.35087280480267657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9">
        <f t="shared" si="91"/>
        <v>0.39964269674538883</v>
      </c>
      <c r="E433" s="9">
        <f t="shared" si="92"/>
        <v>0.27635918693268108</v>
      </c>
      <c r="F433" s="9">
        <f t="shared" si="93"/>
        <v>0.32399811632193021</v>
      </c>
      <c r="G433" s="9">
        <f t="shared" si="94"/>
        <v>1.0432188485416725</v>
      </c>
      <c r="H433" s="9">
        <f t="shared" si="95"/>
        <v>2.5022351419000084</v>
      </c>
      <c r="I433" s="9">
        <f t="shared" si="96"/>
        <v>3.6184793098395969</v>
      </c>
      <c r="J433" s="9">
        <f t="shared" si="97"/>
        <v>3.0864376970833449</v>
      </c>
      <c r="K433" s="11">
        <f t="shared" si="98"/>
        <v>0.4098360655737705</v>
      </c>
      <c r="L433" s="11">
        <f t="shared" si="99"/>
        <v>0.28490028490028491</v>
      </c>
      <c r="M433" s="11">
        <f t="shared" si="100"/>
        <v>0.33333333333333331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-0.28135070758021585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0.23157878349135178</v>
      </c>
      <c r="Q433" s="11">
        <f>2*'OddsRatio_working_3-way'!K433*'OddsRatio_working_3-way'!L433*'OddsRatio_working_3-way'!M433</f>
        <v>7.7841607896252704E-2</v>
      </c>
      <c r="R433" s="11">
        <f t="shared" si="101"/>
        <v>0</v>
      </c>
      <c r="S433" s="11">
        <f t="shared" si="102"/>
        <v>-0.82309650287737912</v>
      </c>
      <c r="T433" s="11">
        <f t="shared" si="103"/>
        <v>-0.27667109340416107</v>
      </c>
      <c r="U433" s="11">
        <f>'OddsRatio_working_3-way'!S433-'OddsRatio_working_3-way'!R433^2/3</f>
        <v>-0.82309650287737912</v>
      </c>
      <c r="V433" s="11">
        <f>'OddsRatio_working_3-way'!S433*'OddsRatio_working_3-way'!R433/3-2*'OddsRatio_working_3-way'!R433^3/27-'OddsRatio_working_3-way'!T433</f>
        <v>0.27667109340416107</v>
      </c>
      <c r="W433" s="11">
        <f>'OddsRatio_working_3-way'!V433^2+4*'OddsRatio_working_3-way'!U433^3/27</f>
        <v>-6.0661257169922211E-3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0.1437124034682169</v>
      </c>
      <c r="Y433" s="11">
        <f>IF('OddsRatio_working_3-way'!W433&gt;=0,IF('OddsRatio_working_3-way'!V433+SQRT('OddsRatio_working_3-way'!W433)&gt;0,0,PI()),ACOS('OddsRatio_working_3-way'!V433/(2*'OddsRatio_working_3-way'!X433)))</f>
        <v>0.2744072288625341</v>
      </c>
      <c r="Z433" s="11">
        <f>'OddsRatio_working_3-way'!X433^(1/3)*COS('OddsRatio_working_3-way'!Y433/3)</f>
        <v>0.52160942427083623</v>
      </c>
      <c r="AA433" s="11">
        <f>'OddsRatio_working_3-way'!X433^(1/3)*COS(('OddsRatio_working_3-way'!Y433+2*PI())/3)</f>
        <v>-0.30223938485320206</v>
      </c>
      <c r="AB433" s="11">
        <f>'OddsRatio_working_3-way'!X433^(1/3)*COS(('OddsRatio_working_3-way'!Y433+4*PI())/3)</f>
        <v>-0.21937003941763428</v>
      </c>
      <c r="AC433" s="11">
        <f>'OddsRatio_working_3-way'!X433^(1/3)*SIN('OddsRatio_working_3-way'!Y433/3)</f>
        <v>4.784463889479329E-2</v>
      </c>
      <c r="AD433" s="11">
        <f>'OddsRatio_working_3-way'!X433^(1/3)*SIN(('OddsRatio_working_3-way'!Y433+2*PI())/3)</f>
        <v>0.42780469282452294</v>
      </c>
      <c r="AE433" s="11">
        <f>'OddsRatio_working_3-way'!X433^(1/3)*SIN(('OddsRatio_working_3-way'!Y433+4*PI())/3)</f>
        <v>-0.47564933171931606</v>
      </c>
      <c r="AF433" s="11">
        <f>-'OddsRatio_working_3-way'!U433/(3*'OddsRatio_working_3-way'!X433^(1/3))*COS(('OddsRatio_working_3-way'!Y433)/3)</f>
        <v>0.52160942427083612</v>
      </c>
      <c r="AG433" s="11">
        <f>-'OddsRatio_working_3-way'!U433/(3*'OddsRatio_working_3-way'!X433^(1/3))*COS(('OddsRatio_working_3-way'!Y433+2*PI())/3)</f>
        <v>-0.30223938485320195</v>
      </c>
      <c r="AH433" s="11">
        <f>-'OddsRatio_working_3-way'!U433/(3*'OddsRatio_working_3-way'!X433^(1/3))*COS(('OddsRatio_working_3-way'!Y433+4*PI())/3)</f>
        <v>-0.21937003941763422</v>
      </c>
      <c r="AI433" s="11">
        <f>'OddsRatio_working_3-way'!U433/(3*'OddsRatio_working_3-way'!X433^(1/3))*SIN(('OddsRatio_working_3-way'!Y433)/3)</f>
        <v>-4.7844638894793283E-2</v>
      </c>
      <c r="AJ433" s="11">
        <f>'OddsRatio_working_3-way'!U433/(3*'OddsRatio_working_3-way'!X433^(1/3))*SIN(('OddsRatio_working_3-way'!Y433+2*PI())/3)</f>
        <v>-0.42780469282452283</v>
      </c>
      <c r="AK433" s="11">
        <f>'OddsRatio_working_3-way'!U433/(3*'OddsRatio_working_3-way'!X433^(1/3))*SIN(('OddsRatio_working_3-way'!Y433+4*PI())/3)</f>
        <v>0.47564933171931595</v>
      </c>
      <c r="AL433" s="11">
        <f>'OddsRatio_working_3-way'!Z433+'OddsRatio_working_3-way'!AF433</f>
        <v>1.0432188485416725</v>
      </c>
      <c r="AM433" s="11">
        <f>'OddsRatio_working_3-way'!AA433+'OddsRatio_working_3-way'!AG433</f>
        <v>-0.60447876970640402</v>
      </c>
      <c r="AN433" s="11">
        <f>'OddsRatio_working_3-way'!AB433+'OddsRatio_working_3-way'!AH433</f>
        <v>-0.4387400788352685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1.0432188485416725</v>
      </c>
      <c r="AS433" s="11">
        <f>IF(('OddsRatio_working_3-way'!X433=0),IF(Q433&gt;0,-Q433^(1/3),(-Q433)^(1/3)),'OddsRatio_working_3-way'!AM433-'OddsRatio_working_3-way'!R433/3)</f>
        <v>-0.60447876970640402</v>
      </c>
      <c r="AT433" s="11">
        <f>IF(('OddsRatio_working_3-way'!X433=0),IF(Q433&gt;0,-Q433^(1/3),(-Q433)^(1/3)),'OddsRatio_working_3-way'!AN433-'OddsRatio_working_3-way'!R433/3)</f>
        <v>-0.4387400788352685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9">
        <f t="shared" si="91"/>
        <v>0.45024558762106731</v>
      </c>
      <c r="E434" s="9">
        <f t="shared" si="92"/>
        <v>0.29586368213009828</v>
      </c>
      <c r="F434" s="9">
        <f t="shared" si="93"/>
        <v>0.25389073024883474</v>
      </c>
      <c r="G434" s="9">
        <f t="shared" si="94"/>
        <v>1.0347543265760044</v>
      </c>
      <c r="H434" s="9">
        <f t="shared" si="95"/>
        <v>2.2210101053596851</v>
      </c>
      <c r="I434" s="9">
        <f t="shared" si="96"/>
        <v>3.37993495112481</v>
      </c>
      <c r="J434" s="9">
        <f t="shared" si="97"/>
        <v>3.9387022874758526</v>
      </c>
      <c r="K434" s="11">
        <f t="shared" si="98"/>
        <v>0.4587155963302752</v>
      </c>
      <c r="L434" s="11">
        <f t="shared" si="99"/>
        <v>0.30303030303030304</v>
      </c>
      <c r="M434" s="11">
        <f t="shared" si="100"/>
        <v>0.26041666666666669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-0.27901434065424913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0.22877861180613474</v>
      </c>
      <c r="Q434" s="11">
        <f>2*'OddsRatio_working_3-way'!K434*'OddsRatio_working_3-way'!L434*'OddsRatio_working_3-way'!M434</f>
        <v>7.2398294875359093E-2</v>
      </c>
      <c r="R434" s="11">
        <f t="shared" si="101"/>
        <v>0</v>
      </c>
      <c r="S434" s="11">
        <f t="shared" si="102"/>
        <v>-0.81995287865735245</v>
      </c>
      <c r="T434" s="11">
        <f t="shared" si="103"/>
        <v>-0.25947875906878243</v>
      </c>
      <c r="U434" s="11">
        <f>'OddsRatio_working_3-way'!S434-'OddsRatio_working_3-way'!R434^2/3</f>
        <v>-0.81995287865735245</v>
      </c>
      <c r="V434" s="11">
        <f>'OddsRatio_working_3-way'!S434*'OddsRatio_working_3-way'!R434/3-2*'OddsRatio_working_3-way'!R434^3/27-'OddsRatio_working_3-way'!T434</f>
        <v>0.25947875906878243</v>
      </c>
      <c r="W434" s="11">
        <f>'OddsRatio_working_3-way'!V434^2+4*'OddsRatio_working_3-way'!U434^3/27</f>
        <v>-1.4340840598012508E-2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0.14288987630854727</v>
      </c>
      <c r="Y434" s="11">
        <f>IF('OddsRatio_working_3-way'!W434&gt;=0,IF('OddsRatio_working_3-way'!V434+SQRT('OddsRatio_working_3-way'!W434)&gt;0,0,PI()),ACOS('OddsRatio_working_3-way'!V434/(2*'OddsRatio_working_3-way'!X434)))</f>
        <v>0.4323881457909251</v>
      </c>
      <c r="Z434" s="11">
        <f>'OddsRatio_working_3-way'!X434^(1/3)*COS('OddsRatio_working_3-way'!Y434/3)</f>
        <v>0.51737716328800232</v>
      </c>
      <c r="AA434" s="11">
        <f>'OddsRatio_working_3-way'!X434^(1/3)*COS(('OddsRatio_working_3-way'!Y434+2*PI())/3)</f>
        <v>-0.32371836593845371</v>
      </c>
      <c r="AB434" s="11">
        <f>'OddsRatio_working_3-way'!X434^(1/3)*COS(('OddsRatio_working_3-way'!Y434+4*PI())/3)</f>
        <v>-0.19365879734954847</v>
      </c>
      <c r="AC434" s="11">
        <f>'OddsRatio_working_3-way'!X434^(1/3)*SIN('OddsRatio_working_3-way'!Y434/3)</f>
        <v>7.5089926935490922E-2</v>
      </c>
      <c r="AD434" s="11">
        <f>'OddsRatio_working_3-way'!X434^(1/3)*SIN(('OddsRatio_working_3-way'!Y434+2*PI())/3)</f>
        <v>0.41051680327759416</v>
      </c>
      <c r="AE434" s="11">
        <f>'OddsRatio_working_3-way'!X434^(1/3)*SIN(('OddsRatio_working_3-way'!Y434+4*PI())/3)</f>
        <v>-0.48560673021308515</v>
      </c>
      <c r="AF434" s="11">
        <f>-'OddsRatio_working_3-way'!U434/(3*'OddsRatio_working_3-way'!X434^(1/3))*COS(('OddsRatio_working_3-way'!Y434)/3)</f>
        <v>0.5173771632880021</v>
      </c>
      <c r="AG434" s="11">
        <f>-'OddsRatio_working_3-way'!U434/(3*'OddsRatio_working_3-way'!X434^(1/3))*COS(('OddsRatio_working_3-way'!Y434+2*PI())/3)</f>
        <v>-0.3237183659384536</v>
      </c>
      <c r="AH434" s="11">
        <f>-'OddsRatio_working_3-way'!U434/(3*'OddsRatio_working_3-way'!X434^(1/3))*COS(('OddsRatio_working_3-way'!Y434+4*PI())/3)</f>
        <v>-0.19365879734954838</v>
      </c>
      <c r="AI434" s="11">
        <f>'OddsRatio_working_3-way'!U434/(3*'OddsRatio_working_3-way'!X434^(1/3))*SIN(('OddsRatio_working_3-way'!Y434)/3)</f>
        <v>-7.5089926935490894E-2</v>
      </c>
      <c r="AJ434" s="11">
        <f>'OddsRatio_working_3-way'!U434/(3*'OddsRatio_working_3-way'!X434^(1/3))*SIN(('OddsRatio_working_3-way'!Y434+2*PI())/3)</f>
        <v>-0.41051680327759399</v>
      </c>
      <c r="AK434" s="11">
        <f>'OddsRatio_working_3-way'!U434/(3*'OddsRatio_working_3-way'!X434^(1/3))*SIN(('OddsRatio_working_3-way'!Y434+4*PI())/3)</f>
        <v>0.48560673021308493</v>
      </c>
      <c r="AL434" s="11">
        <f>'OddsRatio_working_3-way'!Z434+'OddsRatio_working_3-way'!AF434</f>
        <v>1.0347543265760044</v>
      </c>
      <c r="AM434" s="11">
        <f>'OddsRatio_working_3-way'!AA434+'OddsRatio_working_3-way'!AG434</f>
        <v>-0.64743673187690731</v>
      </c>
      <c r="AN434" s="11">
        <f>'OddsRatio_working_3-way'!AB434+'OddsRatio_working_3-way'!AH434</f>
        <v>-0.38731759469909688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1.0347543265760044</v>
      </c>
      <c r="AS434" s="11">
        <f>IF(('OddsRatio_working_3-way'!X434=0),IF(Q434&gt;0,-Q434^(1/3),(-Q434)^(1/3)),'OddsRatio_working_3-way'!AM434-'OddsRatio_working_3-way'!R434/3)</f>
        <v>-0.64743673187690731</v>
      </c>
      <c r="AT434" s="11">
        <f>IF(('OddsRatio_working_3-way'!X434=0),IF(Q434&gt;0,-Q434^(1/3),(-Q434)^(1/3)),'OddsRatio_working_3-way'!AN434-'OddsRatio_working_3-way'!R434/3)</f>
        <v>-0.38731759469909688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9">
        <f t="shared" si="91"/>
        <v>0.58988716230343419</v>
      </c>
      <c r="E435" s="9">
        <f t="shared" si="92"/>
        <v>0.24726120133585386</v>
      </c>
      <c r="F435" s="9">
        <f t="shared" si="93"/>
        <v>0.16285163636071223</v>
      </c>
      <c r="G435" s="9">
        <f t="shared" si="94"/>
        <v>1.0533931353796846</v>
      </c>
      <c r="H435" s="9">
        <f t="shared" si="95"/>
        <v>1.6952394693505914</v>
      </c>
      <c r="I435" s="9">
        <f t="shared" si="96"/>
        <v>4.0443061612472881</v>
      </c>
      <c r="J435" s="9">
        <f t="shared" si="97"/>
        <v>6.1405585006528609</v>
      </c>
      <c r="K435" s="11">
        <f t="shared" si="98"/>
        <v>0.60240963855421692</v>
      </c>
      <c r="L435" s="11">
        <f t="shared" si="99"/>
        <v>0.25706940874035988</v>
      </c>
      <c r="M435" s="11">
        <f t="shared" si="100"/>
        <v>0.17006802721088435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-0.24514700109919774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0.22202023560376546</v>
      </c>
      <c r="Q435" s="11">
        <f>2*'OddsRatio_working_3-way'!K435*'OddsRatio_working_3-way'!L435*'OddsRatio_working_3-way'!M435</f>
        <v>5.2673840000893347E-2</v>
      </c>
      <c r="R435" s="11">
        <f t="shared" si="101"/>
        <v>0</v>
      </c>
      <c r="S435" s="11">
        <f t="shared" si="102"/>
        <v>-0.9056616422320658</v>
      </c>
      <c r="T435" s="11">
        <f t="shared" si="103"/>
        <v>-0.21486634453904288</v>
      </c>
      <c r="U435" s="11">
        <f>'OddsRatio_working_3-way'!S435-'OddsRatio_working_3-way'!R435^2/3</f>
        <v>-0.9056616422320658</v>
      </c>
      <c r="V435" s="11">
        <f>'OddsRatio_working_3-way'!S435*'OddsRatio_working_3-way'!R435/3-2*'OddsRatio_working_3-way'!R435^3/27-'OddsRatio_working_3-way'!T435</f>
        <v>0.21486634453904288</v>
      </c>
      <c r="W435" s="11">
        <f>'OddsRatio_working_3-way'!V435^2+4*'OddsRatio_working_3-way'!U435^3/27</f>
        <v>-6.3883493750911402E-2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0.16586970772754295</v>
      </c>
      <c r="Y435" s="11">
        <f>IF('OddsRatio_working_3-way'!W435&gt;=0,IF('OddsRatio_working_3-way'!V435+SQRT('OddsRatio_working_3-way'!W435)&gt;0,0,PI()),ACOS('OddsRatio_working_3-way'!V435/(2*'OddsRatio_working_3-way'!X435)))</f>
        <v>0.86623960894634766</v>
      </c>
      <c r="Z435" s="11">
        <f>'OddsRatio_working_3-way'!X435^(1/3)*COS('OddsRatio_working_3-way'!Y435/3)</f>
        <v>0.52669656768984241</v>
      </c>
      <c r="AA435" s="11">
        <f>'OddsRatio_working_3-way'!X435^(1/3)*COS(('OddsRatio_working_3-way'!Y435+2*PI())/3)</f>
        <v>-0.3988416591288107</v>
      </c>
      <c r="AB435" s="11">
        <f>'OddsRatio_working_3-way'!X435^(1/3)*COS(('OddsRatio_working_3-way'!Y435+4*PI())/3)</f>
        <v>-0.12785490856103182</v>
      </c>
      <c r="AC435" s="11">
        <f>'OddsRatio_working_3-way'!X435^(1/3)*SIN('OddsRatio_working_3-way'!Y435/3)</f>
        <v>0.15645427338712917</v>
      </c>
      <c r="AD435" s="11">
        <f>'OddsRatio_working_3-way'!X435^(1/3)*SIN(('OddsRatio_working_3-way'!Y435+2*PI())/3)</f>
        <v>0.37790547101190913</v>
      </c>
      <c r="AE435" s="11">
        <f>'OddsRatio_working_3-way'!X435^(1/3)*SIN(('OddsRatio_working_3-way'!Y435+4*PI())/3)</f>
        <v>-0.53435974439903833</v>
      </c>
      <c r="AF435" s="11">
        <f>-'OddsRatio_working_3-way'!U435/(3*'OddsRatio_working_3-way'!X435^(1/3))*COS(('OddsRatio_working_3-way'!Y435)/3)</f>
        <v>0.5266965676898423</v>
      </c>
      <c r="AG435" s="11">
        <f>-'OddsRatio_working_3-way'!U435/(3*'OddsRatio_working_3-way'!X435^(1/3))*COS(('OddsRatio_working_3-way'!Y435+2*PI())/3)</f>
        <v>-0.39884165912881064</v>
      </c>
      <c r="AH435" s="11">
        <f>-'OddsRatio_working_3-way'!U435/(3*'OddsRatio_working_3-way'!X435^(1/3))*COS(('OddsRatio_working_3-way'!Y435+4*PI())/3)</f>
        <v>-0.12785490856103179</v>
      </c>
      <c r="AI435" s="11">
        <f>'OddsRatio_working_3-way'!U435/(3*'OddsRatio_working_3-way'!X435^(1/3))*SIN(('OddsRatio_working_3-way'!Y435)/3)</f>
        <v>-0.15645427338712914</v>
      </c>
      <c r="AJ435" s="11">
        <f>'OddsRatio_working_3-way'!U435/(3*'OddsRatio_working_3-way'!X435^(1/3))*SIN(('OddsRatio_working_3-way'!Y435+2*PI())/3)</f>
        <v>-0.37790547101190902</v>
      </c>
      <c r="AK435" s="11">
        <f>'OddsRatio_working_3-way'!U435/(3*'OddsRatio_working_3-way'!X435^(1/3))*SIN(('OddsRatio_working_3-way'!Y435+4*PI())/3)</f>
        <v>0.53435974439903822</v>
      </c>
      <c r="AL435" s="11">
        <f>'OddsRatio_working_3-way'!Z435+'OddsRatio_working_3-way'!AF435</f>
        <v>1.0533931353796846</v>
      </c>
      <c r="AM435" s="11">
        <f>'OddsRatio_working_3-way'!AA435+'OddsRatio_working_3-way'!AG435</f>
        <v>-0.79768331825762129</v>
      </c>
      <c r="AN435" s="11">
        <f>'OddsRatio_working_3-way'!AB435+'OddsRatio_working_3-way'!AH435</f>
        <v>-0.25570981712206364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1.0533931353796846</v>
      </c>
      <c r="AS435" s="11">
        <f>IF(('OddsRatio_working_3-way'!X435=0),IF(Q435&gt;0,-Q435^(1/3),(-Q435)^(1/3)),'OddsRatio_working_3-way'!AM435-'OddsRatio_working_3-way'!R435/3)</f>
        <v>-0.79768331825762129</v>
      </c>
      <c r="AT435" s="11">
        <f>IF(('OddsRatio_working_3-way'!X435=0),IF(Q435&gt;0,-Q435^(1/3),(-Q435)^(1/3)),'OddsRatio_working_3-way'!AN435-'OddsRatio_working_3-way'!R435/3)</f>
        <v>-0.25570981712206364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9">
        <f t="shared" si="91"/>
        <v>0.32071274892913199</v>
      </c>
      <c r="E436" s="9">
        <f t="shared" si="92"/>
        <v>0.2987216559483496</v>
      </c>
      <c r="F436" s="9">
        <f t="shared" si="93"/>
        <v>0.38056559512251842</v>
      </c>
      <c r="G436" s="9">
        <f t="shared" si="94"/>
        <v>1.0433768620941448</v>
      </c>
      <c r="H436" s="9">
        <f t="shared" si="95"/>
        <v>3.1180550300511141</v>
      </c>
      <c r="I436" s="9">
        <f t="shared" si="96"/>
        <v>3.3475979397118261</v>
      </c>
      <c r="J436" s="9">
        <f t="shared" si="97"/>
        <v>2.6276679048668661</v>
      </c>
      <c r="K436" s="11">
        <f t="shared" si="98"/>
        <v>0.33003300330033003</v>
      </c>
      <c r="L436" s="11">
        <f t="shared" si="99"/>
        <v>0.30769230769230771</v>
      </c>
      <c r="M436" s="11">
        <f t="shared" si="100"/>
        <v>0.390625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-0.28264232673267331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0.23165778116273164</v>
      </c>
      <c r="Q436" s="11">
        <f>2*'OddsRatio_working_3-way'!K436*'OddsRatio_working_3-way'!L436*'OddsRatio_working_3-way'!M436</f>
        <v>7.9334856562579339E-2</v>
      </c>
      <c r="R436" s="11">
        <f t="shared" si="101"/>
        <v>0</v>
      </c>
      <c r="S436" s="11">
        <f t="shared" si="102"/>
        <v>-0.8196146127180608</v>
      </c>
      <c r="T436" s="11">
        <f t="shared" si="103"/>
        <v>-0.28068993586234964</v>
      </c>
      <c r="U436" s="11">
        <f>'OddsRatio_working_3-way'!S436-'OddsRatio_working_3-way'!R436^2/3</f>
        <v>-0.8196146127180608</v>
      </c>
      <c r="V436" s="11">
        <f>'OddsRatio_working_3-way'!S436*'OddsRatio_working_3-way'!R436/3-2*'OddsRatio_working_3-way'!R436^3/27-'OddsRatio_working_3-way'!T436</f>
        <v>0.28068993586234964</v>
      </c>
      <c r="W436" s="11">
        <f>'OddsRatio_working_3-way'!V436^2+4*'OddsRatio_working_3-way'!U436^3/27</f>
        <v>-2.7821913256036307E-3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0.14280146307024796</v>
      </c>
      <c r="Y436" s="11">
        <f>IF('OddsRatio_working_3-way'!W436&gt;=0,IF('OddsRatio_working_3-way'!V436+SQRT('OddsRatio_working_3-way'!W436)&gt;0,0,PI()),ACOS('OddsRatio_working_3-way'!V436/(2*'OddsRatio_working_3-way'!X436)))</f>
        <v>0.18575100148320933</v>
      </c>
      <c r="Z436" s="11">
        <f>'OddsRatio_working_3-way'!X436^(1/3)*COS('OddsRatio_working_3-way'!Y436/3)</f>
        <v>0.52168843104707241</v>
      </c>
      <c r="AA436" s="11">
        <f>'OddsRatio_working_3-way'!X436^(1/3)*COS(('OddsRatio_working_3-way'!Y436+2*PI())/3)</f>
        <v>-0.28885383642865031</v>
      </c>
      <c r="AB436" s="11">
        <f>'OddsRatio_working_3-way'!X436^(1/3)*COS(('OddsRatio_working_3-way'!Y436+4*PI())/3)</f>
        <v>-0.23283459461842201</v>
      </c>
      <c r="AC436" s="11">
        <f>'OddsRatio_working_3-way'!X436^(1/3)*SIN('OddsRatio_working_3-way'!Y436/3)</f>
        <v>3.2342724338933954E-2</v>
      </c>
      <c r="AD436" s="11">
        <f>'OddsRatio_working_3-way'!X436^(1/3)*SIN(('OddsRatio_working_3-way'!Y436+2*PI())/3)</f>
        <v>0.43562407197774422</v>
      </c>
      <c r="AE436" s="11">
        <f>'OddsRatio_working_3-way'!X436^(1/3)*SIN(('OddsRatio_working_3-way'!Y436+4*PI())/3)</f>
        <v>-0.4679667963166782</v>
      </c>
      <c r="AF436" s="11">
        <f>-'OddsRatio_working_3-way'!U436/(3*'OddsRatio_working_3-way'!X436^(1/3))*COS(('OddsRatio_working_3-way'!Y436)/3)</f>
        <v>0.5216884310470723</v>
      </c>
      <c r="AG436" s="11">
        <f>-'OddsRatio_working_3-way'!U436/(3*'OddsRatio_working_3-way'!X436^(1/3))*COS(('OddsRatio_working_3-way'!Y436+2*PI())/3)</f>
        <v>-0.28885383642865026</v>
      </c>
      <c r="AH436" s="11">
        <f>-'OddsRatio_working_3-way'!U436/(3*'OddsRatio_working_3-way'!X436^(1/3))*COS(('OddsRatio_working_3-way'!Y436+4*PI())/3)</f>
        <v>-0.23283459461842199</v>
      </c>
      <c r="AI436" s="11">
        <f>'OddsRatio_working_3-way'!U436/(3*'OddsRatio_working_3-way'!X436^(1/3))*SIN(('OddsRatio_working_3-way'!Y436)/3)</f>
        <v>-3.2342724338933947E-2</v>
      </c>
      <c r="AJ436" s="11">
        <f>'OddsRatio_working_3-way'!U436/(3*'OddsRatio_working_3-way'!X436^(1/3))*SIN(('OddsRatio_working_3-way'!Y436+2*PI())/3)</f>
        <v>-0.43562407197774411</v>
      </c>
      <c r="AK436" s="11">
        <f>'OddsRatio_working_3-way'!U436/(3*'OddsRatio_working_3-way'!X436^(1/3))*SIN(('OddsRatio_working_3-way'!Y436+4*PI())/3)</f>
        <v>0.46796679631667809</v>
      </c>
      <c r="AL436" s="11">
        <f>'OddsRatio_working_3-way'!Z436+'OddsRatio_working_3-way'!AF436</f>
        <v>1.0433768620941448</v>
      </c>
      <c r="AM436" s="11">
        <f>'OddsRatio_working_3-way'!AA436+'OddsRatio_working_3-way'!AG436</f>
        <v>-0.57770767285730051</v>
      </c>
      <c r="AN436" s="11">
        <f>'OddsRatio_working_3-way'!AB436+'OddsRatio_working_3-way'!AH436</f>
        <v>-0.46566918923684397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1.0433768620941448</v>
      </c>
      <c r="AS436" s="11">
        <f>IF(('OddsRatio_working_3-way'!X436=0),IF(Q436&gt;0,-Q436^(1/3),(-Q436)^(1/3)),'OddsRatio_working_3-way'!AM436-'OddsRatio_working_3-way'!R436/3)</f>
        <v>-0.57770767285730051</v>
      </c>
      <c r="AT436" s="11">
        <f>IF(('OddsRatio_working_3-way'!X436=0),IF(Q436&gt;0,-Q436^(1/3),(-Q436)^(1/3)),'OddsRatio_working_3-way'!AN436-'OddsRatio_working_3-way'!R436/3)</f>
        <v>-0.46566918923684397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9">
        <f t="shared" si="91"/>
        <v>0.60588606508732723</v>
      </c>
      <c r="E437" s="9">
        <f t="shared" si="92"/>
        <v>0.21973407750683513</v>
      </c>
      <c r="F437" s="9">
        <f t="shared" si="93"/>
        <v>0.17437985740583764</v>
      </c>
      <c r="G437" s="9">
        <f t="shared" si="94"/>
        <v>1.0663529912946688</v>
      </c>
      <c r="H437" s="9">
        <f t="shared" si="95"/>
        <v>1.6504753246897477</v>
      </c>
      <c r="I437" s="9">
        <f t="shared" si="96"/>
        <v>4.550955461011247</v>
      </c>
      <c r="J437" s="9">
        <f t="shared" si="97"/>
        <v>5.73460728134833</v>
      </c>
      <c r="K437" s="11">
        <f t="shared" si="98"/>
        <v>0.6211180124223602</v>
      </c>
      <c r="L437" s="11">
        <f t="shared" si="99"/>
        <v>0.23094688221709006</v>
      </c>
      <c r="M437" s="11">
        <f t="shared" si="100"/>
        <v>0.18382352941176469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-0.23781780510175754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0.22096899810230347</v>
      </c>
      <c r="Q437" s="11">
        <f>2*'OddsRatio_working_3-way'!K437*'OddsRatio_working_3-way'!L437*'OddsRatio_working_3-way'!M437</f>
        <v>5.2737231050669083E-2</v>
      </c>
      <c r="R437" s="11">
        <f t="shared" si="101"/>
        <v>0</v>
      </c>
      <c r="S437" s="11">
        <f t="shared" si="102"/>
        <v>-0.92915245773021582</v>
      </c>
      <c r="T437" s="11">
        <f t="shared" si="103"/>
        <v>-0.22175476318143575</v>
      </c>
      <c r="U437" s="11">
        <f>'OddsRatio_working_3-way'!S437-'OddsRatio_working_3-way'!R437^2/3</f>
        <v>-0.92915245773021582</v>
      </c>
      <c r="V437" s="11">
        <f>'OddsRatio_working_3-way'!S437*'OddsRatio_working_3-way'!R437/3-2*'OddsRatio_working_3-way'!R437^3/27-'OddsRatio_working_3-way'!T437</f>
        <v>0.22175476318143575</v>
      </c>
      <c r="W437" s="11">
        <f>'OddsRatio_working_3-way'!V437^2+4*'OddsRatio_working_3-way'!U437^3/27</f>
        <v>-6.9663326576510698E-2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0.17236480323007172</v>
      </c>
      <c r="Y437" s="11">
        <f>IF('OddsRatio_working_3-way'!W437&gt;=0,IF('OddsRatio_working_3-way'!V437+SQRT('OddsRatio_working_3-way'!W437)&gt;0,0,PI()),ACOS('OddsRatio_working_3-way'!V437/(2*'OddsRatio_working_3-way'!X437)))</f>
        <v>0.87203266274976243</v>
      </c>
      <c r="Z437" s="11">
        <f>'OddsRatio_working_3-way'!X437^(1/3)*COS('OddsRatio_working_3-way'!Y437/3)</f>
        <v>0.53317649564733438</v>
      </c>
      <c r="AA437" s="11">
        <f>'OddsRatio_working_3-way'!X437^(1/3)*COS(('OddsRatio_working_3-way'!Y437+2*PI())/3)</f>
        <v>-0.4047194637000035</v>
      </c>
      <c r="AB437" s="11">
        <f>'OddsRatio_working_3-way'!X437^(1/3)*COS(('OddsRatio_working_3-way'!Y437+4*PI())/3)</f>
        <v>-0.12845703194733091</v>
      </c>
      <c r="AC437" s="11">
        <f>'OddsRatio_working_3-way'!X437^(1/3)*SIN('OddsRatio_working_3-way'!Y437/3)</f>
        <v>0.1595001893393862</v>
      </c>
      <c r="AD437" s="11">
        <f>'OddsRatio_working_3-way'!X437^(1/3)*SIN(('OddsRatio_working_3-way'!Y437+2*PI())/3)</f>
        <v>0.38199429526166157</v>
      </c>
      <c r="AE437" s="11">
        <f>'OddsRatio_working_3-way'!X437^(1/3)*SIN(('OddsRatio_working_3-way'!Y437+4*PI())/3)</f>
        <v>-0.54149448460104777</v>
      </c>
      <c r="AF437" s="11">
        <f>-'OddsRatio_working_3-way'!U437/(3*'OddsRatio_working_3-way'!X437^(1/3))*COS(('OddsRatio_working_3-way'!Y437)/3)</f>
        <v>0.53317649564733427</v>
      </c>
      <c r="AG437" s="11">
        <f>-'OddsRatio_working_3-way'!U437/(3*'OddsRatio_working_3-way'!X437^(1/3))*COS(('OddsRatio_working_3-way'!Y437+2*PI())/3)</f>
        <v>-0.40471946370000345</v>
      </c>
      <c r="AH437" s="11">
        <f>-'OddsRatio_working_3-way'!U437/(3*'OddsRatio_working_3-way'!X437^(1/3))*COS(('OddsRatio_working_3-way'!Y437+4*PI())/3)</f>
        <v>-0.12845703194733088</v>
      </c>
      <c r="AI437" s="11">
        <f>'OddsRatio_working_3-way'!U437/(3*'OddsRatio_working_3-way'!X437^(1/3))*SIN(('OddsRatio_working_3-way'!Y437)/3)</f>
        <v>-0.15950018933938614</v>
      </c>
      <c r="AJ437" s="11">
        <f>'OddsRatio_working_3-way'!U437/(3*'OddsRatio_working_3-way'!X437^(1/3))*SIN(('OddsRatio_working_3-way'!Y437+2*PI())/3)</f>
        <v>-0.38199429526166151</v>
      </c>
      <c r="AK437" s="11">
        <f>'OddsRatio_working_3-way'!U437/(3*'OddsRatio_working_3-way'!X437^(1/3))*SIN(('OddsRatio_working_3-way'!Y437+4*PI())/3)</f>
        <v>0.54149448460104765</v>
      </c>
      <c r="AL437" s="11">
        <f>'OddsRatio_working_3-way'!Z437+'OddsRatio_working_3-way'!AF437</f>
        <v>1.0663529912946688</v>
      </c>
      <c r="AM437" s="11">
        <f>'OddsRatio_working_3-way'!AA437+'OddsRatio_working_3-way'!AG437</f>
        <v>-0.80943892740000689</v>
      </c>
      <c r="AN437" s="11">
        <f>'OddsRatio_working_3-way'!AB437+'OddsRatio_working_3-way'!AH437</f>
        <v>-0.25691406389466176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1.0663529912946688</v>
      </c>
      <c r="AS437" s="11">
        <f>IF(('OddsRatio_working_3-way'!X437=0),IF(Q437&gt;0,-Q437^(1/3),(-Q437)^(1/3)),'OddsRatio_working_3-way'!AM437-'OddsRatio_working_3-way'!R437/3)</f>
        <v>-0.80943892740000689</v>
      </c>
      <c r="AT437" s="11">
        <f>IF(('OddsRatio_working_3-way'!X437=0),IF(Q437&gt;0,-Q437^(1/3),(-Q437)^(1/3)),'OddsRatio_working_3-way'!AN437-'OddsRatio_working_3-way'!R437/3)</f>
        <v>-0.25691406389466176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9">
        <f t="shared" si="91"/>
        <v>0.30645390150228413</v>
      </c>
      <c r="E438" s="9">
        <f t="shared" si="92"/>
        <v>0.29980772190954902</v>
      </c>
      <c r="F438" s="9">
        <f t="shared" si="93"/>
        <v>0.39373837658816691</v>
      </c>
      <c r="G438" s="9">
        <f t="shared" si="94"/>
        <v>1.0333943038628348</v>
      </c>
      <c r="H438" s="9">
        <f t="shared" si="95"/>
        <v>3.2631335254596086</v>
      </c>
      <c r="I438" s="9">
        <f t="shared" si="96"/>
        <v>3.3354711267300066</v>
      </c>
      <c r="J438" s="9">
        <f t="shared" si="97"/>
        <v>2.539757512755624</v>
      </c>
      <c r="K438" s="11">
        <f t="shared" si="98"/>
        <v>0.31347962382445144</v>
      </c>
      <c r="L438" s="11">
        <f t="shared" si="99"/>
        <v>0.30674846625766872</v>
      </c>
      <c r="M438" s="11">
        <f t="shared" si="100"/>
        <v>0.40160642570281119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-0.28479423395835402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0.22939228885077012</v>
      </c>
      <c r="Q438" s="11">
        <f>2*'OddsRatio_working_3-way'!K438*'OddsRatio_working_3-way'!L438*'OddsRatio_working_3-way'!M438</f>
        <v>7.7236460892515194E-2</v>
      </c>
      <c r="R438" s="11">
        <f t="shared" si="101"/>
        <v>0</v>
      </c>
      <c r="S438" s="11">
        <f t="shared" si="102"/>
        <v>-0.80546675985130578</v>
      </c>
      <c r="T438" s="11">
        <f t="shared" si="103"/>
        <v>-0.27120092924286388</v>
      </c>
      <c r="U438" s="11">
        <f>'OddsRatio_working_3-way'!S438-'OddsRatio_working_3-way'!R438^2/3</f>
        <v>-0.80546675985130578</v>
      </c>
      <c r="V438" s="11">
        <f>'OddsRatio_working_3-way'!S438*'OddsRatio_working_3-way'!R438/3-2*'OddsRatio_working_3-way'!R438^3/27-'OddsRatio_working_3-way'!T438</f>
        <v>0.27120092924286388</v>
      </c>
      <c r="W438" s="11">
        <f>'OddsRatio_working_3-way'!V438^2+4*'OddsRatio_working_3-way'!U438^3/27</f>
        <v>-3.8675474449197805E-3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0.13911999448957063</v>
      </c>
      <c r="Y438" s="11">
        <f>IF('OddsRatio_working_3-way'!W438&gt;=0,IF('OddsRatio_working_3-way'!V438+SQRT('OddsRatio_working_3-way'!W438)&gt;0,0,PI()),ACOS('OddsRatio_working_3-way'!V438/(2*'OddsRatio_working_3-way'!X438)))</f>
        <v>0.22541479109524043</v>
      </c>
      <c r="Z438" s="11">
        <f>'OddsRatio_working_3-way'!X438^(1/3)*COS('OddsRatio_working_3-way'!Y438/3)</f>
        <v>0.51669715193141752</v>
      </c>
      <c r="AA438" s="11">
        <f>'OddsRatio_working_3-way'!X438^(1/3)*COS(('OddsRatio_working_3-way'!Y438+2*PI())/3)</f>
        <v>-0.29203432743866453</v>
      </c>
      <c r="AB438" s="11">
        <f>'OddsRatio_working_3-way'!X438^(1/3)*COS(('OddsRatio_working_3-way'!Y438+4*PI())/3)</f>
        <v>-0.22466282449275321</v>
      </c>
      <c r="AC438" s="11">
        <f>'OddsRatio_working_3-way'!X438^(1/3)*SIN('OddsRatio_working_3-way'!Y438/3)</f>
        <v>3.8896955361531767E-2</v>
      </c>
      <c r="AD438" s="11">
        <f>'OddsRatio_working_3-way'!X438^(1/3)*SIN(('OddsRatio_working_3-way'!Y438+2*PI())/3)</f>
        <v>0.42802438195490938</v>
      </c>
      <c r="AE438" s="11">
        <f>'OddsRatio_working_3-way'!X438^(1/3)*SIN(('OddsRatio_working_3-way'!Y438+4*PI())/3)</f>
        <v>-0.46692133731644098</v>
      </c>
      <c r="AF438" s="11">
        <f>-'OddsRatio_working_3-way'!U438/(3*'OddsRatio_working_3-way'!X438^(1/3))*COS(('OddsRatio_working_3-way'!Y438)/3)</f>
        <v>0.51669715193141741</v>
      </c>
      <c r="AG438" s="11">
        <f>-'OddsRatio_working_3-way'!U438/(3*'OddsRatio_working_3-way'!X438^(1/3))*COS(('OddsRatio_working_3-way'!Y438+2*PI())/3)</f>
        <v>-0.29203432743866448</v>
      </c>
      <c r="AH438" s="11">
        <f>-'OddsRatio_working_3-way'!U438/(3*'OddsRatio_working_3-way'!X438^(1/3))*COS(('OddsRatio_working_3-way'!Y438+4*PI())/3)</f>
        <v>-0.22466282449275315</v>
      </c>
      <c r="AI438" s="11">
        <f>'OddsRatio_working_3-way'!U438/(3*'OddsRatio_working_3-way'!X438^(1/3))*SIN(('OddsRatio_working_3-way'!Y438)/3)</f>
        <v>-3.889695536153176E-2</v>
      </c>
      <c r="AJ438" s="11">
        <f>'OddsRatio_working_3-way'!U438/(3*'OddsRatio_working_3-way'!X438^(1/3))*SIN(('OddsRatio_working_3-way'!Y438+2*PI())/3)</f>
        <v>-0.42802438195490927</v>
      </c>
      <c r="AK438" s="11">
        <f>'OddsRatio_working_3-way'!U438/(3*'OddsRatio_working_3-way'!X438^(1/3))*SIN(('OddsRatio_working_3-way'!Y438+4*PI())/3)</f>
        <v>0.46692133731644087</v>
      </c>
      <c r="AL438" s="11">
        <f>'OddsRatio_working_3-way'!Z438+'OddsRatio_working_3-way'!AF438</f>
        <v>1.0333943038628348</v>
      </c>
      <c r="AM438" s="11">
        <f>'OddsRatio_working_3-way'!AA438+'OddsRatio_working_3-way'!AG438</f>
        <v>-0.58406865487732906</v>
      </c>
      <c r="AN438" s="11">
        <f>'OddsRatio_working_3-way'!AB438+'OddsRatio_working_3-way'!AH438</f>
        <v>-0.44932564898550637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1.0333943038628348</v>
      </c>
      <c r="AS438" s="11">
        <f>IF(('OddsRatio_working_3-way'!X438=0),IF(Q438&gt;0,-Q438^(1/3),(-Q438)^(1/3)),'OddsRatio_working_3-way'!AM438-'OddsRatio_working_3-way'!R438/3)</f>
        <v>-0.58406865487732906</v>
      </c>
      <c r="AT438" s="11">
        <f>IF(('OddsRatio_working_3-way'!X438=0),IF(Q438&gt;0,-Q438^(1/3),(-Q438)^(1/3)),'OddsRatio_working_3-way'!AN438-'OddsRatio_working_3-way'!R438/3)</f>
        <v>-0.44932564898550637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9">
        <f t="shared" si="91"/>
        <v>0.34534253973693191</v>
      </c>
      <c r="E439" s="9">
        <f t="shared" si="92"/>
        <v>0.29908285150170771</v>
      </c>
      <c r="F439" s="9">
        <f t="shared" si="93"/>
        <v>0.35557460876136032</v>
      </c>
      <c r="G439" s="9">
        <f t="shared" si="94"/>
        <v>1.0415800541614435</v>
      </c>
      <c r="H439" s="9">
        <f t="shared" si="95"/>
        <v>2.8956756985738275</v>
      </c>
      <c r="I439" s="9">
        <f t="shared" si="96"/>
        <v>3.3435551218632478</v>
      </c>
      <c r="J439" s="9">
        <f t="shared" si="97"/>
        <v>2.8123492942409118</v>
      </c>
      <c r="K439" s="11">
        <f t="shared" si="98"/>
        <v>0.3546099290780142</v>
      </c>
      <c r="L439" s="11">
        <f t="shared" si="99"/>
        <v>0.30769230769230771</v>
      </c>
      <c r="M439" s="11">
        <f t="shared" si="100"/>
        <v>0.36496350364963503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-0.28373971113526941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0.23136257023506601</v>
      </c>
      <c r="Q439" s="11">
        <f>2*'OddsRatio_working_3-way'!K439*'OddsRatio_working_3-way'!L439*'OddsRatio_working_3-way'!M439</f>
        <v>7.9642881320160411E-2</v>
      </c>
      <c r="R439" s="11">
        <f t="shared" si="101"/>
        <v>0</v>
      </c>
      <c r="S439" s="11">
        <f t="shared" si="102"/>
        <v>-0.81540426368012608</v>
      </c>
      <c r="T439" s="11">
        <f t="shared" si="103"/>
        <v>-0.28068993586234975</v>
      </c>
      <c r="U439" s="11">
        <f>'OddsRatio_working_3-way'!S439-'OddsRatio_working_3-way'!R439^2/3</f>
        <v>-0.81540426368012608</v>
      </c>
      <c r="V439" s="11">
        <f>'OddsRatio_working_3-way'!S439*'OddsRatio_working_3-way'!R439/3-2*'OddsRatio_working_3-way'!R439^3/27-'OddsRatio_working_3-way'!T439</f>
        <v>0.28068993586234975</v>
      </c>
      <c r="W439" s="11">
        <f>'OddsRatio_working_3-way'!V439^2+4*'OddsRatio_working_3-way'!U439^3/27</f>
        <v>-1.5315807617484467E-3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0.14170252366856287</v>
      </c>
      <c r="Y439" s="11">
        <f>IF('OddsRatio_working_3-way'!W439&gt;=0,IF('OddsRatio_working_3-way'!V439+SQRT('OddsRatio_working_3-way'!W439)&gt;0,0,PI()),ACOS('OddsRatio_working_3-way'!V439/(2*'OddsRatio_working_3-way'!X439)))</f>
        <v>0.13853272405908545</v>
      </c>
      <c r="Z439" s="11">
        <f>'OddsRatio_working_3-way'!X439^(1/3)*COS('OddsRatio_working_3-way'!Y439/3)</f>
        <v>0.52079002708072175</v>
      </c>
      <c r="AA439" s="11">
        <f>'OddsRatio_working_3-way'!X439^(1/3)*COS(('OddsRatio_working_3-way'!Y439+2*PI())/3)</f>
        <v>-0.28123671908422915</v>
      </c>
      <c r="AB439" s="11">
        <f>'OddsRatio_working_3-way'!X439^(1/3)*COS(('OddsRatio_working_3-way'!Y439+4*PI())/3)</f>
        <v>-0.23955330799649238</v>
      </c>
      <c r="AC439" s="11">
        <f>'OddsRatio_working_3-way'!X439^(1/3)*SIN('OddsRatio_working_3-way'!Y439/3)</f>
        <v>2.4065928612246632E-2</v>
      </c>
      <c r="AD439" s="11">
        <f>'OddsRatio_working_3-way'!X439^(1/3)*SIN(('OddsRatio_working_3-way'!Y439+2*PI())/3)</f>
        <v>0.43898442918336761</v>
      </c>
      <c r="AE439" s="11">
        <f>'OddsRatio_working_3-way'!X439^(1/3)*SIN(('OddsRatio_working_3-way'!Y439+4*PI())/3)</f>
        <v>-0.46305035779561421</v>
      </c>
      <c r="AF439" s="11">
        <f>-'OddsRatio_working_3-way'!U439/(3*'OddsRatio_working_3-way'!X439^(1/3))*COS(('OddsRatio_working_3-way'!Y439)/3)</f>
        <v>0.52079002708072175</v>
      </c>
      <c r="AG439" s="11">
        <f>-'OddsRatio_working_3-way'!U439/(3*'OddsRatio_working_3-way'!X439^(1/3))*COS(('OddsRatio_working_3-way'!Y439+2*PI())/3)</f>
        <v>-0.28123671908422915</v>
      </c>
      <c r="AH439" s="11">
        <f>-'OddsRatio_working_3-way'!U439/(3*'OddsRatio_working_3-way'!X439^(1/3))*COS(('OddsRatio_working_3-way'!Y439+4*PI())/3)</f>
        <v>-0.23955330799649238</v>
      </c>
      <c r="AI439" s="11">
        <f>'OddsRatio_working_3-way'!U439/(3*'OddsRatio_working_3-way'!X439^(1/3))*SIN(('OddsRatio_working_3-way'!Y439)/3)</f>
        <v>-2.4065928612246632E-2</v>
      </c>
      <c r="AJ439" s="11">
        <f>'OddsRatio_working_3-way'!U439/(3*'OddsRatio_working_3-way'!X439^(1/3))*SIN(('OddsRatio_working_3-way'!Y439+2*PI())/3)</f>
        <v>-0.43898442918336761</v>
      </c>
      <c r="AK439" s="11">
        <f>'OddsRatio_working_3-way'!U439/(3*'OddsRatio_working_3-way'!X439^(1/3))*SIN(('OddsRatio_working_3-way'!Y439+4*PI())/3)</f>
        <v>0.46305035779561421</v>
      </c>
      <c r="AL439" s="11">
        <f>'OddsRatio_working_3-way'!Z439+'OddsRatio_working_3-way'!AF439</f>
        <v>1.0415800541614435</v>
      </c>
      <c r="AM439" s="11">
        <f>'OddsRatio_working_3-way'!AA439+'OddsRatio_working_3-way'!AG439</f>
        <v>-0.5624734381684583</v>
      </c>
      <c r="AN439" s="11">
        <f>'OddsRatio_working_3-way'!AB439+'OddsRatio_working_3-way'!AH439</f>
        <v>-0.47910661599298476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1.0415800541614435</v>
      </c>
      <c r="AS439" s="11">
        <f>IF(('OddsRatio_working_3-way'!X439=0),IF(Q439&gt;0,-Q439^(1/3),(-Q439)^(1/3)),'OddsRatio_working_3-way'!AM439-'OddsRatio_working_3-way'!R439/3)</f>
        <v>-0.5624734381684583</v>
      </c>
      <c r="AT439" s="11">
        <f>IF(('OddsRatio_working_3-way'!X439=0),IF(Q439&gt;0,-Q439^(1/3),(-Q439)^(1/3)),'OddsRatio_working_3-way'!AN439-'OddsRatio_working_3-way'!R439/3)</f>
        <v>-0.47910661599298476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9">
        <f t="shared" si="91"/>
        <v>0.68025866226823817</v>
      </c>
      <c r="E440" s="9">
        <f t="shared" si="92"/>
        <v>0.18477923030525822</v>
      </c>
      <c r="F440" s="9">
        <f t="shared" si="93"/>
        <v>0.13496210742650372</v>
      </c>
      <c r="G440" s="9">
        <f t="shared" si="94"/>
        <v>1.0682478574520997</v>
      </c>
      <c r="H440" s="9">
        <f t="shared" si="95"/>
        <v>1.4700290572789239</v>
      </c>
      <c r="I440" s="9">
        <f t="shared" si="96"/>
        <v>5.4118636512771703</v>
      </c>
      <c r="J440" s="9">
        <f t="shared" si="97"/>
        <v>7.4094871447125987</v>
      </c>
      <c r="K440" s="11">
        <f t="shared" si="98"/>
        <v>0.69444444444444442</v>
      </c>
      <c r="L440" s="11">
        <f t="shared" si="99"/>
        <v>0.19493177387914232</v>
      </c>
      <c r="M440" s="11">
        <f t="shared" si="100"/>
        <v>0.14285714285714285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-0.21085120207927233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0.20440762399826728</v>
      </c>
      <c r="Q440" s="11">
        <f>2*'OddsRatio_working_3-way'!K440*'OddsRatio_working_3-way'!L440*'OddsRatio_working_3-way'!M440</f>
        <v>3.8676939261734579E-2</v>
      </c>
      <c r="R440" s="11">
        <f t="shared" si="101"/>
        <v>0</v>
      </c>
      <c r="S440" s="11">
        <f t="shared" si="102"/>
        <v>-0.96944016435541835</v>
      </c>
      <c r="T440" s="11">
        <f t="shared" si="103"/>
        <v>-0.18343238682221724</v>
      </c>
      <c r="U440" s="11">
        <f>'OddsRatio_working_3-way'!S440-'OddsRatio_working_3-way'!R440^2/3</f>
        <v>-0.96944016435541835</v>
      </c>
      <c r="V440" s="11">
        <f>'OddsRatio_working_3-way'!S440*'OddsRatio_working_3-way'!R440/3-2*'OddsRatio_working_3-way'!R440^3/27-'OddsRatio_working_3-way'!T440</f>
        <v>0.18343238682221724</v>
      </c>
      <c r="W440" s="11">
        <f>'OddsRatio_working_3-way'!V440^2+4*'OddsRatio_working_3-way'!U440^3/27</f>
        <v>-0.10132939854485104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0.18369597102287422</v>
      </c>
      <c r="Y440" s="11">
        <f>IF('OddsRatio_working_3-way'!W440&gt;=0,IF('OddsRatio_working_3-way'!V440+SQRT('OddsRatio_working_3-way'!W440)&gt;0,0,PI()),ACOS('OddsRatio_working_3-way'!V440/(2*'OddsRatio_working_3-way'!X440)))</f>
        <v>1.0480257895589034</v>
      </c>
      <c r="Z440" s="11">
        <f>'OddsRatio_working_3-way'!X440^(1/3)*COS('OddsRatio_working_3-way'!Y440/3)</f>
        <v>0.53412392872604986</v>
      </c>
      <c r="AA440" s="11">
        <f>'OddsRatio_working_3-way'!X440^(1/3)*COS(('OddsRatio_working_3-way'!Y440+2*PI())/3)</f>
        <v>-0.4355664529101903</v>
      </c>
      <c r="AB440" s="11">
        <f>'OddsRatio_working_3-way'!X440^(1/3)*COS(('OddsRatio_working_3-way'!Y440+4*PI())/3)</f>
        <v>-9.8557475815859746E-2</v>
      </c>
      <c r="AC440" s="11">
        <f>'OddsRatio_working_3-way'!X440^(1/3)*SIN('OddsRatio_working_3-way'!Y440/3)</f>
        <v>0.19457222364473231</v>
      </c>
      <c r="AD440" s="11">
        <f>'OddsRatio_working_3-way'!X440^(1/3)*SIN(('OddsRatio_working_3-way'!Y440+2*PI())/3)</f>
        <v>0.36527877922354202</v>
      </c>
      <c r="AE440" s="11">
        <f>'OddsRatio_working_3-way'!X440^(1/3)*SIN(('OddsRatio_working_3-way'!Y440+4*PI())/3)</f>
        <v>-0.55985100286827427</v>
      </c>
      <c r="AF440" s="11">
        <f>-'OddsRatio_working_3-way'!U440/(3*'OddsRatio_working_3-way'!X440^(1/3))*COS(('OddsRatio_working_3-way'!Y440)/3)</f>
        <v>0.53412392872604986</v>
      </c>
      <c r="AG440" s="11">
        <f>-'OddsRatio_working_3-way'!U440/(3*'OddsRatio_working_3-way'!X440^(1/3))*COS(('OddsRatio_working_3-way'!Y440+2*PI())/3)</f>
        <v>-0.4355664529101903</v>
      </c>
      <c r="AH440" s="11">
        <f>-'OddsRatio_working_3-way'!U440/(3*'OddsRatio_working_3-way'!X440^(1/3))*COS(('OddsRatio_working_3-way'!Y440+4*PI())/3)</f>
        <v>-9.8557475815859746E-2</v>
      </c>
      <c r="AI440" s="11">
        <f>'OddsRatio_working_3-way'!U440/(3*'OddsRatio_working_3-way'!X440^(1/3))*SIN(('OddsRatio_working_3-way'!Y440)/3)</f>
        <v>-0.19457222364473231</v>
      </c>
      <c r="AJ440" s="11">
        <f>'OddsRatio_working_3-way'!U440/(3*'OddsRatio_working_3-way'!X440^(1/3))*SIN(('OddsRatio_working_3-way'!Y440+2*PI())/3)</f>
        <v>-0.36527877922354202</v>
      </c>
      <c r="AK440" s="11">
        <f>'OddsRatio_working_3-way'!U440/(3*'OddsRatio_working_3-way'!X440^(1/3))*SIN(('OddsRatio_working_3-way'!Y440+4*PI())/3)</f>
        <v>0.55985100286827427</v>
      </c>
      <c r="AL440" s="11">
        <f>'OddsRatio_working_3-way'!Z440+'OddsRatio_working_3-way'!AF440</f>
        <v>1.0682478574520997</v>
      </c>
      <c r="AM440" s="11">
        <f>'OddsRatio_working_3-way'!AA440+'OddsRatio_working_3-way'!AG440</f>
        <v>-0.87113290582038061</v>
      </c>
      <c r="AN440" s="11">
        <f>'OddsRatio_working_3-way'!AB440+'OddsRatio_working_3-way'!AH440</f>
        <v>-0.19711495163171949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1.0682478574520997</v>
      </c>
      <c r="AS440" s="11">
        <f>IF(('OddsRatio_working_3-way'!X440=0),IF(Q440&gt;0,-Q440^(1/3),(-Q440)^(1/3)),'OddsRatio_working_3-way'!AM440-'OddsRatio_working_3-way'!R440/3)</f>
        <v>-0.87113290582038061</v>
      </c>
      <c r="AT440" s="11">
        <f>IF(('OddsRatio_working_3-way'!X440=0),IF(Q440&gt;0,-Q440^(1/3),(-Q440)^(1/3)),'OddsRatio_working_3-way'!AN440-'OddsRatio_working_3-way'!R440/3)</f>
        <v>-0.19711495163171949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9">
        <f t="shared" si="91"/>
        <v>0.44372710991088954</v>
      </c>
      <c r="E441" s="9">
        <f t="shared" si="92"/>
        <v>0.28943226118201054</v>
      </c>
      <c r="F441" s="9">
        <f t="shared" si="93"/>
        <v>0.26684062890709964</v>
      </c>
      <c r="G441" s="9">
        <f t="shared" si="94"/>
        <v>1.0446978140100991</v>
      </c>
      <c r="H441" s="9">
        <f t="shared" si="95"/>
        <v>2.2536373768121192</v>
      </c>
      <c r="I441" s="9">
        <f t="shared" si="96"/>
        <v>3.4550398629237336</v>
      </c>
      <c r="J441" s="9">
        <f t="shared" si="97"/>
        <v>3.7475552508465615</v>
      </c>
      <c r="K441" s="11">
        <f t="shared" si="98"/>
        <v>0.45454545454545453</v>
      </c>
      <c r="L441" s="11">
        <f t="shared" si="99"/>
        <v>0.29850746268656714</v>
      </c>
      <c r="M441" s="11">
        <f t="shared" si="100"/>
        <v>0.27548209366391185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-0.27722394787893723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0.23100126714287317</v>
      </c>
      <c r="Q441" s="11">
        <f>2*'OddsRatio_working_3-way'!K441*'OddsRatio_working_3-way'!L441*'OddsRatio_working_3-way'!M441</f>
        <v>7.4757691631997789E-2</v>
      </c>
      <c r="R441" s="11">
        <f t="shared" si="101"/>
        <v>0</v>
      </c>
      <c r="S441" s="11">
        <f t="shared" si="102"/>
        <v>-0.83326591699700725</v>
      </c>
      <c r="T441" s="11">
        <f t="shared" si="103"/>
        <v>-0.26966534530647485</v>
      </c>
      <c r="U441" s="11">
        <f>'OddsRatio_working_3-way'!S441-'OddsRatio_working_3-way'!R441^2/3</f>
        <v>-0.83326591699700725</v>
      </c>
      <c r="V441" s="11">
        <f>'OddsRatio_working_3-way'!S441*'OddsRatio_working_3-way'!R441/3-2*'OddsRatio_working_3-way'!R441^3/27-'OddsRatio_working_3-way'!T441</f>
        <v>0.26966534530647485</v>
      </c>
      <c r="W441" s="11">
        <f>'OddsRatio_working_3-way'!V441^2+4*'OddsRatio_working_3-way'!U441^3/27</f>
        <v>-1.299367774298027E-2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0.14638397812110499</v>
      </c>
      <c r="Y441" s="11">
        <f>IF('OddsRatio_working_3-way'!W441&gt;=0,IF('OddsRatio_working_3-way'!V441+SQRT('OddsRatio_working_3-way'!W441)&gt;0,0,PI()),ACOS('OddsRatio_working_3-way'!V441/(2*'OddsRatio_working_3-way'!X441)))</f>
        <v>0.39992806532591452</v>
      </c>
      <c r="Z441" s="11">
        <f>'OddsRatio_working_3-way'!X441^(1/3)*COS('OddsRatio_working_3-way'!Y441/3)</f>
        <v>0.52234890700504955</v>
      </c>
      <c r="AA441" s="11">
        <f>'OddsRatio_working_3-way'!X441^(1/3)*COS(('OddsRatio_working_3-way'!Y441+2*PI())/3)</f>
        <v>-0.32183905407175556</v>
      </c>
      <c r="AB441" s="11">
        <f>'OddsRatio_working_3-way'!X441^(1/3)*COS(('OddsRatio_working_3-way'!Y441+4*PI())/3)</f>
        <v>-0.20050985293329421</v>
      </c>
      <c r="AC441" s="11">
        <f>'OddsRatio_working_3-way'!X441^(1/3)*SIN('OddsRatio_working_3-way'!Y441/3)</f>
        <v>7.0049446937853102E-2</v>
      </c>
      <c r="AD441" s="11">
        <f>'OddsRatio_working_3-way'!X441^(1/3)*SIN(('OddsRatio_working_3-way'!Y441+2*PI())/3)</f>
        <v>0.4173426996364818</v>
      </c>
      <c r="AE441" s="11">
        <f>'OddsRatio_working_3-way'!X441^(1/3)*SIN(('OddsRatio_working_3-way'!Y441+4*PI())/3)</f>
        <v>-0.48739214657433472</v>
      </c>
      <c r="AF441" s="11">
        <f>-'OddsRatio_working_3-way'!U441/(3*'OddsRatio_working_3-way'!X441^(1/3))*COS(('OddsRatio_working_3-way'!Y441)/3)</f>
        <v>0.52234890700504955</v>
      </c>
      <c r="AG441" s="11">
        <f>-'OddsRatio_working_3-way'!U441/(3*'OddsRatio_working_3-way'!X441^(1/3))*COS(('OddsRatio_working_3-way'!Y441+2*PI())/3)</f>
        <v>-0.32183905407175556</v>
      </c>
      <c r="AH441" s="11">
        <f>-'OddsRatio_working_3-way'!U441/(3*'OddsRatio_working_3-way'!X441^(1/3))*COS(('OddsRatio_working_3-way'!Y441+4*PI())/3)</f>
        <v>-0.20050985293329421</v>
      </c>
      <c r="AI441" s="11">
        <f>'OddsRatio_working_3-way'!U441/(3*'OddsRatio_working_3-way'!X441^(1/3))*SIN(('OddsRatio_working_3-way'!Y441)/3)</f>
        <v>-7.0049446937853102E-2</v>
      </c>
      <c r="AJ441" s="11">
        <f>'OddsRatio_working_3-way'!U441/(3*'OddsRatio_working_3-way'!X441^(1/3))*SIN(('OddsRatio_working_3-way'!Y441+2*PI())/3)</f>
        <v>-0.4173426996364818</v>
      </c>
      <c r="AK441" s="11">
        <f>'OddsRatio_working_3-way'!U441/(3*'OddsRatio_working_3-way'!X441^(1/3))*SIN(('OddsRatio_working_3-way'!Y441+4*PI())/3)</f>
        <v>0.48739214657433472</v>
      </c>
      <c r="AL441" s="11">
        <f>'OddsRatio_working_3-way'!Z441+'OddsRatio_working_3-way'!AF441</f>
        <v>1.0446978140100991</v>
      </c>
      <c r="AM441" s="11">
        <f>'OddsRatio_working_3-way'!AA441+'OddsRatio_working_3-way'!AG441</f>
        <v>-0.64367810814351112</v>
      </c>
      <c r="AN441" s="11">
        <f>'OddsRatio_working_3-way'!AB441+'OddsRatio_working_3-way'!AH441</f>
        <v>-0.40101970586658842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1.0446978140100991</v>
      </c>
      <c r="AS441" s="11">
        <f>IF(('OddsRatio_working_3-way'!X441=0),IF(Q441&gt;0,-Q441^(1/3),(-Q441)^(1/3)),'OddsRatio_working_3-way'!AM441-'OddsRatio_working_3-way'!R441/3)</f>
        <v>-0.64367810814351112</v>
      </c>
      <c r="AT441" s="11">
        <f>IF(('OddsRatio_working_3-way'!X441=0),IF(Q441&gt;0,-Q441^(1/3),(-Q441)^(1/3)),'OddsRatio_working_3-way'!AN441-'OddsRatio_working_3-way'!R441/3)</f>
        <v>-0.40101970586658842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9">
        <f t="shared" si="91"/>
        <v>0.21828360195511876</v>
      </c>
      <c r="E442" s="9">
        <f t="shared" si="92"/>
        <v>0.26128352035524222</v>
      </c>
      <c r="F442" s="9">
        <f t="shared" si="93"/>
        <v>0.52043287768963897</v>
      </c>
      <c r="G442" s="9">
        <f t="shared" si="94"/>
        <v>1.0471333813657253</v>
      </c>
      <c r="H442" s="9">
        <f t="shared" si="95"/>
        <v>4.5811961642707812</v>
      </c>
      <c r="I442" s="9">
        <f t="shared" si="96"/>
        <v>3.8272601296874584</v>
      </c>
      <c r="J442" s="9">
        <f t="shared" si="97"/>
        <v>1.9214773756018384</v>
      </c>
      <c r="K442" s="11">
        <f t="shared" si="98"/>
        <v>0.22624434389140272</v>
      </c>
      <c r="L442" s="11">
        <f t="shared" si="99"/>
        <v>0.27027027027027023</v>
      </c>
      <c r="M442" s="11">
        <f t="shared" si="100"/>
        <v>0.53191489361702127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-0.2642960665488826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0.2276754466992264</v>
      </c>
      <c r="Q442" s="11">
        <f>2*'OddsRatio_working_3-way'!K442*'OddsRatio_working_3-way'!L442*'OddsRatio_working_3-way'!M442</f>
        <v>6.5050127628350399E-2</v>
      </c>
      <c r="R442" s="11">
        <f t="shared" si="101"/>
        <v>0</v>
      </c>
      <c r="S442" s="11">
        <f t="shared" si="102"/>
        <v>-0.86144091992045191</v>
      </c>
      <c r="T442" s="11">
        <f t="shared" si="103"/>
        <v>-0.2461259771201291</v>
      </c>
      <c r="U442" s="11">
        <f>'OddsRatio_working_3-way'!S442-'OddsRatio_working_3-way'!R442^2/3</f>
        <v>-0.86144091992045191</v>
      </c>
      <c r="V442" s="11">
        <f>'OddsRatio_working_3-way'!S442*'OddsRatio_working_3-way'!R442/3-2*'OddsRatio_working_3-way'!R442^3/27-'OddsRatio_working_3-way'!T442</f>
        <v>0.2461259771201291</v>
      </c>
      <c r="W442" s="11">
        <f>'OddsRatio_working_3-way'!V442^2+4*'OddsRatio_working_3-way'!U442^3/27</f>
        <v>-3.4126962325442316E-2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0.15387085407800646</v>
      </c>
      <c r="Y442" s="11">
        <f>IF('OddsRatio_working_3-way'!W442&gt;=0,IF('OddsRatio_working_3-way'!V442+SQRT('OddsRatio_working_3-way'!W442)&gt;0,0,PI()),ACOS('OddsRatio_working_3-way'!V442/(2*'OddsRatio_working_3-way'!X442)))</f>
        <v>0.6438659873897542</v>
      </c>
      <c r="Z442" s="11">
        <f>'OddsRatio_working_3-way'!X442^(1/3)*COS('OddsRatio_working_3-way'!Y442/3)</f>
        <v>0.52356669068286266</v>
      </c>
      <c r="AA442" s="11">
        <f>'OddsRatio_working_3-way'!X442^(1/3)*COS(('OddsRatio_working_3-way'!Y442+2*PI())/3)</f>
        <v>-0.36061992908277546</v>
      </c>
      <c r="AB442" s="11">
        <f>'OddsRatio_working_3-way'!X442^(1/3)*COS(('OddsRatio_working_3-way'!Y442+4*PI())/3)</f>
        <v>-0.16294676160008725</v>
      </c>
      <c r="AC442" s="11">
        <f>'OddsRatio_working_3-way'!X442^(1/3)*SIN('OddsRatio_working_3-way'!Y442/3)</f>
        <v>0.11412665645769612</v>
      </c>
      <c r="AD442" s="11">
        <f>'OddsRatio_working_3-way'!X442^(1/3)*SIN(('OddsRatio_working_3-way'!Y442+2*PI())/3)</f>
        <v>0.39635872647786036</v>
      </c>
      <c r="AE442" s="11">
        <f>'OddsRatio_working_3-way'!X442^(1/3)*SIN(('OddsRatio_working_3-way'!Y442+4*PI())/3)</f>
        <v>-0.51048538293555645</v>
      </c>
      <c r="AF442" s="11">
        <f>-'OddsRatio_working_3-way'!U442/(3*'OddsRatio_working_3-way'!X442^(1/3))*COS(('OddsRatio_working_3-way'!Y442)/3)</f>
        <v>0.52356669068286255</v>
      </c>
      <c r="AG442" s="11">
        <f>-'OddsRatio_working_3-way'!U442/(3*'OddsRatio_working_3-way'!X442^(1/3))*COS(('OddsRatio_working_3-way'!Y442+2*PI())/3)</f>
        <v>-0.3606199290827754</v>
      </c>
      <c r="AH442" s="11">
        <f>-'OddsRatio_working_3-way'!U442/(3*'OddsRatio_working_3-way'!X442^(1/3))*COS(('OddsRatio_working_3-way'!Y442+4*PI())/3)</f>
        <v>-0.16294676160008723</v>
      </c>
      <c r="AI442" s="11">
        <f>'OddsRatio_working_3-way'!U442/(3*'OddsRatio_working_3-way'!X442^(1/3))*SIN(('OddsRatio_working_3-way'!Y442)/3)</f>
        <v>-0.1141266564576961</v>
      </c>
      <c r="AJ442" s="11">
        <f>'OddsRatio_working_3-way'!U442/(3*'OddsRatio_working_3-way'!X442^(1/3))*SIN(('OddsRatio_working_3-way'!Y442+2*PI())/3)</f>
        <v>-0.39635872647786025</v>
      </c>
      <c r="AK442" s="11">
        <f>'OddsRatio_working_3-way'!U442/(3*'OddsRatio_working_3-way'!X442^(1/3))*SIN(('OddsRatio_working_3-way'!Y442+4*PI())/3)</f>
        <v>0.51048538293555634</v>
      </c>
      <c r="AL442" s="11">
        <f>'OddsRatio_working_3-way'!Z442+'OddsRatio_working_3-way'!AF442</f>
        <v>1.0471333813657253</v>
      </c>
      <c r="AM442" s="11">
        <f>'OddsRatio_working_3-way'!AA442+'OddsRatio_working_3-way'!AG442</f>
        <v>-0.72123985816555081</v>
      </c>
      <c r="AN442" s="11">
        <f>'OddsRatio_working_3-way'!AB442+'OddsRatio_working_3-way'!AH442</f>
        <v>-0.32589352320017451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1.0471333813657253</v>
      </c>
      <c r="AS442" s="11">
        <f>IF(('OddsRatio_working_3-way'!X442=0),IF(Q442&gt;0,-Q442^(1/3),(-Q442)^(1/3)),'OddsRatio_working_3-way'!AM442-'OddsRatio_working_3-way'!R442/3)</f>
        <v>-0.72123985816555081</v>
      </c>
      <c r="AT442" s="11">
        <f>IF(('OddsRatio_working_3-way'!X442=0),IF(Q442&gt;0,-Q442^(1/3),(-Q442)^(1/3)),'OddsRatio_working_3-way'!AN442-'OddsRatio_working_3-way'!R442/3)</f>
        <v>-0.32589352320017451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9">
        <f t="shared" si="91"/>
        <v>0.37660546207855355</v>
      </c>
      <c r="E443" s="9">
        <f t="shared" si="92"/>
        <v>0.28969458808689402</v>
      </c>
      <c r="F443" s="9">
        <f t="shared" si="93"/>
        <v>0.33369994983455242</v>
      </c>
      <c r="G443" s="9">
        <f t="shared" si="94"/>
        <v>1.0345616976729759</v>
      </c>
      <c r="H443" s="9">
        <f t="shared" si="95"/>
        <v>2.6552987162767621</v>
      </c>
      <c r="I443" s="9">
        <f t="shared" si="96"/>
        <v>3.4519112234849536</v>
      </c>
      <c r="J443" s="9">
        <f t="shared" si="97"/>
        <v>2.996704076508844</v>
      </c>
      <c r="K443" s="11">
        <f t="shared" si="98"/>
        <v>0.38461538461538458</v>
      </c>
      <c r="L443" s="11">
        <f t="shared" si="99"/>
        <v>0.29673590504451036</v>
      </c>
      <c r="M443" s="11">
        <f t="shared" si="100"/>
        <v>0.34129692832764502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-0.28507213510403684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0.22981646623294974</v>
      </c>
      <c r="Q443" s="11">
        <f>2*'OddsRatio_working_3-way'!K443*'OddsRatio_working_3-way'!L443*'OddsRatio_working_3-way'!M443</f>
        <v>7.7903886858627022E-2</v>
      </c>
      <c r="R443" s="11">
        <f t="shared" si="101"/>
        <v>0</v>
      </c>
      <c r="S443" s="11">
        <f t="shared" si="102"/>
        <v>-0.80616951968693262</v>
      </c>
      <c r="T443" s="11">
        <f t="shared" si="103"/>
        <v>-0.27327780328370593</v>
      </c>
      <c r="U443" s="11">
        <f>'OddsRatio_working_3-way'!S443-'OddsRatio_working_3-way'!R443^2/3</f>
        <v>-0.80616951968693262</v>
      </c>
      <c r="V443" s="11">
        <f>'OddsRatio_working_3-way'!S443*'OddsRatio_working_3-way'!R443/3-2*'OddsRatio_working_3-way'!R443^3/27-'OddsRatio_working_3-way'!T443</f>
        <v>0.27327780328370593</v>
      </c>
      <c r="W443" s="11">
        <f>'OddsRatio_working_3-way'!V443^2+4*'OddsRatio_working_3-way'!U443^3/27</f>
        <v>-2.9395479753617226E-3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0.13930210492211667</v>
      </c>
      <c r="Y443" s="11">
        <f>IF('OddsRatio_working_3-way'!W443&gt;=0,IF('OddsRatio_working_3-way'!V443+SQRT('OddsRatio_working_3-way'!W443)&gt;0,0,PI()),ACOS('OddsRatio_working_3-way'!V443/(2*'OddsRatio_working_3-way'!X443)))</f>
        <v>0.19585409892180894</v>
      </c>
      <c r="Z443" s="11">
        <f>'OddsRatio_working_3-way'!X443^(1/3)*COS('OddsRatio_working_3-way'!Y443/3)</f>
        <v>0.51728084883648795</v>
      </c>
      <c r="AA443" s="11">
        <f>'OddsRatio_working_3-way'!X443^(1/3)*COS(('OddsRatio_working_3-way'!Y443+2*PI())/3)</f>
        <v>-0.28792817769474166</v>
      </c>
      <c r="AB443" s="11">
        <f>'OddsRatio_working_3-way'!X443^(1/3)*COS(('OddsRatio_working_3-way'!Y443+4*PI())/3)</f>
        <v>-0.22935267114174637</v>
      </c>
      <c r="AC443" s="11">
        <f>'OddsRatio_working_3-way'!X443^(1/3)*SIN('OddsRatio_working_3-way'!Y443/3)</f>
        <v>3.3818584476290527E-2</v>
      </c>
      <c r="AD443" s="11">
        <f>'OddsRatio_working_3-way'!X443^(1/3)*SIN(('OddsRatio_working_3-way'!Y443+2*PI())/3)</f>
        <v>0.43106906374543136</v>
      </c>
      <c r="AE443" s="11">
        <f>'OddsRatio_working_3-way'!X443^(1/3)*SIN(('OddsRatio_working_3-way'!Y443+4*PI())/3)</f>
        <v>-0.46488764822172185</v>
      </c>
      <c r="AF443" s="11">
        <f>-'OddsRatio_working_3-way'!U443/(3*'OddsRatio_working_3-way'!X443^(1/3))*COS(('OddsRatio_working_3-way'!Y443)/3)</f>
        <v>0.51728084883648806</v>
      </c>
      <c r="AG443" s="11">
        <f>-'OddsRatio_working_3-way'!U443/(3*'OddsRatio_working_3-way'!X443^(1/3))*COS(('OddsRatio_working_3-way'!Y443+2*PI())/3)</f>
        <v>-0.28792817769474172</v>
      </c>
      <c r="AH443" s="11">
        <f>-'OddsRatio_working_3-way'!U443/(3*'OddsRatio_working_3-way'!X443^(1/3))*COS(('OddsRatio_working_3-way'!Y443+4*PI())/3)</f>
        <v>-0.22935267114174643</v>
      </c>
      <c r="AI443" s="11">
        <f>'OddsRatio_working_3-way'!U443/(3*'OddsRatio_working_3-way'!X443^(1/3))*SIN(('OddsRatio_working_3-way'!Y443)/3)</f>
        <v>-3.3818584476290534E-2</v>
      </c>
      <c r="AJ443" s="11">
        <f>'OddsRatio_working_3-way'!U443/(3*'OddsRatio_working_3-way'!X443^(1/3))*SIN(('OddsRatio_working_3-way'!Y443+2*PI())/3)</f>
        <v>-0.43106906374543141</v>
      </c>
      <c r="AK443" s="11">
        <f>'OddsRatio_working_3-way'!U443/(3*'OddsRatio_working_3-way'!X443^(1/3))*SIN(('OddsRatio_working_3-way'!Y443+4*PI())/3)</f>
        <v>0.46488764822172196</v>
      </c>
      <c r="AL443" s="11">
        <f>'OddsRatio_working_3-way'!Z443+'OddsRatio_working_3-way'!AF443</f>
        <v>1.0345616976729759</v>
      </c>
      <c r="AM443" s="11">
        <f>'OddsRatio_working_3-way'!AA443+'OddsRatio_working_3-way'!AG443</f>
        <v>-0.57585635538948332</v>
      </c>
      <c r="AN443" s="11">
        <f>'OddsRatio_working_3-way'!AB443+'OddsRatio_working_3-way'!AH443</f>
        <v>-0.4587053422834928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1.0345616976729759</v>
      </c>
      <c r="AS443" s="11">
        <f>IF(('OddsRatio_working_3-way'!X443=0),IF(Q443&gt;0,-Q443^(1/3),(-Q443)^(1/3)),'OddsRatio_working_3-way'!AM443-'OddsRatio_working_3-way'!R443/3)</f>
        <v>-0.57585635538948332</v>
      </c>
      <c r="AT443" s="11">
        <f>IF(('OddsRatio_working_3-way'!X443=0),IF(Q443&gt;0,-Q443^(1/3),(-Q443)^(1/3)),'OddsRatio_working_3-way'!AN443-'OddsRatio_working_3-way'!R443/3)</f>
        <v>-0.4587053422834928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9">
        <f t="shared" si="91"/>
        <v>0.31273613791774668</v>
      </c>
      <c r="E444" s="9">
        <f t="shared" si="92"/>
        <v>0.35958544212720606</v>
      </c>
      <c r="F444" s="9">
        <f t="shared" si="93"/>
        <v>0.32767841995504726</v>
      </c>
      <c r="G444" s="9">
        <f t="shared" si="94"/>
        <v>1.0415088974042082</v>
      </c>
      <c r="H444" s="9">
        <f t="shared" si="95"/>
        <v>3.1975837735228789</v>
      </c>
      <c r="I444" s="9">
        <f t="shared" si="96"/>
        <v>2.7809802145611959</v>
      </c>
      <c r="J444" s="9">
        <f t="shared" si="97"/>
        <v>3.0517725278862904</v>
      </c>
      <c r="K444" s="11">
        <f t="shared" si="98"/>
        <v>0.32154340836012862</v>
      </c>
      <c r="L444" s="11">
        <f t="shared" si="99"/>
        <v>0.36900369003690037</v>
      </c>
      <c r="M444" s="11">
        <f t="shared" si="100"/>
        <v>0.33670033670033667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-0.28396097758112915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0.23130894857618556</v>
      </c>
      <c r="Q444" s="11">
        <f>2*'OddsRatio_working_3-way'!K444*'OddsRatio_working_3-way'!L444*'OddsRatio_working_3-way'!M444</f>
        <v>7.9899464102309345E-2</v>
      </c>
      <c r="R444" s="11">
        <f t="shared" si="101"/>
        <v>0</v>
      </c>
      <c r="S444" s="11">
        <f t="shared" si="102"/>
        <v>-0.8145800544375833</v>
      </c>
      <c r="T444" s="11">
        <f t="shared" si="103"/>
        <v>-0.28137480291453654</v>
      </c>
      <c r="U444" s="11">
        <f>'OddsRatio_working_3-way'!S444-'OddsRatio_working_3-way'!R444^2/3</f>
        <v>-0.8145800544375833</v>
      </c>
      <c r="V444" s="11">
        <f>'OddsRatio_working_3-way'!S444*'OddsRatio_working_3-way'!R444/3-2*'OddsRatio_working_3-way'!R444^3/27-'OddsRatio_working_3-way'!T444</f>
        <v>0.28137480291453654</v>
      </c>
      <c r="W444" s="11">
        <f>'OddsRatio_working_3-way'!V444^2+4*'OddsRatio_working_3-way'!U444^3/27</f>
        <v>-9.0333007570282675E-4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0.14148772896518014</v>
      </c>
      <c r="Y444" s="11">
        <f>IF('OddsRatio_working_3-way'!W444&gt;=0,IF('OddsRatio_working_3-way'!V444+SQRT('OddsRatio_working_3-way'!W444)&gt;0,0,PI()),ACOS('OddsRatio_working_3-way'!V444/(2*'OddsRatio_working_3-way'!X444)))</f>
        <v>0.1064129323239178</v>
      </c>
      <c r="Z444" s="11">
        <f>'OddsRatio_working_3-way'!X444^(1/3)*COS('OddsRatio_working_3-way'!Y444/3)</f>
        <v>0.52075444870210419</v>
      </c>
      <c r="AA444" s="11">
        <f>'OddsRatio_working_3-way'!X444^(1/3)*COS(('OddsRatio_working_3-way'!Y444+2*PI())/3)</f>
        <v>-0.27638087165788561</v>
      </c>
      <c r="AB444" s="11">
        <f>'OddsRatio_working_3-way'!X444^(1/3)*COS(('OddsRatio_working_3-way'!Y444+4*PI())/3)</f>
        <v>-0.2443735770442185</v>
      </c>
      <c r="AC444" s="11">
        <f>'OddsRatio_working_3-way'!X444^(1/3)*SIN('OddsRatio_working_3-way'!Y444/3)</f>
        <v>1.8479420161232274E-2</v>
      </c>
      <c r="AD444" s="11">
        <f>'OddsRatio_working_3-way'!X444^(1/3)*SIN(('OddsRatio_working_3-way'!Y444+2*PI())/3)</f>
        <v>0.44174687162916637</v>
      </c>
      <c r="AE444" s="11">
        <f>'OddsRatio_working_3-way'!X444^(1/3)*SIN(('OddsRatio_working_3-way'!Y444+4*PI())/3)</f>
        <v>-0.46022629179039876</v>
      </c>
      <c r="AF444" s="11">
        <f>-'OddsRatio_working_3-way'!U444/(3*'OddsRatio_working_3-way'!X444^(1/3))*COS(('OddsRatio_working_3-way'!Y444)/3)</f>
        <v>0.52075444870210397</v>
      </c>
      <c r="AG444" s="11">
        <f>-'OddsRatio_working_3-way'!U444/(3*'OddsRatio_working_3-way'!X444^(1/3))*COS(('OddsRatio_working_3-way'!Y444+2*PI())/3)</f>
        <v>-0.2763808716578855</v>
      </c>
      <c r="AH444" s="11">
        <f>-'OddsRatio_working_3-way'!U444/(3*'OddsRatio_working_3-way'!X444^(1/3))*COS(('OddsRatio_working_3-way'!Y444+4*PI())/3)</f>
        <v>-0.24437357704421839</v>
      </c>
      <c r="AI444" s="11">
        <f>'OddsRatio_working_3-way'!U444/(3*'OddsRatio_working_3-way'!X444^(1/3))*SIN(('OddsRatio_working_3-way'!Y444)/3)</f>
        <v>-1.8479420161232267E-2</v>
      </c>
      <c r="AJ444" s="11">
        <f>'OddsRatio_working_3-way'!U444/(3*'OddsRatio_working_3-way'!X444^(1/3))*SIN(('OddsRatio_working_3-way'!Y444+2*PI())/3)</f>
        <v>-0.4417468716291662</v>
      </c>
      <c r="AK444" s="11">
        <f>'OddsRatio_working_3-way'!U444/(3*'OddsRatio_working_3-way'!X444^(1/3))*SIN(('OddsRatio_working_3-way'!Y444+4*PI())/3)</f>
        <v>0.46022629179039859</v>
      </c>
      <c r="AL444" s="11">
        <f>'OddsRatio_working_3-way'!Z444+'OddsRatio_working_3-way'!AF444</f>
        <v>1.0415088974042082</v>
      </c>
      <c r="AM444" s="11">
        <f>'OddsRatio_working_3-way'!AA444+'OddsRatio_working_3-way'!AG444</f>
        <v>-0.5527617433157711</v>
      </c>
      <c r="AN444" s="11">
        <f>'OddsRatio_working_3-way'!AB444+'OddsRatio_working_3-way'!AH444</f>
        <v>-0.48874715408843689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1.0415088974042082</v>
      </c>
      <c r="AS444" s="11">
        <f>IF(('OddsRatio_working_3-way'!X444=0),IF(Q444&gt;0,-Q444^(1/3),(-Q444)^(1/3)),'OddsRatio_working_3-way'!AM444-'OddsRatio_working_3-way'!R444/3)</f>
        <v>-0.5527617433157711</v>
      </c>
      <c r="AT444" s="11">
        <f>IF(('OddsRatio_working_3-way'!X444=0),IF(Q444&gt;0,-Q444^(1/3),(-Q444)^(1/3)),'OddsRatio_working_3-way'!AN444-'OddsRatio_working_3-way'!R444/3)</f>
        <v>-0.48874715408843689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9">
        <f t="shared" si="91"/>
        <v>0.3779895270125132</v>
      </c>
      <c r="E445" s="9">
        <f t="shared" si="92"/>
        <v>0.33106911861833443</v>
      </c>
      <c r="F445" s="9">
        <f t="shared" si="93"/>
        <v>0.29094135436915253</v>
      </c>
      <c r="G445" s="9">
        <f t="shared" si="94"/>
        <v>1.0415037624468617</v>
      </c>
      <c r="H445" s="9">
        <f t="shared" si="95"/>
        <v>2.6455759446660418</v>
      </c>
      <c r="I445" s="9">
        <f t="shared" si="96"/>
        <v>3.0205172991469116</v>
      </c>
      <c r="J445" s="9">
        <f t="shared" si="97"/>
        <v>3.4371188041256553</v>
      </c>
      <c r="K445" s="11">
        <f t="shared" si="98"/>
        <v>0.38759689922480617</v>
      </c>
      <c r="L445" s="11">
        <f t="shared" si="99"/>
        <v>0.3401360544217687</v>
      </c>
      <c r="M445" s="11">
        <f t="shared" si="100"/>
        <v>0.29940119760479045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-0.28311388613375998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0.23130451642198907</v>
      </c>
      <c r="Q445" s="11">
        <f>2*'OddsRatio_working_3-way'!K445*'OddsRatio_working_3-way'!L445*'OddsRatio_working_3-way'!M445</f>
        <v>7.8943520963136213E-2</v>
      </c>
      <c r="R445" s="11">
        <f t="shared" si="101"/>
        <v>0</v>
      </c>
      <c r="S445" s="11">
        <f t="shared" si="102"/>
        <v>-0.8170016652334281</v>
      </c>
      <c r="T445" s="11">
        <f t="shared" si="103"/>
        <v>-0.27884015878274004</v>
      </c>
      <c r="U445" s="11">
        <f>'OddsRatio_working_3-way'!S445-'OddsRatio_working_3-way'!R445^2/3</f>
        <v>-0.8170016652334281</v>
      </c>
      <c r="V445" s="11">
        <f>'OddsRatio_working_3-way'!S445*'OddsRatio_working_3-way'!R445/3-2*'OddsRatio_working_3-way'!R445^3/27-'OddsRatio_working_3-way'!T445</f>
        <v>0.27884015878274004</v>
      </c>
      <c r="W445" s="11">
        <f>'OddsRatio_working_3-way'!V445^2+4*'OddsRatio_working_3-way'!U445^3/27</f>
        <v>-3.0395506769472364E-3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0.14211912681526273</v>
      </c>
      <c r="Y445" s="11">
        <f>IF('OddsRatio_working_3-way'!W445&gt;=0,IF('OddsRatio_working_3-way'!V445+SQRT('OddsRatio_working_3-way'!W445)&gt;0,0,PI()),ACOS('OddsRatio_working_3-way'!V445/(2*'OddsRatio_working_3-way'!X445)))</f>
        <v>0.19520175559191166</v>
      </c>
      <c r="Z445" s="11">
        <f>'OddsRatio_working_3-way'!X445^(1/3)*COS('OddsRatio_working_3-way'!Y445/3)</f>
        <v>0.52075188122343097</v>
      </c>
      <c r="AA445" s="11">
        <f>'OddsRatio_working_3-way'!X445^(1/3)*COS(('OddsRatio_working_3-way'!Y445+2*PI())/3)</f>
        <v>-0.28976173582046044</v>
      </c>
      <c r="AB445" s="11">
        <f>'OddsRatio_working_3-way'!X445^(1/3)*COS(('OddsRatio_working_3-way'!Y445+4*PI())/3)</f>
        <v>-0.23099014540297069</v>
      </c>
      <c r="AC445" s="11">
        <f>'OddsRatio_working_3-way'!X445^(1/3)*SIN('OddsRatio_working_3-way'!Y445/3)</f>
        <v>3.3931793548240302E-2</v>
      </c>
      <c r="AD445" s="11">
        <f>'OddsRatio_working_3-way'!X445^(1/3)*SIN(('OddsRatio_working_3-way'!Y445+2*PI())/3)</f>
        <v>0.43401846143390777</v>
      </c>
      <c r="AE445" s="11">
        <f>'OddsRatio_working_3-way'!X445^(1/3)*SIN(('OddsRatio_working_3-way'!Y445+4*PI())/3)</f>
        <v>-0.46795025498214793</v>
      </c>
      <c r="AF445" s="11">
        <f>-'OddsRatio_working_3-way'!U445/(3*'OddsRatio_working_3-way'!X445^(1/3))*COS(('OddsRatio_working_3-way'!Y445)/3)</f>
        <v>0.52075188122343086</v>
      </c>
      <c r="AG445" s="11">
        <f>-'OddsRatio_working_3-way'!U445/(3*'OddsRatio_working_3-way'!X445^(1/3))*COS(('OddsRatio_working_3-way'!Y445+2*PI())/3)</f>
        <v>-0.28976173582046039</v>
      </c>
      <c r="AH445" s="11">
        <f>-'OddsRatio_working_3-way'!U445/(3*'OddsRatio_working_3-way'!X445^(1/3))*COS(('OddsRatio_working_3-way'!Y445+4*PI())/3)</f>
        <v>-0.23099014540297064</v>
      </c>
      <c r="AI445" s="11">
        <f>'OddsRatio_working_3-way'!U445/(3*'OddsRatio_working_3-way'!X445^(1/3))*SIN(('OddsRatio_working_3-way'!Y445)/3)</f>
        <v>-3.3931793548240295E-2</v>
      </c>
      <c r="AJ445" s="11">
        <f>'OddsRatio_working_3-way'!U445/(3*'OddsRatio_working_3-way'!X445^(1/3))*SIN(('OddsRatio_working_3-way'!Y445+2*PI())/3)</f>
        <v>-0.43401846143390771</v>
      </c>
      <c r="AK445" s="11">
        <f>'OddsRatio_working_3-way'!U445/(3*'OddsRatio_working_3-way'!X445^(1/3))*SIN(('OddsRatio_working_3-way'!Y445+4*PI())/3)</f>
        <v>0.46795025498214782</v>
      </c>
      <c r="AL445" s="11">
        <f>'OddsRatio_working_3-way'!Z445+'OddsRatio_working_3-way'!AF445</f>
        <v>1.0415037624468617</v>
      </c>
      <c r="AM445" s="11">
        <f>'OddsRatio_working_3-way'!AA445+'OddsRatio_working_3-way'!AG445</f>
        <v>-0.57952347164092077</v>
      </c>
      <c r="AN445" s="11">
        <f>'OddsRatio_working_3-way'!AB445+'OddsRatio_working_3-way'!AH445</f>
        <v>-0.46198029080594133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1.0415037624468617</v>
      </c>
      <c r="AS445" s="11">
        <f>IF(('OddsRatio_working_3-way'!X445=0),IF(Q445&gt;0,-Q445^(1/3),(-Q445)^(1/3)),'OddsRatio_working_3-way'!AM445-'OddsRatio_working_3-way'!R445/3)</f>
        <v>-0.57952347164092077</v>
      </c>
      <c r="AT445" s="11">
        <f>IF(('OddsRatio_working_3-way'!X445=0),IF(Q445&gt;0,-Q445^(1/3),(-Q445)^(1/3)),'OddsRatio_working_3-way'!AN445-'OddsRatio_working_3-way'!R445/3)</f>
        <v>-0.46198029080594133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9">
        <f t="shared" si="91"/>
        <v>0.26561470716963165</v>
      </c>
      <c r="E446" s="9">
        <f t="shared" si="92"/>
        <v>0.28477186138126487</v>
      </c>
      <c r="F446" s="9">
        <f t="shared" si="93"/>
        <v>0.44961343144910343</v>
      </c>
      <c r="G446" s="9">
        <f t="shared" si="94"/>
        <v>1.0552869345029032</v>
      </c>
      <c r="H446" s="9">
        <f t="shared" si="95"/>
        <v>3.7648517683976062</v>
      </c>
      <c r="I446" s="9">
        <f t="shared" si="96"/>
        <v>3.5115829041169091</v>
      </c>
      <c r="J446" s="9">
        <f t="shared" si="97"/>
        <v>2.2241328440233681</v>
      </c>
      <c r="K446" s="11">
        <f t="shared" si="98"/>
        <v>0.27624309392265195</v>
      </c>
      <c r="L446" s="11">
        <f t="shared" si="99"/>
        <v>0.29585798816568049</v>
      </c>
      <c r="M446" s="11">
        <f t="shared" si="100"/>
        <v>0.46296296296296291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-0.27368891988526489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0.23307821862857991</v>
      </c>
      <c r="Q446" s="11">
        <f>2*'OddsRatio_working_3-way'!K446*'OddsRatio_working_3-way'!L446*'OddsRatio_working_3-way'!M446</f>
        <v>7.5674746307980476E-2</v>
      </c>
      <c r="R446" s="11">
        <f t="shared" si="101"/>
        <v>0</v>
      </c>
      <c r="S446" s="11">
        <f t="shared" si="102"/>
        <v>-0.85161729866992908</v>
      </c>
      <c r="T446" s="11">
        <f t="shared" si="103"/>
        <v>-0.27649912294478207</v>
      </c>
      <c r="U446" s="11">
        <f>'OddsRatio_working_3-way'!S446-'OddsRatio_working_3-way'!R446^2/3</f>
        <v>-0.85161729866992908</v>
      </c>
      <c r="V446" s="11">
        <f>'OddsRatio_working_3-way'!S446*'OddsRatio_working_3-way'!R446/3-2*'OddsRatio_working_3-way'!R446^3/27-'OddsRatio_working_3-way'!T446</f>
        <v>0.27649912294478207</v>
      </c>
      <c r="W446" s="11">
        <f>'OddsRatio_working_3-way'!V446^2+4*'OddsRatio_working_3-way'!U446^3/27</f>
        <v>-1.5050037828186341E-2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0.15124632459783946</v>
      </c>
      <c r="Y446" s="11">
        <f>IF('OddsRatio_working_3-way'!W446&gt;=0,IF('OddsRatio_working_3-way'!V446+SQRT('OddsRatio_working_3-way'!W446)&gt;0,0,PI()),ACOS('OddsRatio_working_3-way'!V446/(2*'OddsRatio_working_3-way'!X446)))</f>
        <v>0.41759022423155989</v>
      </c>
      <c r="Z446" s="11">
        <f>'OddsRatio_working_3-way'!X446^(1/3)*COS('OddsRatio_working_3-way'!Y446/3)</f>
        <v>0.52764346725145173</v>
      </c>
      <c r="AA446" s="11">
        <f>'OddsRatio_working_3-way'!X446^(1/3)*COS(('OddsRatio_working_3-way'!Y446+2*PI())/3)</f>
        <v>-0.32784206842360053</v>
      </c>
      <c r="AB446" s="11">
        <f>'OddsRatio_working_3-way'!X446^(1/3)*COS(('OddsRatio_working_3-way'!Y446+4*PI())/3)</f>
        <v>-0.19980139882785106</v>
      </c>
      <c r="AC446" s="11">
        <f>'OddsRatio_working_3-way'!X446^(1/3)*SIN('OddsRatio_working_3-way'!Y446/3)</f>
        <v>7.3924315058325848E-2</v>
      </c>
      <c r="AD446" s="11">
        <f>'OddsRatio_working_3-way'!X446^(1/3)*SIN(('OddsRatio_working_3-way'!Y446+2*PI())/3)</f>
        <v>0.41999048925149679</v>
      </c>
      <c r="AE446" s="11">
        <f>'OddsRatio_working_3-way'!X446^(1/3)*SIN(('OddsRatio_working_3-way'!Y446+4*PI())/3)</f>
        <v>-0.49391480430982265</v>
      </c>
      <c r="AF446" s="11">
        <f>-'OddsRatio_working_3-way'!U446/(3*'OddsRatio_working_3-way'!X446^(1/3))*COS(('OddsRatio_working_3-way'!Y446)/3)</f>
        <v>0.52764346725145161</v>
      </c>
      <c r="AG446" s="11">
        <f>-'OddsRatio_working_3-way'!U446/(3*'OddsRatio_working_3-way'!X446^(1/3))*COS(('OddsRatio_working_3-way'!Y446+2*PI())/3)</f>
        <v>-0.32784206842360047</v>
      </c>
      <c r="AH446" s="11">
        <f>-'OddsRatio_working_3-way'!U446/(3*'OddsRatio_working_3-way'!X446^(1/3))*COS(('OddsRatio_working_3-way'!Y446+4*PI())/3)</f>
        <v>-0.19980139882785103</v>
      </c>
      <c r="AI446" s="11">
        <f>'OddsRatio_working_3-way'!U446/(3*'OddsRatio_working_3-way'!X446^(1/3))*SIN(('OddsRatio_working_3-way'!Y446)/3)</f>
        <v>-7.3924315058325821E-2</v>
      </c>
      <c r="AJ446" s="11">
        <f>'OddsRatio_working_3-way'!U446/(3*'OddsRatio_working_3-way'!X446^(1/3))*SIN(('OddsRatio_working_3-way'!Y446+2*PI())/3)</f>
        <v>-0.41999048925149668</v>
      </c>
      <c r="AK446" s="11">
        <f>'OddsRatio_working_3-way'!U446/(3*'OddsRatio_working_3-way'!X446^(1/3))*SIN(('OddsRatio_working_3-way'!Y446+4*PI())/3)</f>
        <v>0.49391480430982254</v>
      </c>
      <c r="AL446" s="11">
        <f>'OddsRatio_working_3-way'!Z446+'OddsRatio_working_3-way'!AF446</f>
        <v>1.0552869345029032</v>
      </c>
      <c r="AM446" s="11">
        <f>'OddsRatio_working_3-way'!AA446+'OddsRatio_working_3-way'!AG446</f>
        <v>-0.65568413684720106</v>
      </c>
      <c r="AN446" s="11">
        <f>'OddsRatio_working_3-way'!AB446+'OddsRatio_working_3-way'!AH446</f>
        <v>-0.39960279765570206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1.0552869345029032</v>
      </c>
      <c r="AS446" s="11">
        <f>IF(('OddsRatio_working_3-way'!X446=0),IF(Q446&gt;0,-Q446^(1/3),(-Q446)^(1/3)),'OddsRatio_working_3-way'!AM446-'OddsRatio_working_3-way'!R446/3)</f>
        <v>-0.65568413684720106</v>
      </c>
      <c r="AT446" s="11">
        <f>IF(('OddsRatio_working_3-way'!X446=0),IF(Q446&gt;0,-Q446^(1/3),(-Q446)^(1/3)),'OddsRatio_working_3-way'!AN446-'OddsRatio_working_3-way'!R446/3)</f>
        <v>-0.39960279765570206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9">
        <f t="shared" si="91"/>
        <v>0.54549005377171034</v>
      </c>
      <c r="E447" s="9">
        <f t="shared" si="92"/>
        <v>0.23079465502971422</v>
      </c>
      <c r="F447" s="9">
        <f t="shared" si="93"/>
        <v>0.22371529119857539</v>
      </c>
      <c r="G447" s="9">
        <f t="shared" si="94"/>
        <v>1.0547012578516632</v>
      </c>
      <c r="H447" s="9">
        <f t="shared" si="95"/>
        <v>1.8332139937028142</v>
      </c>
      <c r="I447" s="9">
        <f t="shared" si="96"/>
        <v>4.3328559748112561</v>
      </c>
      <c r="J447" s="9">
        <f t="shared" si="97"/>
        <v>4.469967138331973</v>
      </c>
      <c r="K447" s="11">
        <f t="shared" si="98"/>
        <v>0.55865921787709494</v>
      </c>
      <c r="L447" s="11">
        <f t="shared" si="99"/>
        <v>0.24038461538461536</v>
      </c>
      <c r="M447" s="11">
        <f t="shared" si="100"/>
        <v>0.23310023310023309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-0.25710257011288395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0.22663913940235386</v>
      </c>
      <c r="Q447" s="11">
        <f>2*'OddsRatio_working_3-way'!K447*'OddsRatio_working_3-way'!L447*'OddsRatio_working_3-way'!M447</f>
        <v>6.2607497072473428E-2</v>
      </c>
      <c r="R447" s="11">
        <f t="shared" si="101"/>
        <v>0</v>
      </c>
      <c r="S447" s="11">
        <f t="shared" si="102"/>
        <v>-0.88151253915060146</v>
      </c>
      <c r="T447" s="11">
        <f t="shared" si="103"/>
        <v>-0.24351175114657492</v>
      </c>
      <c r="U447" s="11">
        <f>'OddsRatio_working_3-way'!S447-'OddsRatio_working_3-way'!R447^2/3</f>
        <v>-0.88151253915060146</v>
      </c>
      <c r="V447" s="11">
        <f>'OddsRatio_working_3-way'!S447*'OddsRatio_working_3-way'!R447/3-2*'OddsRatio_working_3-way'!R447^3/27-'OddsRatio_working_3-way'!T447</f>
        <v>0.24351175114657492</v>
      </c>
      <c r="W447" s="11">
        <f>'OddsRatio_working_3-way'!V447^2+4*'OddsRatio_working_3-way'!U447^3/27</f>
        <v>-4.2182319518741435E-2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0.15927985784870358</v>
      </c>
      <c r="Y447" s="11">
        <f>IF('OddsRatio_working_3-way'!W447&gt;=0,IF('OddsRatio_working_3-way'!V447+SQRT('OddsRatio_working_3-way'!W447)&gt;0,0,PI()),ACOS('OddsRatio_working_3-way'!V447/(2*'OddsRatio_working_3-way'!X447)))</f>
        <v>0.70066320932813142</v>
      </c>
      <c r="Z447" s="11">
        <f>'OddsRatio_working_3-way'!X447^(1/3)*COS('OddsRatio_working_3-way'!Y447/3)</f>
        <v>0.52735062892583173</v>
      </c>
      <c r="AA447" s="11">
        <f>'OddsRatio_working_3-way'!X447^(1/3)*COS(('OddsRatio_working_3-way'!Y447+2*PI())/3)</f>
        <v>-0.3723220834728489</v>
      </c>
      <c r="AB447" s="11">
        <f>'OddsRatio_working_3-way'!X447^(1/3)*COS(('OddsRatio_working_3-way'!Y447+4*PI())/3)</f>
        <v>-0.15502854545298267</v>
      </c>
      <c r="AC447" s="11">
        <f>'OddsRatio_working_3-way'!X447^(1/3)*SIN('OddsRatio_working_3-way'!Y447/3)</f>
        <v>0.125454482668936</v>
      </c>
      <c r="AD447" s="11">
        <f>'OddsRatio_working_3-way'!X447^(1/3)*SIN(('OddsRatio_working_3-way'!Y447+2*PI())/3)</f>
        <v>0.3939718000170031</v>
      </c>
      <c r="AE447" s="11">
        <f>'OddsRatio_working_3-way'!X447^(1/3)*SIN(('OddsRatio_working_3-way'!Y447+4*PI())/3)</f>
        <v>-0.51942628268593904</v>
      </c>
      <c r="AF447" s="11">
        <f>-'OddsRatio_working_3-way'!U447/(3*'OddsRatio_working_3-way'!X447^(1/3))*COS(('OddsRatio_working_3-way'!Y447)/3)</f>
        <v>0.52735062892583151</v>
      </c>
      <c r="AG447" s="11">
        <f>-'OddsRatio_working_3-way'!U447/(3*'OddsRatio_working_3-way'!X447^(1/3))*COS(('OddsRatio_working_3-way'!Y447+2*PI())/3)</f>
        <v>-0.37232208347284879</v>
      </c>
      <c r="AH447" s="11">
        <f>-'OddsRatio_working_3-way'!U447/(3*'OddsRatio_working_3-way'!X447^(1/3))*COS(('OddsRatio_working_3-way'!Y447+4*PI())/3)</f>
        <v>-0.15502854545298259</v>
      </c>
      <c r="AI447" s="11">
        <f>'OddsRatio_working_3-way'!U447/(3*'OddsRatio_working_3-way'!X447^(1/3))*SIN(('OddsRatio_working_3-way'!Y447)/3)</f>
        <v>-0.12545448266893594</v>
      </c>
      <c r="AJ447" s="11">
        <f>'OddsRatio_working_3-way'!U447/(3*'OddsRatio_working_3-way'!X447^(1/3))*SIN(('OddsRatio_working_3-way'!Y447+2*PI())/3)</f>
        <v>-0.39397180001700294</v>
      </c>
      <c r="AK447" s="11">
        <f>'OddsRatio_working_3-way'!U447/(3*'OddsRatio_working_3-way'!X447^(1/3))*SIN(('OddsRatio_working_3-way'!Y447+4*PI())/3)</f>
        <v>0.51942628268593882</v>
      </c>
      <c r="AL447" s="11">
        <f>'OddsRatio_working_3-way'!Z447+'OddsRatio_working_3-way'!AF447</f>
        <v>1.0547012578516632</v>
      </c>
      <c r="AM447" s="11">
        <f>'OddsRatio_working_3-way'!AA447+'OddsRatio_working_3-way'!AG447</f>
        <v>-0.74464416694569768</v>
      </c>
      <c r="AN447" s="11">
        <f>'OddsRatio_working_3-way'!AB447+'OddsRatio_working_3-way'!AH447</f>
        <v>-0.31005709090596523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1.0547012578516632</v>
      </c>
      <c r="AS447" s="11">
        <f>IF(('OddsRatio_working_3-way'!X447=0),IF(Q447&gt;0,-Q447^(1/3),(-Q447)^(1/3)),'OddsRatio_working_3-way'!AM447-'OddsRatio_working_3-way'!R447/3)</f>
        <v>-0.74464416694569768</v>
      </c>
      <c r="AT447" s="11">
        <f>IF(('OddsRatio_working_3-way'!X447=0),IF(Q447&gt;0,-Q447^(1/3),(-Q447)^(1/3)),'OddsRatio_working_3-way'!AN447-'OddsRatio_working_3-way'!R447/3)</f>
        <v>-0.31005709090596523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9">
        <f t="shared" si="91"/>
        <v>0.26746367583715769</v>
      </c>
      <c r="E448" s="9">
        <f t="shared" si="92"/>
        <v>0.24362321790449759</v>
      </c>
      <c r="F448" s="9">
        <f t="shared" si="93"/>
        <v>0.48891310625834494</v>
      </c>
      <c r="G448" s="9">
        <f t="shared" si="94"/>
        <v>1.0453532278015745</v>
      </c>
      <c r="H448" s="9">
        <f t="shared" si="95"/>
        <v>3.7388254568401242</v>
      </c>
      <c r="I448" s="9">
        <f t="shared" si="96"/>
        <v>4.1046990865706761</v>
      </c>
      <c r="J448" s="9">
        <f t="shared" si="97"/>
        <v>2.0453532278015745</v>
      </c>
      <c r="K448" s="11">
        <f t="shared" si="98"/>
        <v>0.27624309392265195</v>
      </c>
      <c r="L448" s="11">
        <f t="shared" si="99"/>
        <v>0.25188916876574308</v>
      </c>
      <c r="M448" s="11">
        <f t="shared" si="100"/>
        <v>0.5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-0.27072519030852948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0.22927480969147057</v>
      </c>
      <c r="Q448" s="11">
        <f>2*'OddsRatio_working_3-way'!K448*'OddsRatio_working_3-way'!L448*'OddsRatio_working_3-way'!M448</f>
        <v>6.9582643305453898E-2</v>
      </c>
      <c r="R448" s="11">
        <f t="shared" si="101"/>
        <v>0</v>
      </c>
      <c r="S448" s="11">
        <f t="shared" si="102"/>
        <v>-0.84689130490657194</v>
      </c>
      <c r="T448" s="11">
        <f t="shared" si="103"/>
        <v>-0.25702315778651658</v>
      </c>
      <c r="U448" s="11">
        <f>'OddsRatio_working_3-way'!S448-'OddsRatio_working_3-way'!R448^2/3</f>
        <v>-0.84689130490657194</v>
      </c>
      <c r="V448" s="11">
        <f>'OddsRatio_working_3-way'!S448*'OddsRatio_working_3-way'!R448/3-2*'OddsRatio_working_3-way'!R448^3/27-'OddsRatio_working_3-way'!T448</f>
        <v>0.25702315778651658</v>
      </c>
      <c r="W448" s="11">
        <f>'OddsRatio_working_3-way'!V448^2+4*'OddsRatio_working_3-way'!U448^3/27</f>
        <v>-2.3925987695496337E-2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0.14998907571390735</v>
      </c>
      <c r="Y448" s="11">
        <f>IF('OddsRatio_working_3-way'!W448&gt;=0,IF('OddsRatio_working_3-way'!V448+SQRT('OddsRatio_working_3-way'!W448)&gt;0,0,PI()),ACOS('OddsRatio_working_3-way'!V448/(2*'OddsRatio_working_3-way'!X448)))</f>
        <v>0.54175265924342186</v>
      </c>
      <c r="Z448" s="11">
        <f>'OddsRatio_working_3-way'!X448^(1/3)*COS('OddsRatio_working_3-way'!Y448/3)</f>
        <v>0.52267661390078735</v>
      </c>
      <c r="AA448" s="11">
        <f>'OddsRatio_working_3-way'!X448^(1/3)*COS(('OddsRatio_working_3-way'!Y448+2*PI())/3)</f>
        <v>-0.3439802707917039</v>
      </c>
      <c r="AB448" s="11">
        <f>'OddsRatio_working_3-way'!X448^(1/3)*COS(('OddsRatio_working_3-way'!Y448+4*PI())/3)</f>
        <v>-0.17869634310908367</v>
      </c>
      <c r="AC448" s="11">
        <f>'OddsRatio_working_3-way'!X448^(1/3)*SIN('OddsRatio_working_3-way'!Y448/3)</f>
        <v>9.5426720140279683E-2</v>
      </c>
      <c r="AD448" s="11">
        <f>'OddsRatio_working_3-way'!X448^(1/3)*SIN(('OddsRatio_working_3-way'!Y448+2*PI())/3)</f>
        <v>0.40493786553197281</v>
      </c>
      <c r="AE448" s="11">
        <f>'OddsRatio_working_3-way'!X448^(1/3)*SIN(('OddsRatio_working_3-way'!Y448+4*PI())/3)</f>
        <v>-0.50036458567225228</v>
      </c>
      <c r="AF448" s="11">
        <f>-'OddsRatio_working_3-way'!U448/(3*'OddsRatio_working_3-way'!X448^(1/3))*COS(('OddsRatio_working_3-way'!Y448)/3)</f>
        <v>0.52267661390078723</v>
      </c>
      <c r="AG448" s="11">
        <f>-'OddsRatio_working_3-way'!U448/(3*'OddsRatio_working_3-way'!X448^(1/3))*COS(('OddsRatio_working_3-way'!Y448+2*PI())/3)</f>
        <v>-0.34398027079170379</v>
      </c>
      <c r="AH448" s="11">
        <f>-'OddsRatio_working_3-way'!U448/(3*'OddsRatio_working_3-way'!X448^(1/3))*COS(('OddsRatio_working_3-way'!Y448+4*PI())/3)</f>
        <v>-0.17869634310908361</v>
      </c>
      <c r="AI448" s="11">
        <f>'OddsRatio_working_3-way'!U448/(3*'OddsRatio_working_3-way'!X448^(1/3))*SIN(('OddsRatio_working_3-way'!Y448)/3)</f>
        <v>-9.5426720140279669E-2</v>
      </c>
      <c r="AJ448" s="11">
        <f>'OddsRatio_working_3-way'!U448/(3*'OddsRatio_working_3-way'!X448^(1/3))*SIN(('OddsRatio_working_3-way'!Y448+2*PI())/3)</f>
        <v>-0.40493786553197275</v>
      </c>
      <c r="AK448" s="11">
        <f>'OddsRatio_working_3-way'!U448/(3*'OddsRatio_working_3-way'!X448^(1/3))*SIN(('OddsRatio_working_3-way'!Y448+4*PI())/3)</f>
        <v>0.50036458567225217</v>
      </c>
      <c r="AL448" s="11">
        <f>'OddsRatio_working_3-way'!Z448+'OddsRatio_working_3-way'!AF448</f>
        <v>1.0453532278015745</v>
      </c>
      <c r="AM448" s="11">
        <f>'OddsRatio_working_3-way'!AA448+'OddsRatio_working_3-way'!AG448</f>
        <v>-0.68796054158340769</v>
      </c>
      <c r="AN448" s="11">
        <f>'OddsRatio_working_3-way'!AB448+'OddsRatio_working_3-way'!AH448</f>
        <v>-0.35739268621816728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1.0453532278015745</v>
      </c>
      <c r="AS448" s="11">
        <f>IF(('OddsRatio_working_3-way'!X448=0),IF(Q448&gt;0,-Q448^(1/3),(-Q448)^(1/3)),'OddsRatio_working_3-way'!AM448-'OddsRatio_working_3-way'!R448/3)</f>
        <v>-0.68796054158340769</v>
      </c>
      <c r="AT448" s="11">
        <f>IF(('OddsRatio_working_3-way'!X448=0),IF(Q448&gt;0,-Q448^(1/3),(-Q448)^(1/3)),'OddsRatio_working_3-way'!AN448-'OddsRatio_working_3-way'!R448/3)</f>
        <v>-0.35739268621816728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9">
        <f t="shared" si="91"/>
        <v>0.10199979857276346</v>
      </c>
      <c r="E449" s="9">
        <f t="shared" si="92"/>
        <v>0.17750471649304514</v>
      </c>
      <c r="F449" s="9">
        <f t="shared" si="93"/>
        <v>0.72049548493419147</v>
      </c>
      <c r="G449" s="9">
        <f t="shared" si="94"/>
        <v>1.0775937489868823</v>
      </c>
      <c r="H449" s="9">
        <f t="shared" si="95"/>
        <v>9.8039409292228292</v>
      </c>
      <c r="I449" s="9">
        <f t="shared" si="96"/>
        <v>5.6336531206435927</v>
      </c>
      <c r="J449" s="9">
        <f t="shared" si="97"/>
        <v>1.3879337496352775</v>
      </c>
      <c r="K449" s="11">
        <f t="shared" si="98"/>
        <v>0.10905125408942203</v>
      </c>
      <c r="L449" s="11">
        <f t="shared" si="99"/>
        <v>0.18867924528301888</v>
      </c>
      <c r="M449" s="11">
        <f t="shared" si="100"/>
        <v>0.73529411764705876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-0.19134137883873126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0.19410760127182083</v>
      </c>
      <c r="Q449" s="11">
        <f>2*'OddsRatio_working_3-way'!K449*'OddsRatio_working_3-way'!L449*'OddsRatio_working_3-way'!M449</f>
        <v>3.0258394586410109E-2</v>
      </c>
      <c r="R449" s="11">
        <f t="shared" si="101"/>
        <v>0</v>
      </c>
      <c r="S449" s="11">
        <f t="shared" si="102"/>
        <v>-1.0144570006230647</v>
      </c>
      <c r="T449" s="11">
        <f t="shared" si="103"/>
        <v>-0.15813826977756268</v>
      </c>
      <c r="U449" s="11">
        <f>'OddsRatio_working_3-way'!S449-'OddsRatio_working_3-way'!R449^2/3</f>
        <v>-1.0144570006230647</v>
      </c>
      <c r="V449" s="11">
        <f>'OddsRatio_working_3-way'!S449*'OddsRatio_working_3-way'!R449/3-2*'OddsRatio_working_3-way'!R449^3/27-'OddsRatio_working_3-way'!T449</f>
        <v>0.15813826977756268</v>
      </c>
      <c r="W449" s="11">
        <f>'OddsRatio_working_3-way'!V449^2+4*'OddsRatio_working_3-way'!U449^3/27</f>
        <v>-0.12965910808416362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0.19663851380922609</v>
      </c>
      <c r="Y449" s="11">
        <f>IF('OddsRatio_working_3-way'!W449&gt;=0,IF('OddsRatio_working_3-way'!V449+SQRT('OddsRatio_working_3-way'!W449)&gt;0,0,PI()),ACOS('OddsRatio_working_3-way'!V449/(2*'OddsRatio_working_3-way'!X449)))</f>
        <v>1.1569826646040373</v>
      </c>
      <c r="Z449" s="11">
        <f>'OddsRatio_working_3-way'!X449^(1/3)*COS('OddsRatio_working_3-way'!Y449/3)</f>
        <v>0.53879687449344116</v>
      </c>
      <c r="AA449" s="11">
        <f>'OddsRatio_working_3-way'!X449^(1/3)*COS(('OddsRatio_working_3-way'!Y449+2*PI())/3)</f>
        <v>-0.45883891914760799</v>
      </c>
      <c r="AB449" s="11">
        <f>'OddsRatio_working_3-way'!X449^(1/3)*COS(('OddsRatio_working_3-way'!Y449+4*PI())/3)</f>
        <v>-7.9957955345833359E-2</v>
      </c>
      <c r="AC449" s="11">
        <f>'OddsRatio_working_3-way'!X449^(1/3)*SIN('OddsRatio_working_3-way'!Y449/3)</f>
        <v>0.21874702644177951</v>
      </c>
      <c r="AD449" s="11">
        <f>'OddsRatio_working_3-way'!X449^(1/3)*SIN(('OddsRatio_working_3-way'!Y449+2*PI())/3)</f>
        <v>0.35723826757008614</v>
      </c>
      <c r="AE449" s="11">
        <f>'OddsRatio_working_3-way'!X449^(1/3)*SIN(('OddsRatio_working_3-way'!Y449+4*PI())/3)</f>
        <v>-0.5759852940118656</v>
      </c>
      <c r="AF449" s="11">
        <f>-'OddsRatio_working_3-way'!U449/(3*'OddsRatio_working_3-way'!X449^(1/3))*COS(('OddsRatio_working_3-way'!Y449)/3)</f>
        <v>0.53879687449344116</v>
      </c>
      <c r="AG449" s="11">
        <f>-'OddsRatio_working_3-way'!U449/(3*'OddsRatio_working_3-way'!X449^(1/3))*COS(('OddsRatio_working_3-way'!Y449+2*PI())/3)</f>
        <v>-0.45883891914760799</v>
      </c>
      <c r="AH449" s="11">
        <f>-'OddsRatio_working_3-way'!U449/(3*'OddsRatio_working_3-way'!X449^(1/3))*COS(('OddsRatio_working_3-way'!Y449+4*PI())/3)</f>
        <v>-7.9957955345833359E-2</v>
      </c>
      <c r="AI449" s="11">
        <f>'OddsRatio_working_3-way'!U449/(3*'OddsRatio_working_3-way'!X449^(1/3))*SIN(('OddsRatio_working_3-way'!Y449)/3)</f>
        <v>-0.21874702644177951</v>
      </c>
      <c r="AJ449" s="11">
        <f>'OddsRatio_working_3-way'!U449/(3*'OddsRatio_working_3-way'!X449^(1/3))*SIN(('OddsRatio_working_3-way'!Y449+2*PI())/3)</f>
        <v>-0.35723826757008614</v>
      </c>
      <c r="AK449" s="11">
        <f>'OddsRatio_working_3-way'!U449/(3*'OddsRatio_working_3-way'!X449^(1/3))*SIN(('OddsRatio_working_3-way'!Y449+4*PI())/3)</f>
        <v>0.5759852940118656</v>
      </c>
      <c r="AL449" s="11">
        <f>'OddsRatio_working_3-way'!Z449+'OddsRatio_working_3-way'!AF449</f>
        <v>1.0775937489868823</v>
      </c>
      <c r="AM449" s="11">
        <f>'OddsRatio_working_3-way'!AA449+'OddsRatio_working_3-way'!AG449</f>
        <v>-0.91767783829521599</v>
      </c>
      <c r="AN449" s="11">
        <f>'OddsRatio_working_3-way'!AB449+'OddsRatio_working_3-way'!AH449</f>
        <v>-0.15991591069166672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1.0775937489868823</v>
      </c>
      <c r="AS449" s="11">
        <f>IF(('OddsRatio_working_3-way'!X449=0),IF(Q449&gt;0,-Q449^(1/3),(-Q449)^(1/3)),'OddsRatio_working_3-way'!AM449-'OddsRatio_working_3-way'!R449/3)</f>
        <v>-0.91767783829521599</v>
      </c>
      <c r="AT449" s="11">
        <f>IF(('OddsRatio_working_3-way'!X449=0),IF(Q449&gt;0,-Q449^(1/3),(-Q449)^(1/3)),'OddsRatio_working_3-way'!AN449-'OddsRatio_working_3-way'!R449/3)</f>
        <v>-0.15991591069166672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9">
        <f t="shared" si="91"/>
        <v>0.39517353283514883</v>
      </c>
      <c r="E450" s="9">
        <f t="shared" si="92"/>
        <v>0.27891192455323321</v>
      </c>
      <c r="F450" s="9">
        <f t="shared" si="93"/>
        <v>0.32591454261161817</v>
      </c>
      <c r="G450" s="9">
        <f t="shared" si="94"/>
        <v>1.0341444907410402</v>
      </c>
      <c r="H450" s="9">
        <f t="shared" si="95"/>
        <v>2.5305338462967395</v>
      </c>
      <c r="I450" s="9">
        <f t="shared" si="96"/>
        <v>3.5853612268525996</v>
      </c>
      <c r="J450" s="9">
        <f t="shared" si="97"/>
        <v>3.0682889814820804</v>
      </c>
      <c r="K450" s="11">
        <f t="shared" si="98"/>
        <v>0.40322580645161293</v>
      </c>
      <c r="L450" s="11">
        <f t="shared" si="99"/>
        <v>0.2857142857142857</v>
      </c>
      <c r="M450" s="11">
        <f t="shared" si="100"/>
        <v>0.33333333333333331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-0.28417818740399403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0.22964669738863286</v>
      </c>
      <c r="Q450" s="11">
        <f>2*'OddsRatio_working_3-way'!K450*'OddsRatio_working_3-way'!L450*'OddsRatio_working_3-way'!M450</f>
        <v>7.6804915514592925E-2</v>
      </c>
      <c r="R450" s="11">
        <f t="shared" si="101"/>
        <v>0</v>
      </c>
      <c r="S450" s="11">
        <f t="shared" si="102"/>
        <v>-0.80810810810810751</v>
      </c>
      <c r="T450" s="11">
        <f t="shared" si="103"/>
        <v>-0.27027027027027006</v>
      </c>
      <c r="U450" s="11">
        <f>'OddsRatio_working_3-way'!S450-'OddsRatio_working_3-way'!R450^2/3</f>
        <v>-0.80810810810810751</v>
      </c>
      <c r="V450" s="11">
        <f>'OddsRatio_working_3-way'!S450*'OddsRatio_working_3-way'!R450/3-2*'OddsRatio_working_3-way'!R450^3/27-'OddsRatio_working_3-way'!T450</f>
        <v>0.27027027027027006</v>
      </c>
      <c r="W450" s="11">
        <f>'OddsRatio_working_3-way'!V450^2+4*'OddsRatio_working_3-way'!U450^3/27</f>
        <v>-5.1355928609397722E-3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0.13980487460466515</v>
      </c>
      <c r="Y450" s="11">
        <f>IF('OddsRatio_working_3-way'!W450&gt;=0,IF('OddsRatio_working_3-way'!V450+SQRT('OddsRatio_working_3-way'!W450)&gt;0,0,PI()),ACOS('OddsRatio_working_3-way'!V450/(2*'OddsRatio_working_3-way'!X450)))</f>
        <v>0.25918895497402183</v>
      </c>
      <c r="Z450" s="11">
        <f>'OddsRatio_working_3-way'!X450^(1/3)*COS('OddsRatio_working_3-way'!Y450/3)</f>
        <v>0.5170722453705201</v>
      </c>
      <c r="AA450" s="11">
        <f>'OddsRatio_working_3-way'!X450^(1/3)*COS(('OddsRatio_working_3-way'!Y450+2*PI())/3)</f>
        <v>-0.29732074370498129</v>
      </c>
      <c r="AB450" s="11">
        <f>'OddsRatio_working_3-way'!X450^(1/3)*COS(('OddsRatio_working_3-way'!Y450+4*PI())/3)</f>
        <v>-0.21975150166553897</v>
      </c>
      <c r="AC450" s="11">
        <f>'OddsRatio_working_3-way'!X450^(1/3)*SIN('OddsRatio_working_3-way'!Y450/3)</f>
        <v>4.4784622772307471E-2</v>
      </c>
      <c r="AD450" s="11">
        <f>'OddsRatio_working_3-way'!X450^(1/3)*SIN(('OddsRatio_working_3-way'!Y450+2*PI())/3)</f>
        <v>0.4254053886965774</v>
      </c>
      <c r="AE450" s="11">
        <f>'OddsRatio_working_3-way'!X450^(1/3)*SIN(('OddsRatio_working_3-way'!Y450+4*PI())/3)</f>
        <v>-0.47019001146888462</v>
      </c>
      <c r="AF450" s="11">
        <f>-'OddsRatio_working_3-way'!U450/(3*'OddsRatio_working_3-way'!X450^(1/3))*COS(('OddsRatio_working_3-way'!Y450)/3)</f>
        <v>0.51707224537051999</v>
      </c>
      <c r="AG450" s="11">
        <f>-'OddsRatio_working_3-way'!U450/(3*'OddsRatio_working_3-way'!X450^(1/3))*COS(('OddsRatio_working_3-way'!Y450+2*PI())/3)</f>
        <v>-0.29732074370498118</v>
      </c>
      <c r="AH450" s="11">
        <f>-'OddsRatio_working_3-way'!U450/(3*'OddsRatio_working_3-way'!X450^(1/3))*COS(('OddsRatio_working_3-way'!Y450+4*PI())/3)</f>
        <v>-0.21975150166553892</v>
      </c>
      <c r="AI450" s="11">
        <f>'OddsRatio_working_3-way'!U450/(3*'OddsRatio_working_3-way'!X450^(1/3))*SIN(('OddsRatio_working_3-way'!Y450)/3)</f>
        <v>-4.4784622772307457E-2</v>
      </c>
      <c r="AJ450" s="11">
        <f>'OddsRatio_working_3-way'!U450/(3*'OddsRatio_working_3-way'!X450^(1/3))*SIN(('OddsRatio_working_3-way'!Y450+2*PI())/3)</f>
        <v>-0.42540538869657729</v>
      </c>
      <c r="AK450" s="11">
        <f>'OddsRatio_working_3-way'!U450/(3*'OddsRatio_working_3-way'!X450^(1/3))*SIN(('OddsRatio_working_3-way'!Y450+4*PI())/3)</f>
        <v>0.47019001146888456</v>
      </c>
      <c r="AL450" s="11">
        <f>'OddsRatio_working_3-way'!Z450+'OddsRatio_working_3-way'!AF450</f>
        <v>1.0341444907410402</v>
      </c>
      <c r="AM450" s="11">
        <f>'OddsRatio_working_3-way'!AA450+'OddsRatio_working_3-way'!AG450</f>
        <v>-0.59464148740996248</v>
      </c>
      <c r="AN450" s="11">
        <f>'OddsRatio_working_3-way'!AB450+'OddsRatio_working_3-way'!AH450</f>
        <v>-0.43950300333107789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1.0341444907410402</v>
      </c>
      <c r="AS450" s="11">
        <f>IF(('OddsRatio_working_3-way'!X450=0),IF(Q450&gt;0,-Q450^(1/3),(-Q450)^(1/3)),'OddsRatio_working_3-way'!AM450-'OddsRatio_working_3-way'!R450/3)</f>
        <v>-0.59464148740996248</v>
      </c>
      <c r="AT450" s="11">
        <f>IF(('OddsRatio_working_3-way'!X450=0),IF(Q450&gt;0,-Q450^(1/3),(-Q450)^(1/3)),'OddsRatio_working_3-way'!AN450-'OddsRatio_working_3-way'!R450/3)</f>
        <v>-0.43950300333107789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9">
        <f t="shared" si="91"/>
        <v>0.78405999759071165</v>
      </c>
      <c r="E451" s="9">
        <f t="shared" si="92"/>
        <v>0.14078274503580043</v>
      </c>
      <c r="F451" s="9">
        <f t="shared" si="93"/>
        <v>7.5157257373487565E-2</v>
      </c>
      <c r="G451" s="9">
        <f t="shared" si="94"/>
        <v>1.1016503995757301</v>
      </c>
      <c r="H451" s="9">
        <f t="shared" si="95"/>
        <v>1.2754125998939325</v>
      </c>
      <c r="I451" s="9">
        <f t="shared" si="96"/>
        <v>7.1031432136495445</v>
      </c>
      <c r="J451" s="9">
        <f t="shared" si="97"/>
        <v>13.305434963260906</v>
      </c>
      <c r="K451" s="11">
        <f t="shared" si="98"/>
        <v>0.8</v>
      </c>
      <c r="L451" s="11">
        <f t="shared" si="99"/>
        <v>0.1529051987767584</v>
      </c>
      <c r="M451" s="11">
        <f t="shared" si="100"/>
        <v>8.2169268693508629E-2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-0.1554979281785307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0.17046982226812313</v>
      </c>
      <c r="Q451" s="11">
        <f>2*'OddsRatio_working_3-way'!K451*'OddsRatio_working_3-way'!L451*'OddsRatio_working_3-way'!M451</f>
        <v>2.0102573380674893E-2</v>
      </c>
      <c r="R451" s="11">
        <f t="shared" si="101"/>
        <v>0</v>
      </c>
      <c r="S451" s="11">
        <f t="shared" si="102"/>
        <v>-1.0962835599481613</v>
      </c>
      <c r="T451" s="11">
        <f t="shared" si="103"/>
        <v>-0.12927872169200011</v>
      </c>
      <c r="U451" s="11">
        <f>'OddsRatio_working_3-way'!S451-'OddsRatio_working_3-way'!R451^2/3</f>
        <v>-1.0962835599481613</v>
      </c>
      <c r="V451" s="11">
        <f>'OddsRatio_working_3-way'!S451*'OddsRatio_working_3-way'!R451/3-2*'OddsRatio_working_3-way'!R451^3/27-'OddsRatio_working_3-way'!T451</f>
        <v>0.12927872169200011</v>
      </c>
      <c r="W451" s="11">
        <f>'OddsRatio_working_3-way'!V451^2+4*'OddsRatio_working_3-way'!U451^3/27</f>
        <v>-0.17848032332340125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0.22090343546769417</v>
      </c>
      <c r="Y451" s="11">
        <f>IF('OddsRatio_working_3-way'!W451&gt;=0,IF('OddsRatio_working_3-way'!V451+SQRT('OddsRatio_working_3-way'!W451)&gt;0,0,PI()),ACOS('OddsRatio_working_3-way'!V451/(2*'OddsRatio_working_3-way'!X451)))</f>
        <v>1.2738373425831677</v>
      </c>
      <c r="Z451" s="11">
        <f>'OddsRatio_working_3-way'!X451^(1/3)*COS('OddsRatio_working_3-way'!Y451/3)</f>
        <v>0.55082519978786504</v>
      </c>
      <c r="AA451" s="11">
        <f>'OddsRatio_working_3-way'!X451^(1/3)*COS(('OddsRatio_working_3-way'!Y451+2*PI())/3)</f>
        <v>-0.49108501223736201</v>
      </c>
      <c r="AB451" s="11">
        <f>'OddsRatio_working_3-way'!X451^(1/3)*COS(('OddsRatio_working_3-way'!Y451+4*PI())/3)</f>
        <v>-5.974018755050297E-2</v>
      </c>
      <c r="AC451" s="11">
        <f>'OddsRatio_working_3-way'!X451^(1/3)*SIN('OddsRatio_working_3-way'!Y451/3)</f>
        <v>0.24903705064651002</v>
      </c>
      <c r="AD451" s="11">
        <f>'OddsRatio_working_3-way'!X451^(1/3)*SIN(('OddsRatio_working_3-way'!Y451+2*PI())/3)</f>
        <v>0.35251009073767497</v>
      </c>
      <c r="AE451" s="11">
        <f>'OddsRatio_working_3-way'!X451^(1/3)*SIN(('OddsRatio_working_3-way'!Y451+4*PI())/3)</f>
        <v>-0.60154714138418486</v>
      </c>
      <c r="AF451" s="11">
        <f>-'OddsRatio_working_3-way'!U451/(3*'OddsRatio_working_3-way'!X451^(1/3))*COS(('OddsRatio_working_3-way'!Y451)/3)</f>
        <v>0.55082519978786493</v>
      </c>
      <c r="AG451" s="11">
        <f>-'OddsRatio_working_3-way'!U451/(3*'OddsRatio_working_3-way'!X451^(1/3))*COS(('OddsRatio_working_3-way'!Y451+2*PI())/3)</f>
        <v>-0.4910850122373619</v>
      </c>
      <c r="AH451" s="11">
        <f>-'OddsRatio_working_3-way'!U451/(3*'OddsRatio_working_3-way'!X451^(1/3))*COS(('OddsRatio_working_3-way'!Y451+4*PI())/3)</f>
        <v>-5.9740187550502956E-2</v>
      </c>
      <c r="AI451" s="11">
        <f>'OddsRatio_working_3-way'!U451/(3*'OddsRatio_working_3-way'!X451^(1/3))*SIN(('OddsRatio_working_3-way'!Y451)/3)</f>
        <v>-0.24903705064650997</v>
      </c>
      <c r="AJ451" s="11">
        <f>'OddsRatio_working_3-way'!U451/(3*'OddsRatio_working_3-way'!X451^(1/3))*SIN(('OddsRatio_working_3-way'!Y451+2*PI())/3)</f>
        <v>-0.35251009073767492</v>
      </c>
      <c r="AK451" s="11">
        <f>'OddsRatio_working_3-way'!U451/(3*'OddsRatio_working_3-way'!X451^(1/3))*SIN(('OddsRatio_working_3-way'!Y451+4*PI())/3)</f>
        <v>0.60154714138418475</v>
      </c>
      <c r="AL451" s="11">
        <f>'OddsRatio_working_3-way'!Z451+'OddsRatio_working_3-way'!AF451</f>
        <v>1.1016503995757301</v>
      </c>
      <c r="AM451" s="11">
        <f>'OddsRatio_working_3-way'!AA451+'OddsRatio_working_3-way'!AG451</f>
        <v>-0.9821700244747239</v>
      </c>
      <c r="AN451" s="11">
        <f>'OddsRatio_working_3-way'!AB451+'OddsRatio_working_3-way'!AH451</f>
        <v>-0.11948037510100593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1.1016503995757301</v>
      </c>
      <c r="AS451" s="11">
        <f>IF(('OddsRatio_working_3-way'!X451=0),IF(Q451&gt;0,-Q451^(1/3),(-Q451)^(1/3)),'OddsRatio_working_3-way'!AM451-'OddsRatio_working_3-way'!R451/3)</f>
        <v>-0.9821700244747239</v>
      </c>
      <c r="AT451" s="11">
        <f>IF(('OddsRatio_working_3-way'!X451=0),IF(Q451&gt;0,-Q451^(1/3),(-Q451)^(1/3)),'OddsRatio_working_3-way'!AN451-'OddsRatio_working_3-way'!R451/3)</f>
        <v>-0.11948037510100593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9">
        <f t="shared" ref="D452:D515" si="104">(K452/(AR452+K452-(AR452*K452)))</f>
        <v>0.79731158710823247</v>
      </c>
      <c r="E452" s="9">
        <f t="shared" ref="E452:E515" si="105">(L452/(AR452+L452-(AR452*L452)))</f>
        <v>0.13494121520202643</v>
      </c>
      <c r="F452" s="9">
        <f t="shared" ref="F452:F515" si="106">(M452/(AR452+M452-(AR452*M452)))</f>
        <v>6.7747197689741148E-2</v>
      </c>
      <c r="G452" s="9">
        <f t="shared" ref="G452:G515" si="107">AR452</f>
        <v>1.1052817785965696</v>
      </c>
      <c r="H452" s="9">
        <f t="shared" ref="H452:H515" si="108">IF(A452="","",1/D452)</f>
        <v>1.2542148090772112</v>
      </c>
      <c r="I452" s="9">
        <f t="shared" ref="I452:I515" si="109">IF(B452="","",1/E452)</f>
        <v>7.4106343158601025</v>
      </c>
      <c r="J452" s="9">
        <f t="shared" ref="J452:J515" si="110">IF(C452="","",1/F452)</f>
        <v>14.760758143527292</v>
      </c>
      <c r="K452" s="11">
        <f t="shared" ref="K452:K515" si="111">1/A452</f>
        <v>0.81300813008130079</v>
      </c>
      <c r="L452" s="11">
        <f t="shared" ref="L452:L515" si="112">1/B452</f>
        <v>0.14705882352941177</v>
      </c>
      <c r="M452" s="11">
        <f t="shared" ref="M452:M515" si="113">1/C452</f>
        <v>7.434944237918216E-2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-0.14763484503421476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0.16427279951784868</v>
      </c>
      <c r="Q452" s="11">
        <f>2*'OddsRatio_working_3-way'!K452*'OddsRatio_working_3-way'!L452*'OddsRatio_working_3-way'!M452</f>
        <v>1.7778441506260682E-2</v>
      </c>
      <c r="R452" s="11">
        <f t="shared" ref="R452:R515" si="114">O452/N452</f>
        <v>0</v>
      </c>
      <c r="S452" s="11">
        <f t="shared" ref="S452:S515" si="115">P452/N452</f>
        <v>-1.1126966637163336</v>
      </c>
      <c r="T452" s="11">
        <f t="shared" ref="T452:T515" si="116">Q452/N452</f>
        <v>-0.12042171685241707</v>
      </c>
      <c r="U452" s="11">
        <f>'OddsRatio_working_3-way'!S452-'OddsRatio_working_3-way'!R452^2/3</f>
        <v>-1.1126966637163336</v>
      </c>
      <c r="V452" s="11">
        <f>'OddsRatio_working_3-way'!S452*'OddsRatio_working_3-way'!R452/3-2*'OddsRatio_working_3-way'!R452^3/27-'OddsRatio_working_3-way'!T452</f>
        <v>0.12042171685241707</v>
      </c>
      <c r="W452" s="11">
        <f>'OddsRatio_working_3-way'!V452^2+4*'OddsRatio_working_3-way'!U452^3/27</f>
        <v>-0.18959089358421585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0.22588286979865227</v>
      </c>
      <c r="Y452" s="11">
        <f>IF('OddsRatio_working_3-way'!W452&gt;=0,IF('OddsRatio_working_3-way'!V452+SQRT('OddsRatio_working_3-way'!W452)&gt;0,0,PI()),ACOS('OddsRatio_working_3-way'!V452/(2*'OddsRatio_working_3-way'!X452)))</f>
        <v>1.3009764053501613</v>
      </c>
      <c r="Z452" s="11">
        <f>'OddsRatio_working_3-way'!X452^(1/3)*COS('OddsRatio_working_3-way'!Y452/3)</f>
        <v>0.5526408892982847</v>
      </c>
      <c r="AA452" s="11">
        <f>'OddsRatio_working_3-way'!X452^(1/3)*COS(('OddsRatio_working_3-way'!Y452+2*PI())/3)</f>
        <v>-0.49793994184147888</v>
      </c>
      <c r="AB452" s="11">
        <f>'OddsRatio_working_3-way'!X452^(1/3)*COS(('OddsRatio_working_3-way'!Y452+4*PI())/3)</f>
        <v>-5.470094745680576E-2</v>
      </c>
      <c r="AC452" s="11">
        <f>'OddsRatio_working_3-way'!X452^(1/3)*SIN('OddsRatio_working_3-way'!Y452/3)</f>
        <v>0.25590415272333011</v>
      </c>
      <c r="AD452" s="11">
        <f>'OddsRatio_working_3-way'!X452^(1/3)*SIN(('OddsRatio_working_3-way'!Y452+2*PI())/3)</f>
        <v>0.35064897294067338</v>
      </c>
      <c r="AE452" s="11">
        <f>'OddsRatio_working_3-way'!X452^(1/3)*SIN(('OddsRatio_working_3-way'!Y452+4*PI())/3)</f>
        <v>-0.60655312566400332</v>
      </c>
      <c r="AF452" s="11">
        <f>-'OddsRatio_working_3-way'!U452/(3*'OddsRatio_working_3-way'!X452^(1/3))*COS(('OddsRatio_working_3-way'!Y452)/3)</f>
        <v>0.55264088929828481</v>
      </c>
      <c r="AG452" s="11">
        <f>-'OddsRatio_working_3-way'!U452/(3*'OddsRatio_working_3-way'!X452^(1/3))*COS(('OddsRatio_working_3-way'!Y452+2*PI())/3)</f>
        <v>-0.49793994184147899</v>
      </c>
      <c r="AH452" s="11">
        <f>-'OddsRatio_working_3-way'!U452/(3*'OddsRatio_working_3-way'!X452^(1/3))*COS(('OddsRatio_working_3-way'!Y452+4*PI())/3)</f>
        <v>-5.4700947456805767E-2</v>
      </c>
      <c r="AI452" s="11">
        <f>'OddsRatio_working_3-way'!U452/(3*'OddsRatio_working_3-way'!X452^(1/3))*SIN(('OddsRatio_working_3-way'!Y452)/3)</f>
        <v>-0.25590415272333017</v>
      </c>
      <c r="AJ452" s="11">
        <f>'OddsRatio_working_3-way'!U452/(3*'OddsRatio_working_3-way'!X452^(1/3))*SIN(('OddsRatio_working_3-way'!Y452+2*PI())/3)</f>
        <v>-0.35064897294067343</v>
      </c>
      <c r="AK452" s="11">
        <f>'OddsRatio_working_3-way'!U452/(3*'OddsRatio_working_3-way'!X452^(1/3))*SIN(('OddsRatio_working_3-way'!Y452+4*PI())/3)</f>
        <v>0.60655312566400343</v>
      </c>
      <c r="AL452" s="11">
        <f>'OddsRatio_working_3-way'!Z452+'OddsRatio_working_3-way'!AF452</f>
        <v>1.1052817785965696</v>
      </c>
      <c r="AM452" s="11">
        <f>'OddsRatio_working_3-way'!AA452+'OddsRatio_working_3-way'!AG452</f>
        <v>-0.99587988368295788</v>
      </c>
      <c r="AN452" s="11">
        <f>'OddsRatio_working_3-way'!AB452+'OddsRatio_working_3-way'!AH452</f>
        <v>-0.10940189491361152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1.1052817785965696</v>
      </c>
      <c r="AS452" s="11">
        <f>IF(('OddsRatio_working_3-way'!X452=0),IF(Q452&gt;0,-Q452^(1/3),(-Q452)^(1/3)),'OddsRatio_working_3-way'!AM452-'OddsRatio_working_3-way'!R452/3)</f>
        <v>-0.99587988368295788</v>
      </c>
      <c r="AT452" s="11">
        <f>IF(('OddsRatio_working_3-way'!X452=0),IF(Q452&gt;0,-Q452^(1/3),(-Q452)^(1/3)),'OddsRatio_working_3-way'!AN452-'OddsRatio_working_3-way'!R452/3)</f>
        <v>-0.10940189491361152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9">
        <f t="shared" si="104"/>
        <v>0.10365027775542851</v>
      </c>
      <c r="E453" s="9">
        <f t="shared" si="105"/>
        <v>0.14781488945874913</v>
      </c>
      <c r="F453" s="9">
        <f t="shared" si="106"/>
        <v>0.74853483278582222</v>
      </c>
      <c r="G453" s="9">
        <f t="shared" si="107"/>
        <v>1.0836876565068467</v>
      </c>
      <c r="H453" s="9">
        <f t="shared" si="108"/>
        <v>9.6478274989246398</v>
      </c>
      <c r="I453" s="9">
        <f t="shared" si="109"/>
        <v>6.765218332616425</v>
      </c>
      <c r="J453" s="9">
        <f t="shared" si="110"/>
        <v>1.3359431735171226</v>
      </c>
      <c r="K453" s="11">
        <f t="shared" si="111"/>
        <v>0.11135857461024498</v>
      </c>
      <c r="L453" s="11">
        <f t="shared" si="112"/>
        <v>0.15822784810126581</v>
      </c>
      <c r="M453" s="11">
        <f t="shared" si="113"/>
        <v>0.76335877862595414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-0.1770155858963165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0.18305998169453983</v>
      </c>
      <c r="Q453" s="11">
        <f>2*'OddsRatio_working_3-way'!K453*'OddsRatio_working_3-way'!L453*'OddsRatio_working_3-way'!M453</f>
        <v>2.6900805539241707E-2</v>
      </c>
      <c r="R453" s="11">
        <f t="shared" si="114"/>
        <v>0</v>
      </c>
      <c r="S453" s="11">
        <f t="shared" si="115"/>
        <v>-1.0341461220356252</v>
      </c>
      <c r="T453" s="11">
        <f t="shared" si="116"/>
        <v>-0.15196857046813009</v>
      </c>
      <c r="U453" s="11">
        <f>'OddsRatio_working_3-way'!S453-'OddsRatio_working_3-way'!R453^2/3</f>
        <v>-1.0341461220356252</v>
      </c>
      <c r="V453" s="11">
        <f>'OddsRatio_working_3-way'!S453*'OddsRatio_working_3-way'!R453/3-2*'OddsRatio_working_3-way'!R453^3/27-'OddsRatio_working_3-way'!T453</f>
        <v>0.15196857046813009</v>
      </c>
      <c r="W453" s="11">
        <f>'OddsRatio_working_3-way'!V453^2+4*'OddsRatio_working_3-way'!U453^3/27</f>
        <v>-0.14075385758828762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0.20239089900389212</v>
      </c>
      <c r="Y453" s="11">
        <f>IF('OddsRatio_working_3-way'!W453&gt;=0,IF('OddsRatio_working_3-way'!V453+SQRT('OddsRatio_working_3-way'!W453)&gt;0,0,PI()),ACOS('OddsRatio_working_3-way'!V453/(2*'OddsRatio_working_3-way'!X453)))</f>
        <v>1.1859320874447146</v>
      </c>
      <c r="Z453" s="11">
        <f>'OddsRatio_working_3-way'!X453^(1/3)*COS('OddsRatio_working_3-way'!Y453/3)</f>
        <v>0.54184382825342337</v>
      </c>
      <c r="AA453" s="11">
        <f>'OddsRatio_working_3-way'!X453^(1/3)*COS(('OddsRatio_working_3-way'!Y453+2*PI())/3)</f>
        <v>-0.46672916589911756</v>
      </c>
      <c r="AB453" s="11">
        <f>'OddsRatio_working_3-way'!X453^(1/3)*COS(('OddsRatio_working_3-way'!Y453+4*PI())/3)</f>
        <v>-7.5114662354306194E-2</v>
      </c>
      <c r="AC453" s="11">
        <f>'OddsRatio_working_3-way'!X453^(1/3)*SIN('OddsRatio_working_3-way'!Y453/3)</f>
        <v>0.2260987390401587</v>
      </c>
      <c r="AD453" s="11">
        <f>'OddsRatio_working_3-way'!X453^(1/3)*SIN(('OddsRatio_working_3-way'!Y453+2*PI())/3)</f>
        <v>0.35620115063119762</v>
      </c>
      <c r="AE453" s="11">
        <f>'OddsRatio_working_3-way'!X453^(1/3)*SIN(('OddsRatio_working_3-way'!Y453+4*PI())/3)</f>
        <v>-0.58229988967135626</v>
      </c>
      <c r="AF453" s="11">
        <f>-'OddsRatio_working_3-way'!U453/(3*'OddsRatio_working_3-way'!X453^(1/3))*COS(('OddsRatio_working_3-way'!Y453)/3)</f>
        <v>0.54184382825342337</v>
      </c>
      <c r="AG453" s="11">
        <f>-'OddsRatio_working_3-way'!U453/(3*'OddsRatio_working_3-way'!X453^(1/3))*COS(('OddsRatio_working_3-way'!Y453+2*PI())/3)</f>
        <v>-0.46672916589911756</v>
      </c>
      <c r="AH453" s="11">
        <f>-'OddsRatio_working_3-way'!U453/(3*'OddsRatio_working_3-way'!X453^(1/3))*COS(('OddsRatio_working_3-way'!Y453+4*PI())/3)</f>
        <v>-7.5114662354306194E-2</v>
      </c>
      <c r="AI453" s="11">
        <f>'OddsRatio_working_3-way'!U453/(3*'OddsRatio_working_3-way'!X453^(1/3))*SIN(('OddsRatio_working_3-way'!Y453)/3)</f>
        <v>-0.2260987390401587</v>
      </c>
      <c r="AJ453" s="11">
        <f>'OddsRatio_working_3-way'!U453/(3*'OddsRatio_working_3-way'!X453^(1/3))*SIN(('OddsRatio_working_3-way'!Y453+2*PI())/3)</f>
        <v>-0.35620115063119762</v>
      </c>
      <c r="AK453" s="11">
        <f>'OddsRatio_working_3-way'!U453/(3*'OddsRatio_working_3-way'!X453^(1/3))*SIN(('OddsRatio_working_3-way'!Y453+4*PI())/3)</f>
        <v>0.58229988967135626</v>
      </c>
      <c r="AL453" s="11">
        <f>'OddsRatio_working_3-way'!Z453+'OddsRatio_working_3-way'!AF453</f>
        <v>1.0836876565068467</v>
      </c>
      <c r="AM453" s="11">
        <f>'OddsRatio_working_3-way'!AA453+'OddsRatio_working_3-way'!AG453</f>
        <v>-0.93345833179823512</v>
      </c>
      <c r="AN453" s="11">
        <f>'OddsRatio_working_3-way'!AB453+'OddsRatio_working_3-way'!AH453</f>
        <v>-0.15022932470861239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1.0836876565068467</v>
      </c>
      <c r="AS453" s="11">
        <f>IF(('OddsRatio_working_3-way'!X453=0),IF(Q453&gt;0,-Q453^(1/3),(-Q453)^(1/3)),'OddsRatio_working_3-way'!AM453-'OddsRatio_working_3-way'!R453/3)</f>
        <v>-0.93345833179823512</v>
      </c>
      <c r="AT453" s="11">
        <f>IF(('OddsRatio_working_3-way'!X453=0),IF(Q453&gt;0,-Q453^(1/3),(-Q453)^(1/3)),'OddsRatio_working_3-way'!AN453-'OddsRatio_working_3-way'!R453/3)</f>
        <v>-0.15022932470861239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9">
        <f t="shared" si="104"/>
        <v>0.38585652839066653</v>
      </c>
      <c r="E454" s="9">
        <f t="shared" si="105"/>
        <v>0.26453648868015872</v>
      </c>
      <c r="F454" s="9">
        <f t="shared" si="106"/>
        <v>0.34960698292917491</v>
      </c>
      <c r="G454" s="9">
        <f t="shared" si="107"/>
        <v>1.0335304257965465</v>
      </c>
      <c r="H454" s="9">
        <f t="shared" si="108"/>
        <v>2.5916368557266813</v>
      </c>
      <c r="I454" s="9">
        <f t="shared" si="109"/>
        <v>3.7801968453927088</v>
      </c>
      <c r="J454" s="9">
        <f t="shared" si="110"/>
        <v>2.8603547664337841</v>
      </c>
      <c r="K454" s="11">
        <f t="shared" si="111"/>
        <v>0.39370078740157477</v>
      </c>
      <c r="L454" s="11">
        <f t="shared" si="112"/>
        <v>0.2710027100271003</v>
      </c>
      <c r="M454" s="11">
        <f t="shared" si="113"/>
        <v>0.35714285714285715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-0.28413673900518543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0.22977310762983899</v>
      </c>
      <c r="Q454" s="11">
        <f>2*'OddsRatio_working_3-way'!K454*'OddsRatio_working_3-way'!L454*'OddsRatio_working_3-way'!M454</f>
        <v>7.6209985946878597E-2</v>
      </c>
      <c r="R454" s="11">
        <f t="shared" si="114"/>
        <v>0</v>
      </c>
      <c r="S454" s="11">
        <f t="shared" si="115"/>
        <v>-0.80867088302032519</v>
      </c>
      <c r="T454" s="11">
        <f t="shared" si="116"/>
        <v>-0.26821588159878113</v>
      </c>
      <c r="U454" s="11">
        <f>'OddsRatio_working_3-way'!S454-'OddsRatio_working_3-way'!R454^2/3</f>
        <v>-0.80867088302032519</v>
      </c>
      <c r="V454" s="11">
        <f>'OddsRatio_working_3-way'!S454*'OddsRatio_working_3-way'!R454/3-2*'OddsRatio_working_3-way'!R454^3/27-'OddsRatio_working_3-way'!T454</f>
        <v>0.26821588159878113</v>
      </c>
      <c r="W454" s="11">
        <f>'OddsRatio_working_3-way'!V454^2+4*'OddsRatio_working_3-way'!U454^3/27</f>
        <v>-6.405305957770821E-3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0.13995094238659328</v>
      </c>
      <c r="Y454" s="11">
        <f>IF('OddsRatio_working_3-way'!W454&gt;=0,IF('OddsRatio_working_3-way'!V454+SQRT('OddsRatio_working_3-way'!W454)&gt;0,0,PI()),ACOS('OddsRatio_working_3-way'!V454/(2*'OddsRatio_working_3-way'!X454)))</f>
        <v>0.289979824413795</v>
      </c>
      <c r="Z454" s="11">
        <f>'OddsRatio_working_3-way'!X454^(1/3)*COS('OddsRatio_working_3-way'!Y454/3)</f>
        <v>0.51676521289827326</v>
      </c>
      <c r="AA454" s="11">
        <f>'OddsRatio_working_3-way'!X454^(1/3)*COS(('OddsRatio_working_3-way'!Y454+2*PI())/3)</f>
        <v>-0.30177623280984822</v>
      </c>
      <c r="AB454" s="11">
        <f>'OddsRatio_working_3-way'!X454^(1/3)*COS(('OddsRatio_working_3-way'!Y454+4*PI())/3)</f>
        <v>-0.21498898008842515</v>
      </c>
      <c r="AC454" s="11">
        <f>'OddsRatio_working_3-way'!X454^(1/3)*SIN('OddsRatio_working_3-way'!Y454/3)</f>
        <v>5.0106643720941785E-2</v>
      </c>
      <c r="AD454" s="11">
        <f>'OddsRatio_working_3-way'!X454^(1/3)*SIN(('OddsRatio_working_3-way'!Y454+2*PI())/3)</f>
        <v>0.42247848030150764</v>
      </c>
      <c r="AE454" s="11">
        <f>'OddsRatio_working_3-way'!X454^(1/3)*SIN(('OddsRatio_working_3-way'!Y454+4*PI())/3)</f>
        <v>-0.47258512402244934</v>
      </c>
      <c r="AF454" s="11">
        <f>-'OddsRatio_working_3-way'!U454/(3*'OddsRatio_working_3-way'!X454^(1/3))*COS(('OddsRatio_working_3-way'!Y454)/3)</f>
        <v>0.51676521289827326</v>
      </c>
      <c r="AG454" s="11">
        <f>-'OddsRatio_working_3-way'!U454/(3*'OddsRatio_working_3-way'!X454^(1/3))*COS(('OddsRatio_working_3-way'!Y454+2*PI())/3)</f>
        <v>-0.30177623280984822</v>
      </c>
      <c r="AH454" s="11">
        <f>-'OddsRatio_working_3-way'!U454/(3*'OddsRatio_working_3-way'!X454^(1/3))*COS(('OddsRatio_working_3-way'!Y454+4*PI())/3)</f>
        <v>-0.21498898008842515</v>
      </c>
      <c r="AI454" s="11">
        <f>'OddsRatio_working_3-way'!U454/(3*'OddsRatio_working_3-way'!X454^(1/3))*SIN(('OddsRatio_working_3-way'!Y454)/3)</f>
        <v>-5.0106643720941785E-2</v>
      </c>
      <c r="AJ454" s="11">
        <f>'OddsRatio_working_3-way'!U454/(3*'OddsRatio_working_3-way'!X454^(1/3))*SIN(('OddsRatio_working_3-way'!Y454+2*PI())/3)</f>
        <v>-0.42247848030150764</v>
      </c>
      <c r="AK454" s="11">
        <f>'OddsRatio_working_3-way'!U454/(3*'OddsRatio_working_3-way'!X454^(1/3))*SIN(('OddsRatio_working_3-way'!Y454+4*PI())/3)</f>
        <v>0.47258512402244934</v>
      </c>
      <c r="AL454" s="11">
        <f>'OddsRatio_working_3-way'!Z454+'OddsRatio_working_3-way'!AF454</f>
        <v>1.0335304257965465</v>
      </c>
      <c r="AM454" s="11">
        <f>'OddsRatio_working_3-way'!AA454+'OddsRatio_working_3-way'!AG454</f>
        <v>-0.60355246561969644</v>
      </c>
      <c r="AN454" s="11">
        <f>'OddsRatio_working_3-way'!AB454+'OddsRatio_working_3-way'!AH454</f>
        <v>-0.4299779601768503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1.0335304257965465</v>
      </c>
      <c r="AS454" s="11">
        <f>IF(('OddsRatio_working_3-way'!X454=0),IF(Q454&gt;0,-Q454^(1/3),(-Q454)^(1/3)),'OddsRatio_working_3-way'!AM454-'OddsRatio_working_3-way'!R454/3)</f>
        <v>-0.60355246561969644</v>
      </c>
      <c r="AT454" s="11">
        <f>IF(('OddsRatio_working_3-way'!X454=0),IF(Q454&gt;0,-Q454^(1/3),(-Q454)^(1/3)),'OddsRatio_working_3-way'!AN454-'OddsRatio_working_3-way'!R454/3)</f>
        <v>-0.4299779601768503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9">
        <f t="shared" si="104"/>
        <v>0.7234335899871861</v>
      </c>
      <c r="E455" s="9">
        <f t="shared" si="105"/>
        <v>0.17054177480116875</v>
      </c>
      <c r="F455" s="9">
        <f t="shared" si="106"/>
        <v>0.10602463521164548</v>
      </c>
      <c r="G455" s="9">
        <f t="shared" si="107"/>
        <v>1.061935799562445</v>
      </c>
      <c r="H455" s="9">
        <f t="shared" si="108"/>
        <v>1.3822968878424799</v>
      </c>
      <c r="I455" s="9">
        <f t="shared" si="109"/>
        <v>5.8636659619959977</v>
      </c>
      <c r="J455" s="9">
        <f t="shared" si="110"/>
        <v>9.4317702485258117</v>
      </c>
      <c r="K455" s="11">
        <f t="shared" si="111"/>
        <v>0.73529411764705876</v>
      </c>
      <c r="L455" s="11">
        <f t="shared" si="112"/>
        <v>0.17921146953405018</v>
      </c>
      <c r="M455" s="11">
        <f t="shared" si="113"/>
        <v>0.11185682326621925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-0.19296469399623906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0.18984765492158226</v>
      </c>
      <c r="Q455" s="11">
        <f>2*'OddsRatio_working_3-way'!K455*'OddsRatio_working_3-way'!L455*'OddsRatio_working_3-way'!M455</f>
        <v>2.9479449521984828E-2</v>
      </c>
      <c r="R455" s="11">
        <f t="shared" si="114"/>
        <v>0</v>
      </c>
      <c r="S455" s="11">
        <f t="shared" si="115"/>
        <v>-0.9838465834857979</v>
      </c>
      <c r="T455" s="11">
        <f t="shared" si="116"/>
        <v>-0.15277120861580715</v>
      </c>
      <c r="U455" s="11">
        <f>'OddsRatio_working_3-way'!S455-'OddsRatio_working_3-way'!R455^2/3</f>
        <v>-0.9838465834857979</v>
      </c>
      <c r="V455" s="11">
        <f>'OddsRatio_working_3-way'!S455*'OddsRatio_working_3-way'!R455/3-2*'OddsRatio_working_3-way'!R455^3/27-'OddsRatio_working_3-way'!T455</f>
        <v>0.15277120861580715</v>
      </c>
      <c r="W455" s="11">
        <f>'OddsRatio_working_3-way'!V455^2+4*'OddsRatio_working_3-way'!U455^3/27</f>
        <v>-0.11774515546182637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0.18780588225862418</v>
      </c>
      <c r="Y455" s="11">
        <f>IF('OddsRatio_working_3-way'!W455&gt;=0,IF('OddsRatio_working_3-way'!V455+SQRT('OddsRatio_working_3-way'!W455)&gt;0,0,PI()),ACOS('OddsRatio_working_3-way'!V455/(2*'OddsRatio_working_3-way'!X455)))</f>
        <v>1.1519285541795472</v>
      </c>
      <c r="Z455" s="11">
        <f>'OddsRatio_working_3-way'!X455^(1/3)*COS('OddsRatio_working_3-way'!Y455/3)</f>
        <v>0.5309678997812225</v>
      </c>
      <c r="AA455" s="11">
        <f>'OddsRatio_working_3-way'!X455^(1/3)*COS(('OddsRatio_working_3-way'!Y455+2*PI())/3)</f>
        <v>-0.45127001751379919</v>
      </c>
      <c r="AB455" s="11">
        <f>'OddsRatio_working_3-way'!X455^(1/3)*COS(('OddsRatio_working_3-way'!Y455+4*PI())/3)</f>
        <v>-7.9697882267423636E-2</v>
      </c>
      <c r="AC455" s="11">
        <f>'OddsRatio_working_3-way'!X455^(1/3)*SIN('OddsRatio_working_3-way'!Y455/3)</f>
        <v>0.2145272723078592</v>
      </c>
      <c r="AD455" s="11">
        <f>'OddsRatio_working_3-way'!X455^(1/3)*SIN(('OddsRatio_working_3-way'!Y455+2*PI())/3)</f>
        <v>0.35256805365067895</v>
      </c>
      <c r="AE455" s="11">
        <f>'OddsRatio_working_3-way'!X455^(1/3)*SIN(('OddsRatio_working_3-way'!Y455+4*PI())/3)</f>
        <v>-0.56709532595853807</v>
      </c>
      <c r="AF455" s="11">
        <f>-'OddsRatio_working_3-way'!U455/(3*'OddsRatio_working_3-way'!X455^(1/3))*COS(('OddsRatio_working_3-way'!Y455)/3)</f>
        <v>0.5309678997812225</v>
      </c>
      <c r="AG455" s="11">
        <f>-'OddsRatio_working_3-way'!U455/(3*'OddsRatio_working_3-way'!X455^(1/3))*COS(('OddsRatio_working_3-way'!Y455+2*PI())/3)</f>
        <v>-0.45127001751379919</v>
      </c>
      <c r="AH455" s="11">
        <f>-'OddsRatio_working_3-way'!U455/(3*'OddsRatio_working_3-way'!X455^(1/3))*COS(('OddsRatio_working_3-way'!Y455+4*PI())/3)</f>
        <v>-7.9697882267423636E-2</v>
      </c>
      <c r="AI455" s="11">
        <f>'OddsRatio_working_3-way'!U455/(3*'OddsRatio_working_3-way'!X455^(1/3))*SIN(('OddsRatio_working_3-way'!Y455)/3)</f>
        <v>-0.2145272723078592</v>
      </c>
      <c r="AJ455" s="11">
        <f>'OddsRatio_working_3-way'!U455/(3*'OddsRatio_working_3-way'!X455^(1/3))*SIN(('OddsRatio_working_3-way'!Y455+2*PI())/3)</f>
        <v>-0.35256805365067895</v>
      </c>
      <c r="AK455" s="11">
        <f>'OddsRatio_working_3-way'!U455/(3*'OddsRatio_working_3-way'!X455^(1/3))*SIN(('OddsRatio_working_3-way'!Y455+4*PI())/3)</f>
        <v>0.56709532595853807</v>
      </c>
      <c r="AL455" s="11">
        <f>'OddsRatio_working_3-way'!Z455+'OddsRatio_working_3-way'!AF455</f>
        <v>1.061935799562445</v>
      </c>
      <c r="AM455" s="11">
        <f>'OddsRatio_working_3-way'!AA455+'OddsRatio_working_3-way'!AG455</f>
        <v>-0.90254003502759839</v>
      </c>
      <c r="AN455" s="11">
        <f>'OddsRatio_working_3-way'!AB455+'OddsRatio_working_3-way'!AH455</f>
        <v>-0.15939576453484727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1.061935799562445</v>
      </c>
      <c r="AS455" s="11">
        <f>IF(('OddsRatio_working_3-way'!X455=0),IF(Q455&gt;0,-Q455^(1/3),(-Q455)^(1/3)),'OddsRatio_working_3-way'!AM455-'OddsRatio_working_3-way'!R455/3)</f>
        <v>-0.90254003502759839</v>
      </c>
      <c r="AT455" s="11">
        <f>IF(('OddsRatio_working_3-way'!X455=0),IF(Q455&gt;0,-Q455^(1/3),(-Q455)^(1/3)),'OddsRatio_working_3-way'!AN455-'OddsRatio_working_3-way'!R455/3)</f>
        <v>-0.15939576453484727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9">
        <f t="shared" si="104"/>
        <v>0.35186380109343834</v>
      </c>
      <c r="E456" s="9">
        <f t="shared" si="105"/>
        <v>0.27291472229212455</v>
      </c>
      <c r="F456" s="9">
        <f t="shared" si="106"/>
        <v>0.37522147661443728</v>
      </c>
      <c r="G456" s="9">
        <f t="shared" si="107"/>
        <v>1.0406829071706503</v>
      </c>
      <c r="H456" s="9">
        <f t="shared" si="108"/>
        <v>2.8420087456920511</v>
      </c>
      <c r="I456" s="9">
        <f t="shared" si="109"/>
        <v>3.6641482423568648</v>
      </c>
      <c r="J456" s="9">
        <f t="shared" si="110"/>
        <v>2.6650926514730404</v>
      </c>
      <c r="K456" s="11">
        <f t="shared" si="111"/>
        <v>0.36101083032490977</v>
      </c>
      <c r="L456" s="11">
        <f t="shared" si="112"/>
        <v>0.2808988764044944</v>
      </c>
      <c r="M456" s="11">
        <f t="shared" si="113"/>
        <v>0.38461538461538458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-0.28276789530997948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0.2312871892639061</v>
      </c>
      <c r="Q456" s="11">
        <f>2*'OddsRatio_working_3-way'!K456*'OddsRatio_working_3-way'!L456*'OddsRatio_working_3-way'!M456</f>
        <v>7.8005797390862094E-2</v>
      </c>
      <c r="R456" s="11">
        <f t="shared" si="114"/>
        <v>0</v>
      </c>
      <c r="S456" s="11">
        <f t="shared" si="115"/>
        <v>-0.81794006002824848</v>
      </c>
      <c r="T456" s="11">
        <f t="shared" si="116"/>
        <v>-0.27586511299435024</v>
      </c>
      <c r="U456" s="11">
        <f>'OddsRatio_working_3-way'!S456-'OddsRatio_working_3-way'!R456^2/3</f>
        <v>-0.81794006002824848</v>
      </c>
      <c r="V456" s="11">
        <f>'OddsRatio_working_3-way'!S456*'OddsRatio_working_3-way'!R456/3-2*'OddsRatio_working_3-way'!R456^3/27-'OddsRatio_working_3-way'!T456</f>
        <v>0.27586511299435024</v>
      </c>
      <c r="W456" s="11">
        <f>'OddsRatio_working_3-way'!V456^2+4*'OddsRatio_working_3-way'!U456^3/27</f>
        <v>-4.9685311356575806E-3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0.14236405067909805</v>
      </c>
      <c r="Y456" s="11">
        <f>IF('OddsRatio_working_3-way'!W456&gt;=0,IF('OddsRatio_working_3-way'!V456+SQRT('OddsRatio_working_3-way'!W456)&gt;0,0,PI()),ACOS('OddsRatio_working_3-way'!V456/(2*'OddsRatio_working_3-way'!X456)))</f>
        <v>0.25016293432551695</v>
      </c>
      <c r="Z456" s="11">
        <f>'OddsRatio_working_3-way'!X456^(1/3)*COS('OddsRatio_working_3-way'!Y456/3)</f>
        <v>0.52034145358532513</v>
      </c>
      <c r="AA456" s="11">
        <f>'OddsRatio_working_3-way'!X456^(1/3)*COS(('OddsRatio_working_3-way'!Y456+2*PI())/3)</f>
        <v>-0.29783495076708233</v>
      </c>
      <c r="AB456" s="11">
        <f>'OddsRatio_working_3-way'!X456^(1/3)*COS(('OddsRatio_working_3-way'!Y456+4*PI())/3)</f>
        <v>-0.22250650281824316</v>
      </c>
      <c r="AC456" s="11">
        <f>'OddsRatio_working_3-way'!X456^(1/3)*SIN('OddsRatio_working_3-way'!Y456/3)</f>
        <v>4.3490899700899255E-2</v>
      </c>
      <c r="AD456" s="11">
        <f>'OddsRatio_working_3-way'!X456^(1/3)*SIN(('OddsRatio_working_3-way'!Y456+2*PI())/3)</f>
        <v>0.42888346759656337</v>
      </c>
      <c r="AE456" s="11">
        <f>'OddsRatio_working_3-way'!X456^(1/3)*SIN(('OddsRatio_working_3-way'!Y456+4*PI())/3)</f>
        <v>-0.47237436729746246</v>
      </c>
      <c r="AF456" s="11">
        <f>-'OddsRatio_working_3-way'!U456/(3*'OddsRatio_working_3-way'!X456^(1/3))*COS(('OddsRatio_working_3-way'!Y456)/3)</f>
        <v>0.52034145358532513</v>
      </c>
      <c r="AG456" s="11">
        <f>-'OddsRatio_working_3-way'!U456/(3*'OddsRatio_working_3-way'!X456^(1/3))*COS(('OddsRatio_working_3-way'!Y456+2*PI())/3)</f>
        <v>-0.29783495076708233</v>
      </c>
      <c r="AH456" s="11">
        <f>-'OddsRatio_working_3-way'!U456/(3*'OddsRatio_working_3-way'!X456^(1/3))*COS(('OddsRatio_working_3-way'!Y456+4*PI())/3)</f>
        <v>-0.22250650281824316</v>
      </c>
      <c r="AI456" s="11">
        <f>'OddsRatio_working_3-way'!U456/(3*'OddsRatio_working_3-way'!X456^(1/3))*SIN(('OddsRatio_working_3-way'!Y456)/3)</f>
        <v>-4.3490899700899255E-2</v>
      </c>
      <c r="AJ456" s="11">
        <f>'OddsRatio_working_3-way'!U456/(3*'OddsRatio_working_3-way'!X456^(1/3))*SIN(('OddsRatio_working_3-way'!Y456+2*PI())/3)</f>
        <v>-0.42888346759656337</v>
      </c>
      <c r="AK456" s="11">
        <f>'OddsRatio_working_3-way'!U456/(3*'OddsRatio_working_3-way'!X456^(1/3))*SIN(('OddsRatio_working_3-way'!Y456+4*PI())/3)</f>
        <v>0.47237436729746246</v>
      </c>
      <c r="AL456" s="11">
        <f>'OddsRatio_working_3-way'!Z456+'OddsRatio_working_3-way'!AF456</f>
        <v>1.0406829071706503</v>
      </c>
      <c r="AM456" s="11">
        <f>'OddsRatio_working_3-way'!AA456+'OddsRatio_working_3-way'!AG456</f>
        <v>-0.59566990153416466</v>
      </c>
      <c r="AN456" s="11">
        <f>'OddsRatio_working_3-way'!AB456+'OddsRatio_working_3-way'!AH456</f>
        <v>-0.44501300563648633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1.0406829071706503</v>
      </c>
      <c r="AS456" s="11">
        <f>IF(('OddsRatio_working_3-way'!X456=0),IF(Q456&gt;0,-Q456^(1/3),(-Q456)^(1/3)),'OddsRatio_working_3-way'!AM456-'OddsRatio_working_3-way'!R456/3)</f>
        <v>-0.59566990153416466</v>
      </c>
      <c r="AT456" s="11">
        <f>IF(('OddsRatio_working_3-way'!X456=0),IF(Q456&gt;0,-Q456^(1/3),(-Q456)^(1/3)),'OddsRatio_working_3-way'!AN456-'OddsRatio_working_3-way'!R456/3)</f>
        <v>-0.44501300563648633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9">
        <f t="shared" si="104"/>
        <v>0.46480342725469376</v>
      </c>
      <c r="E457" s="9">
        <f t="shared" si="105"/>
        <v>0.26497500859899065</v>
      </c>
      <c r="F457" s="9">
        <f t="shared" si="106"/>
        <v>0.27022156414631548</v>
      </c>
      <c r="G457" s="9">
        <f t="shared" si="107"/>
        <v>1.0467701190007861</v>
      </c>
      <c r="H457" s="9">
        <f t="shared" si="108"/>
        <v>2.1514471309008654</v>
      </c>
      <c r="I457" s="9">
        <f t="shared" si="109"/>
        <v>3.7739408153520833</v>
      </c>
      <c r="J457" s="9">
        <f t="shared" si="110"/>
        <v>3.7006669070220286</v>
      </c>
      <c r="K457" s="11">
        <f t="shared" si="111"/>
        <v>0.47619047619047616</v>
      </c>
      <c r="L457" s="11">
        <f t="shared" si="112"/>
        <v>0.27397260273972601</v>
      </c>
      <c r="M457" s="11">
        <f t="shared" si="113"/>
        <v>0.27932960893854747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-0.274070996731133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0.23067924652067912</v>
      </c>
      <c r="Q457" s="11">
        <f>2*'OddsRatio_working_3-way'!K457*'OddsRatio_working_3-way'!L457*'OddsRatio_working_3-way'!M457</f>
        <v>7.2884438079203515E-2</v>
      </c>
      <c r="R457" s="11">
        <f t="shared" si="114"/>
        <v>0</v>
      </c>
      <c r="S457" s="11">
        <f t="shared" si="115"/>
        <v>-0.8416769715584983</v>
      </c>
      <c r="T457" s="11">
        <f t="shared" si="116"/>
        <v>-0.26593269243554452</v>
      </c>
      <c r="U457" s="11">
        <f>'OddsRatio_working_3-way'!S457-'OddsRatio_working_3-way'!R457^2/3</f>
        <v>-0.8416769715584983</v>
      </c>
      <c r="V457" s="11">
        <f>'OddsRatio_working_3-way'!S457*'OddsRatio_working_3-way'!R457/3-2*'OddsRatio_working_3-way'!R457^3/27-'OddsRatio_working_3-way'!T457</f>
        <v>0.26593269243554452</v>
      </c>
      <c r="W457" s="11">
        <f>'OddsRatio_working_3-way'!V457^2+4*'OddsRatio_working_3-way'!U457^3/27</f>
        <v>-1.7614751973946102E-2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0.14860597975852455</v>
      </c>
      <c r="Y457" s="11">
        <f>IF('OddsRatio_working_3-way'!W457&gt;=0,IF('OddsRatio_working_3-way'!V457+SQRT('OddsRatio_working_3-way'!W457)&gt;0,0,PI()),ACOS('OddsRatio_working_3-way'!V457/(2*'OddsRatio_working_3-way'!X457)))</f>
        <v>0.46290799780210135</v>
      </c>
      <c r="Z457" s="11">
        <f>'OddsRatio_working_3-way'!X457^(1/3)*COS('OddsRatio_working_3-way'!Y457/3)</f>
        <v>0.52338505950039305</v>
      </c>
      <c r="AA457" s="11">
        <f>'OddsRatio_working_3-way'!X457^(1/3)*COS(('OddsRatio_working_3-way'!Y457+2*PI())/3)</f>
        <v>-0.33219290214958253</v>
      </c>
      <c r="AB457" s="11">
        <f>'OddsRatio_working_3-way'!X457^(1/3)*COS(('OddsRatio_working_3-way'!Y457+4*PI())/3)</f>
        <v>-0.19119215735081041</v>
      </c>
      <c r="AC457" s="11">
        <f>'OddsRatio_working_3-way'!X457^(1/3)*SIN('OddsRatio_working_3-way'!Y457/3)</f>
        <v>8.1406817965508693E-2</v>
      </c>
      <c r="AD457" s="11">
        <f>'OddsRatio_working_3-way'!X457^(1/3)*SIN(('OddsRatio_working_3-way'!Y457+2*PI())/3)</f>
        <v>0.41256134850581599</v>
      </c>
      <c r="AE457" s="11">
        <f>'OddsRatio_working_3-way'!X457^(1/3)*SIN(('OddsRatio_working_3-way'!Y457+4*PI())/3)</f>
        <v>-0.49396816647132474</v>
      </c>
      <c r="AF457" s="11">
        <f>-'OddsRatio_working_3-way'!U457/(3*'OddsRatio_working_3-way'!X457^(1/3))*COS(('OddsRatio_working_3-way'!Y457)/3)</f>
        <v>0.52338505950039294</v>
      </c>
      <c r="AG457" s="11">
        <f>-'OddsRatio_working_3-way'!U457/(3*'OddsRatio_working_3-way'!X457^(1/3))*COS(('OddsRatio_working_3-way'!Y457+2*PI())/3)</f>
        <v>-0.33219290214958247</v>
      </c>
      <c r="AH457" s="11">
        <f>-'OddsRatio_working_3-way'!U457/(3*'OddsRatio_working_3-way'!X457^(1/3))*COS(('OddsRatio_working_3-way'!Y457+4*PI())/3)</f>
        <v>-0.19119215735081038</v>
      </c>
      <c r="AI457" s="11">
        <f>'OddsRatio_working_3-way'!U457/(3*'OddsRatio_working_3-way'!X457^(1/3))*SIN(('OddsRatio_working_3-way'!Y457)/3)</f>
        <v>-8.1406817965508679E-2</v>
      </c>
      <c r="AJ457" s="11">
        <f>'OddsRatio_working_3-way'!U457/(3*'OddsRatio_working_3-way'!X457^(1/3))*SIN(('OddsRatio_working_3-way'!Y457+2*PI())/3)</f>
        <v>-0.41256134850581588</v>
      </c>
      <c r="AK457" s="11">
        <f>'OddsRatio_working_3-way'!U457/(3*'OddsRatio_working_3-way'!X457^(1/3))*SIN(('OddsRatio_working_3-way'!Y457+4*PI())/3)</f>
        <v>0.49396816647132469</v>
      </c>
      <c r="AL457" s="11">
        <f>'OddsRatio_working_3-way'!Z457+'OddsRatio_working_3-way'!AF457</f>
        <v>1.0467701190007861</v>
      </c>
      <c r="AM457" s="11">
        <f>'OddsRatio_working_3-way'!AA457+'OddsRatio_working_3-way'!AG457</f>
        <v>-0.66438580429916505</v>
      </c>
      <c r="AN457" s="11">
        <f>'OddsRatio_working_3-way'!AB457+'OddsRatio_working_3-way'!AH457</f>
        <v>-0.38238431470162082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1.0467701190007861</v>
      </c>
      <c r="AS457" s="11">
        <f>IF(('OddsRatio_working_3-way'!X457=0),IF(Q457&gt;0,-Q457^(1/3),(-Q457)^(1/3)),'OddsRatio_working_3-way'!AM457-'OddsRatio_working_3-way'!R457/3)</f>
        <v>-0.66438580429916505</v>
      </c>
      <c r="AT457" s="11">
        <f>IF(('OddsRatio_working_3-way'!X457=0),IF(Q457&gt;0,-Q457^(1/3),(-Q457)^(1/3)),'OddsRatio_working_3-way'!AN457-'OddsRatio_working_3-way'!R457/3)</f>
        <v>-0.38238431470162082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9">
        <f t="shared" si="104"/>
        <v>0.17772621093395205</v>
      </c>
      <c r="E459" s="9">
        <f t="shared" si="105"/>
        <v>0.22717280462463182</v>
      </c>
      <c r="F459" s="9">
        <f t="shared" si="106"/>
        <v>0.59510098444141601</v>
      </c>
      <c r="G459" s="9">
        <f t="shared" si="107"/>
        <v>1.0467493394965888</v>
      </c>
      <c r="H459" s="9">
        <f t="shared" si="108"/>
        <v>5.6266320805749217</v>
      </c>
      <c r="I459" s="9">
        <f t="shared" si="109"/>
        <v>4.4019353533639141</v>
      </c>
      <c r="J459" s="9">
        <f t="shared" si="110"/>
        <v>1.6803870706727821</v>
      </c>
      <c r="K459" s="11">
        <f t="shared" si="111"/>
        <v>0.18450184501845018</v>
      </c>
      <c r="L459" s="11">
        <f t="shared" si="112"/>
        <v>0.23529411764705882</v>
      </c>
      <c r="M459" s="11">
        <f t="shared" si="113"/>
        <v>0.60606060606060608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-0.24566700212456649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0.2189027237865962</v>
      </c>
      <c r="Q459" s="11">
        <f>2*'OddsRatio_working_3-way'!K459*'OddsRatio_working_3-way'!L459*'OddsRatio_working_3-way'!M459</f>
        <v>5.2620847064085617E-2</v>
      </c>
      <c r="R459" s="11">
        <f t="shared" si="114"/>
        <v>0</v>
      </c>
      <c r="S459" s="11">
        <f t="shared" si="115"/>
        <v>-0.89105464671075629</v>
      </c>
      <c r="T459" s="11">
        <f t="shared" si="116"/>
        <v>-0.21419582853623945</v>
      </c>
      <c r="U459" s="11">
        <f>'OddsRatio_working_3-way'!S459-'OddsRatio_working_3-way'!R459^2/3</f>
        <v>-0.89105464671075629</v>
      </c>
      <c r="V459" s="11">
        <f>'OddsRatio_working_3-way'!S459*'OddsRatio_working_3-way'!R459/3-2*'OddsRatio_working_3-way'!R459^3/27-'OddsRatio_working_3-way'!T459</f>
        <v>0.21419582853623945</v>
      </c>
      <c r="W459" s="11">
        <f>'OddsRatio_working_3-way'!V459^2+4*'OddsRatio_working_3-way'!U459^3/27</f>
        <v>-5.8931721547094661E-2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0.1618730787603522</v>
      </c>
      <c r="Y459" s="11">
        <f>IF('OddsRatio_working_3-way'!W459&gt;=0,IF('OddsRatio_working_3-way'!V459+SQRT('OddsRatio_working_3-way'!W459)&gt;0,0,PI()),ACOS('OddsRatio_working_3-way'!V459/(2*'OddsRatio_working_3-way'!X459)))</f>
        <v>0.84782370521779749</v>
      </c>
      <c r="Z459" s="11">
        <f>'OddsRatio_working_3-way'!X459^(1/3)*COS('OddsRatio_working_3-way'!Y459/3)</f>
        <v>0.52337466974829439</v>
      </c>
      <c r="AA459" s="11">
        <f>'OddsRatio_working_3-way'!X459^(1/3)*COS(('OddsRatio_working_3-way'!Y459+2*PI())/3)</f>
        <v>-0.39330373953970144</v>
      </c>
      <c r="AB459" s="11">
        <f>'OddsRatio_working_3-way'!X459^(1/3)*COS(('OddsRatio_working_3-way'!Y459+4*PI())/3)</f>
        <v>-0.13007093020859309</v>
      </c>
      <c r="AC459" s="11">
        <f>'OddsRatio_working_3-way'!X459^(1/3)*SIN('OddsRatio_working_3-way'!Y459/3)</f>
        <v>0.15197753332685693</v>
      </c>
      <c r="AD459" s="11">
        <f>'OddsRatio_working_3-way'!X459^(1/3)*SIN(('OddsRatio_working_3-way'!Y459+2*PI())/3)</f>
        <v>0.37726699303588546</v>
      </c>
      <c r="AE459" s="11">
        <f>'OddsRatio_working_3-way'!X459^(1/3)*SIN(('OddsRatio_working_3-way'!Y459+4*PI())/3)</f>
        <v>-0.52924452636274233</v>
      </c>
      <c r="AF459" s="11">
        <f>-'OddsRatio_working_3-way'!U459/(3*'OddsRatio_working_3-way'!X459^(1/3))*COS(('OddsRatio_working_3-way'!Y459)/3)</f>
        <v>0.52337466974829439</v>
      </c>
      <c r="AG459" s="11">
        <f>-'OddsRatio_working_3-way'!U459/(3*'OddsRatio_working_3-way'!X459^(1/3))*COS(('OddsRatio_working_3-way'!Y459+2*PI())/3)</f>
        <v>-0.39330373953970144</v>
      </c>
      <c r="AH459" s="11">
        <f>-'OddsRatio_working_3-way'!U459/(3*'OddsRatio_working_3-way'!X459^(1/3))*COS(('OddsRatio_working_3-way'!Y459+4*PI())/3)</f>
        <v>-0.13007093020859309</v>
      </c>
      <c r="AI459" s="11">
        <f>'OddsRatio_working_3-way'!U459/(3*'OddsRatio_working_3-way'!X459^(1/3))*SIN(('OddsRatio_working_3-way'!Y459)/3)</f>
        <v>-0.15197753332685693</v>
      </c>
      <c r="AJ459" s="11">
        <f>'OddsRatio_working_3-way'!U459/(3*'OddsRatio_working_3-way'!X459^(1/3))*SIN(('OddsRatio_working_3-way'!Y459+2*PI())/3)</f>
        <v>-0.37726699303588546</v>
      </c>
      <c r="AK459" s="11">
        <f>'OddsRatio_working_3-way'!U459/(3*'OddsRatio_working_3-way'!X459^(1/3))*SIN(('OddsRatio_working_3-way'!Y459+4*PI())/3)</f>
        <v>0.52924452636274233</v>
      </c>
      <c r="AL459" s="11">
        <f>'OddsRatio_working_3-way'!Z459+'OddsRatio_working_3-way'!AF459</f>
        <v>1.0467493394965888</v>
      </c>
      <c r="AM459" s="11">
        <f>'OddsRatio_working_3-way'!AA459+'OddsRatio_working_3-way'!AG459</f>
        <v>-0.78660747907940287</v>
      </c>
      <c r="AN459" s="11">
        <f>'OddsRatio_working_3-way'!AB459+'OddsRatio_working_3-way'!AH459</f>
        <v>-0.26014186041718618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1.0467493394965888</v>
      </c>
      <c r="AS459" s="11">
        <f>IF(('OddsRatio_working_3-way'!X459=0),IF(Q459&gt;0,-Q459^(1/3),(-Q459)^(1/3)),'OddsRatio_working_3-way'!AM459-'OddsRatio_working_3-way'!R459/3)</f>
        <v>-0.78660747907940287</v>
      </c>
      <c r="AT459" s="11">
        <f>IF(('OddsRatio_working_3-way'!X459=0),IF(Q459&gt;0,-Q459^(1/3),(-Q459)^(1/3)),'OddsRatio_working_3-way'!AN459-'OddsRatio_working_3-way'!R459/3)</f>
        <v>-0.26014186041718618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9">
        <f t="shared" si="104"/>
        <v>0.83163390324142217</v>
      </c>
      <c r="E460" s="9">
        <f t="shared" si="105"/>
        <v>0.10857102399701728</v>
      </c>
      <c r="F460" s="9">
        <f t="shared" si="106"/>
        <v>5.9795072761560375E-2</v>
      </c>
      <c r="G460" s="9">
        <f t="shared" si="107"/>
        <v>1.1247343339041154</v>
      </c>
      <c r="H460" s="9">
        <f t="shared" si="108"/>
        <v>1.202452180102741</v>
      </c>
      <c r="I460" s="9">
        <f t="shared" si="109"/>
        <v>9.2105606375000431</v>
      </c>
      <c r="J460" s="9">
        <f t="shared" si="110"/>
        <v>16.723785987979532</v>
      </c>
      <c r="K460" s="11">
        <f t="shared" si="111"/>
        <v>0.84745762711864414</v>
      </c>
      <c r="L460" s="11">
        <f t="shared" si="112"/>
        <v>0.12048192771084336</v>
      </c>
      <c r="M460" s="11">
        <f t="shared" si="113"/>
        <v>6.6755674232309742E-2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-0.12520758056552428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0.14627085654741342</v>
      </c>
      <c r="Q460" s="11">
        <f>2*'OddsRatio_working_3-way'!K460*'OddsRatio_working_3-way'!L460*'OddsRatio_working_3-way'!M460</f>
        <v>1.3631953079908053E-2</v>
      </c>
      <c r="R460" s="11">
        <f t="shared" si="114"/>
        <v>0</v>
      </c>
      <c r="S460" s="11">
        <f t="shared" si="115"/>
        <v>-1.1682268428696791</v>
      </c>
      <c r="T460" s="11">
        <f t="shared" si="116"/>
        <v>-0.10887482226185266</v>
      </c>
      <c r="U460" s="11">
        <f>'OddsRatio_working_3-way'!S460-'OddsRatio_working_3-way'!R460^2/3</f>
        <v>-1.1682268428696791</v>
      </c>
      <c r="V460" s="11">
        <f>'OddsRatio_working_3-way'!S460*'OddsRatio_working_3-way'!R460/3-2*'OddsRatio_working_3-way'!R460^3/27-'OddsRatio_working_3-way'!T460</f>
        <v>0.10887482226185266</v>
      </c>
      <c r="W460" s="11">
        <f>'OddsRatio_working_3-way'!V460^2+4*'OddsRatio_working_3-way'!U460^3/27</f>
        <v>-0.22434511837827154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0.24300146362770203</v>
      </c>
      <c r="Y460" s="11">
        <f>IF('OddsRatio_working_3-way'!W460&gt;=0,IF('OddsRatio_working_3-way'!V460+SQRT('OddsRatio_working_3-way'!W460)&gt;0,0,PI()),ACOS('OddsRatio_working_3-way'!V460/(2*'OddsRatio_working_3-way'!X460)))</f>
        <v>1.3448580210295513</v>
      </c>
      <c r="Z460" s="11">
        <f>'OddsRatio_working_3-way'!X460^(1/3)*COS('OddsRatio_working_3-way'!Y460/3)</f>
        <v>0.5623671669520578</v>
      </c>
      <c r="AA460" s="11">
        <f>'OddsRatio_working_3-way'!X460^(1/3)*COS(('OddsRatio_working_3-way'!Y460+2*PI())/3)</f>
        <v>-0.51541442659485737</v>
      </c>
      <c r="AB460" s="11">
        <f>'OddsRatio_working_3-way'!X460^(1/3)*COS(('OddsRatio_working_3-way'!Y460+4*PI())/3)</f>
        <v>-4.695274035720047E-2</v>
      </c>
      <c r="AC460" s="11">
        <f>'OddsRatio_working_3-way'!X460^(1/3)*SIN('OddsRatio_working_3-way'!Y460/3)</f>
        <v>0.27046648065433715</v>
      </c>
      <c r="AD460" s="11">
        <f>'OddsRatio_working_3-way'!X460^(1/3)*SIN(('OddsRatio_working_3-way'!Y460+2*PI())/3)</f>
        <v>0.35179101250759792</v>
      </c>
      <c r="AE460" s="11">
        <f>'OddsRatio_working_3-way'!X460^(1/3)*SIN(('OddsRatio_working_3-way'!Y460+4*PI())/3)</f>
        <v>-0.62225749316193524</v>
      </c>
      <c r="AF460" s="11">
        <f>-'OddsRatio_working_3-way'!U460/(3*'OddsRatio_working_3-way'!X460^(1/3))*COS(('OddsRatio_working_3-way'!Y460)/3)</f>
        <v>0.56236716695205757</v>
      </c>
      <c r="AG460" s="11">
        <f>-'OddsRatio_working_3-way'!U460/(3*'OddsRatio_working_3-way'!X460^(1/3))*COS(('OddsRatio_working_3-way'!Y460+2*PI())/3)</f>
        <v>-0.51541442659485714</v>
      </c>
      <c r="AH460" s="11">
        <f>-'OddsRatio_working_3-way'!U460/(3*'OddsRatio_working_3-way'!X460^(1/3))*COS(('OddsRatio_working_3-way'!Y460+4*PI())/3)</f>
        <v>-4.6952740357200456E-2</v>
      </c>
      <c r="AI460" s="11">
        <f>'OddsRatio_working_3-way'!U460/(3*'OddsRatio_working_3-way'!X460^(1/3))*SIN(('OddsRatio_working_3-way'!Y460)/3)</f>
        <v>-0.27046648065433704</v>
      </c>
      <c r="AJ460" s="11">
        <f>'OddsRatio_working_3-way'!U460/(3*'OddsRatio_working_3-way'!X460^(1/3))*SIN(('OddsRatio_working_3-way'!Y460+2*PI())/3)</f>
        <v>-0.35179101250759776</v>
      </c>
      <c r="AK460" s="11">
        <f>'OddsRatio_working_3-way'!U460/(3*'OddsRatio_working_3-way'!X460^(1/3))*SIN(('OddsRatio_working_3-way'!Y460+4*PI())/3)</f>
        <v>0.62225749316193502</v>
      </c>
      <c r="AL460" s="11">
        <f>'OddsRatio_working_3-way'!Z460+'OddsRatio_working_3-way'!AF460</f>
        <v>1.1247343339041154</v>
      </c>
      <c r="AM460" s="11">
        <f>'OddsRatio_working_3-way'!AA460+'OddsRatio_working_3-way'!AG460</f>
        <v>-1.0308288531897145</v>
      </c>
      <c r="AN460" s="11">
        <f>'OddsRatio_working_3-way'!AB460+'OddsRatio_working_3-way'!AH460</f>
        <v>-9.3905480714400927E-2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1.1247343339041154</v>
      </c>
      <c r="AS460" s="11">
        <f>IF(('OddsRatio_working_3-way'!X460=0),IF(Q460&gt;0,-Q460^(1/3),(-Q460)^(1/3)),'OddsRatio_working_3-way'!AM460-'OddsRatio_working_3-way'!R460/3)</f>
        <v>-1.0308288531897145</v>
      </c>
      <c r="AT460" s="11">
        <f>IF(('OddsRatio_working_3-way'!X460=0),IF(Q460&gt;0,-Q460^(1/3),(-Q460)^(1/3)),'OddsRatio_working_3-way'!AN460-'OddsRatio_working_3-way'!R460/3)</f>
        <v>-9.3905480714400927E-2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9">
        <f t="shared" si="104"/>
        <v>0.47383143885441764</v>
      </c>
      <c r="E461" s="9">
        <f t="shared" si="105"/>
        <v>0.25877562487496425</v>
      </c>
      <c r="F461" s="9">
        <f t="shared" si="106"/>
        <v>0.26739293627061805</v>
      </c>
      <c r="G461" s="9">
        <f t="shared" si="107"/>
        <v>1.0378085506874393</v>
      </c>
      <c r="H461" s="9">
        <f t="shared" si="108"/>
        <v>2.1104551492355599</v>
      </c>
      <c r="I461" s="9">
        <f t="shared" si="109"/>
        <v>3.8643515998973323</v>
      </c>
      <c r="J461" s="9">
        <f t="shared" si="110"/>
        <v>3.7398145738148396</v>
      </c>
      <c r="K461" s="11">
        <f t="shared" si="111"/>
        <v>0.48309178743961356</v>
      </c>
      <c r="L461" s="11">
        <f t="shared" si="112"/>
        <v>0.26595744680851063</v>
      </c>
      <c r="M461" s="11">
        <f t="shared" si="113"/>
        <v>0.27472527472527469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-0.27519289221416865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0.22837297351635924</v>
      </c>
      <c r="Q461" s="11">
        <f>2*'OddsRatio_working_3-way'!K461*'OddsRatio_working_3-way'!L461*'OddsRatio_working_3-way'!M461</f>
        <v>7.0594427671208423E-2</v>
      </c>
      <c r="R461" s="11">
        <f t="shared" si="114"/>
        <v>0</v>
      </c>
      <c r="S461" s="11">
        <f t="shared" si="115"/>
        <v>-0.82986508728077235</v>
      </c>
      <c r="T461" s="11">
        <f t="shared" si="116"/>
        <v>-0.25652707489359272</v>
      </c>
      <c r="U461" s="11">
        <f>'OddsRatio_working_3-way'!S461-'OddsRatio_working_3-way'!R461^2/3</f>
        <v>-0.82986508728077235</v>
      </c>
      <c r="V461" s="11">
        <f>'OddsRatio_working_3-way'!S461*'OddsRatio_working_3-way'!R461/3-2*'OddsRatio_working_3-way'!R461^3/27-'OddsRatio_working_3-way'!T461</f>
        <v>0.25652707489359272</v>
      </c>
      <c r="W461" s="11">
        <f>'OddsRatio_working_3-way'!V461^2+4*'OddsRatio_working_3-way'!U461^3/27</f>
        <v>-1.8861744469101022E-2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0.14548873205730053</v>
      </c>
      <c r="Y461" s="11">
        <f>IF('OddsRatio_working_3-way'!W461&gt;=0,IF('OddsRatio_working_3-way'!V461+SQRT('OddsRatio_working_3-way'!W461)&gt;0,0,PI()),ACOS('OddsRatio_working_3-way'!V461/(2*'OddsRatio_working_3-way'!X461)))</f>
        <v>0.49154515882601424</v>
      </c>
      <c r="Z461" s="11">
        <f>'OddsRatio_working_3-way'!X461^(1/3)*COS('OddsRatio_working_3-way'!Y461/3)</f>
        <v>0.51890427534371963</v>
      </c>
      <c r="AA461" s="11">
        <f>'OddsRatio_working_3-way'!X461^(1/3)*COS(('OddsRatio_working_3-way'!Y461+2*PI())/3)</f>
        <v>-0.33374908641607121</v>
      </c>
      <c r="AB461" s="11">
        <f>'OddsRatio_working_3-way'!X461^(1/3)*COS(('OddsRatio_working_3-way'!Y461+4*PI())/3)</f>
        <v>-0.1851551889276484</v>
      </c>
      <c r="AC461" s="11">
        <f>'OddsRatio_working_3-way'!X461^(1/3)*SIN('OddsRatio_working_3-way'!Y461/3)</f>
        <v>8.5790726714876558E-2</v>
      </c>
      <c r="AD461" s="11">
        <f>'OddsRatio_working_3-way'!X461^(1/3)*SIN(('OddsRatio_working_3-way'!Y461+2*PI())/3)</f>
        <v>0.40648892122257813</v>
      </c>
      <c r="AE461" s="11">
        <f>'OddsRatio_working_3-way'!X461^(1/3)*SIN(('OddsRatio_working_3-way'!Y461+4*PI())/3)</f>
        <v>-0.4922796479374546</v>
      </c>
      <c r="AF461" s="11">
        <f>-'OddsRatio_working_3-way'!U461/(3*'OddsRatio_working_3-way'!X461^(1/3))*COS(('OddsRatio_working_3-way'!Y461)/3)</f>
        <v>0.51890427534371963</v>
      </c>
      <c r="AG461" s="11">
        <f>-'OddsRatio_working_3-way'!U461/(3*'OddsRatio_working_3-way'!X461^(1/3))*COS(('OddsRatio_working_3-way'!Y461+2*PI())/3)</f>
        <v>-0.33374908641607121</v>
      </c>
      <c r="AH461" s="11">
        <f>-'OddsRatio_working_3-way'!U461/(3*'OddsRatio_working_3-way'!X461^(1/3))*COS(('OddsRatio_working_3-way'!Y461+4*PI())/3)</f>
        <v>-0.1851551889276484</v>
      </c>
      <c r="AI461" s="11">
        <f>'OddsRatio_working_3-way'!U461/(3*'OddsRatio_working_3-way'!X461^(1/3))*SIN(('OddsRatio_working_3-way'!Y461)/3)</f>
        <v>-8.5790726714876558E-2</v>
      </c>
      <c r="AJ461" s="11">
        <f>'OddsRatio_working_3-way'!U461/(3*'OddsRatio_working_3-way'!X461^(1/3))*SIN(('OddsRatio_working_3-way'!Y461+2*PI())/3)</f>
        <v>-0.40648892122257813</v>
      </c>
      <c r="AK461" s="11">
        <f>'OddsRatio_working_3-way'!U461/(3*'OddsRatio_working_3-way'!X461^(1/3))*SIN(('OddsRatio_working_3-way'!Y461+4*PI())/3)</f>
        <v>0.4922796479374546</v>
      </c>
      <c r="AL461" s="11">
        <f>'OddsRatio_working_3-way'!Z461+'OddsRatio_working_3-way'!AF461</f>
        <v>1.0378085506874393</v>
      </c>
      <c r="AM461" s="11">
        <f>'OddsRatio_working_3-way'!AA461+'OddsRatio_working_3-way'!AG461</f>
        <v>-0.66749817283214241</v>
      </c>
      <c r="AN461" s="11">
        <f>'OddsRatio_working_3-way'!AB461+'OddsRatio_working_3-way'!AH461</f>
        <v>-0.3703103778552968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1.0378085506874393</v>
      </c>
      <c r="AS461" s="11">
        <f>IF(('OddsRatio_working_3-way'!X461=0),IF(Q461&gt;0,-Q461^(1/3),(-Q461)^(1/3)),'OddsRatio_working_3-way'!AM461-'OddsRatio_working_3-way'!R461/3)</f>
        <v>-0.66749817283214241</v>
      </c>
      <c r="AT461" s="11">
        <f>IF(('OddsRatio_working_3-way'!X461=0),IF(Q461&gt;0,-Q461^(1/3),(-Q461)^(1/3)),'OddsRatio_working_3-way'!AN461-'OddsRatio_working_3-way'!R461/3)</f>
        <v>-0.3703103778552968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9">
        <f t="shared" si="104"/>
        <v>0.36861142902386168</v>
      </c>
      <c r="E462" s="9">
        <f t="shared" si="105"/>
        <v>0.30388447520304318</v>
      </c>
      <c r="F462" s="9">
        <f t="shared" si="106"/>
        <v>0.32750409577309519</v>
      </c>
      <c r="G462" s="9">
        <f t="shared" si="107"/>
        <v>1.0318577528543675</v>
      </c>
      <c r="H462" s="9">
        <f t="shared" si="108"/>
        <v>2.7128838697382496</v>
      </c>
      <c r="I462" s="9">
        <f t="shared" si="109"/>
        <v>3.2907242113366961</v>
      </c>
      <c r="J462" s="9">
        <f t="shared" si="110"/>
        <v>3.0533969281801911</v>
      </c>
      <c r="K462" s="11">
        <f t="shared" si="111"/>
        <v>0.37593984962406013</v>
      </c>
      <c r="L462" s="11">
        <f t="shared" si="112"/>
        <v>0.3105590062111801</v>
      </c>
      <c r="M462" s="11">
        <f t="shared" si="113"/>
        <v>0.33444816053511706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-0.28635544281464376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0.22920780627902876</v>
      </c>
      <c r="Q462" s="11">
        <f>2*'OddsRatio_working_3-way'!K462*'OddsRatio_working_3-way'!L462*'OddsRatio_working_3-way'!M462</f>
        <v>7.8094652905972312E-2</v>
      </c>
      <c r="R462" s="11">
        <f t="shared" si="114"/>
        <v>0</v>
      </c>
      <c r="S462" s="11">
        <f t="shared" si="115"/>
        <v>-0.80043111465282557</v>
      </c>
      <c r="T462" s="11">
        <f t="shared" si="116"/>
        <v>-0.27271928948988944</v>
      </c>
      <c r="U462" s="11">
        <f>'OddsRatio_working_3-way'!S462-'OddsRatio_working_3-way'!R462^2/3</f>
        <v>-0.80043111465282557</v>
      </c>
      <c r="V462" s="11">
        <f>'OddsRatio_working_3-way'!S462*'OddsRatio_working_3-way'!R462/3-2*'OddsRatio_working_3-way'!R462^3/27-'OddsRatio_working_3-way'!T462</f>
        <v>0.27271928948988944</v>
      </c>
      <c r="W462" s="11">
        <f>'OddsRatio_working_3-way'!V462^2+4*'OddsRatio_working_3-way'!U462^3/27</f>
        <v>-1.5987352552672557E-3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0.13781740285168759</v>
      </c>
      <c r="Y462" s="11">
        <f>IF('OddsRatio_working_3-way'!W462&gt;=0,IF('OddsRatio_working_3-way'!V462+SQRT('OddsRatio_working_3-way'!W462)&gt;0,0,PI()),ACOS('OddsRatio_working_3-way'!V462/(2*'OddsRatio_working_3-way'!X462)))</f>
        <v>0.1455758234289144</v>
      </c>
      <c r="Z462" s="11">
        <f>'OddsRatio_working_3-way'!X462^(1/3)*COS('OddsRatio_working_3-way'!Y462/3)</f>
        <v>0.51592887642718377</v>
      </c>
      <c r="AA462" s="11">
        <f>'OddsRatio_working_3-way'!X462^(1/3)*COS(('OddsRatio_working_3-way'!Y462+2*PI())/3)</f>
        <v>-0.27966292928196423</v>
      </c>
      <c r="AB462" s="11">
        <f>'OddsRatio_working_3-way'!X462^(1/3)*COS(('OddsRatio_working_3-way'!Y462+4*PI())/3)</f>
        <v>-0.23626594714521973</v>
      </c>
      <c r="AC462" s="11">
        <f>'OddsRatio_working_3-way'!X462^(1/3)*SIN('OddsRatio_working_3-way'!Y462/3)</f>
        <v>2.5055259318667041E-2</v>
      </c>
      <c r="AD462" s="11">
        <f>'OddsRatio_working_3-way'!X462^(1/3)*SIN(('OddsRatio_working_3-way'!Y462+2*PI())/3)</f>
        <v>0.43427988387256999</v>
      </c>
      <c r="AE462" s="11">
        <f>'OddsRatio_working_3-way'!X462^(1/3)*SIN(('OddsRatio_working_3-way'!Y462+4*PI())/3)</f>
        <v>-0.45933514319123686</v>
      </c>
      <c r="AF462" s="11">
        <f>-'OddsRatio_working_3-way'!U462/(3*'OddsRatio_working_3-way'!X462^(1/3))*COS(('OddsRatio_working_3-way'!Y462)/3)</f>
        <v>0.51592887642718377</v>
      </c>
      <c r="AG462" s="11">
        <f>-'OddsRatio_working_3-way'!U462/(3*'OddsRatio_working_3-way'!X462^(1/3))*COS(('OddsRatio_working_3-way'!Y462+2*PI())/3)</f>
        <v>-0.27966292928196423</v>
      </c>
      <c r="AH462" s="11">
        <f>-'OddsRatio_working_3-way'!U462/(3*'OddsRatio_working_3-way'!X462^(1/3))*COS(('OddsRatio_working_3-way'!Y462+4*PI())/3)</f>
        <v>-0.23626594714521973</v>
      </c>
      <c r="AI462" s="11">
        <f>'OddsRatio_working_3-way'!U462/(3*'OddsRatio_working_3-way'!X462^(1/3))*SIN(('OddsRatio_working_3-way'!Y462)/3)</f>
        <v>-2.5055259318667041E-2</v>
      </c>
      <c r="AJ462" s="11">
        <f>'OddsRatio_working_3-way'!U462/(3*'OddsRatio_working_3-way'!X462^(1/3))*SIN(('OddsRatio_working_3-way'!Y462+2*PI())/3)</f>
        <v>-0.43427988387256999</v>
      </c>
      <c r="AK462" s="11">
        <f>'OddsRatio_working_3-way'!U462/(3*'OddsRatio_working_3-way'!X462^(1/3))*SIN(('OddsRatio_working_3-way'!Y462+4*PI())/3)</f>
        <v>0.45933514319123686</v>
      </c>
      <c r="AL462" s="11">
        <f>'OddsRatio_working_3-way'!Z462+'OddsRatio_working_3-way'!AF462</f>
        <v>1.0318577528543675</v>
      </c>
      <c r="AM462" s="11">
        <f>'OddsRatio_working_3-way'!AA462+'OddsRatio_working_3-way'!AG462</f>
        <v>-0.55932585856392847</v>
      </c>
      <c r="AN462" s="11">
        <f>'OddsRatio_working_3-way'!AB462+'OddsRatio_working_3-way'!AH462</f>
        <v>-0.47253189429043946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1.0318577528543675</v>
      </c>
      <c r="AS462" s="11">
        <f>IF(('OddsRatio_working_3-way'!X462=0),IF(Q462&gt;0,-Q462^(1/3),(-Q462)^(1/3)),'OddsRatio_working_3-way'!AM462-'OddsRatio_working_3-way'!R462/3)</f>
        <v>-0.55932585856392847</v>
      </c>
      <c r="AT462" s="11">
        <f>IF(('OddsRatio_working_3-way'!X462=0),IF(Q462&gt;0,-Q462^(1/3),(-Q462)^(1/3)),'OddsRatio_working_3-way'!AN462-'OddsRatio_working_3-way'!R462/3)</f>
        <v>-0.47253189429043946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9">
        <f t="shared" si="104"/>
        <v>0.39334845333814999</v>
      </c>
      <c r="E463" s="9">
        <f t="shared" si="105"/>
        <v>0.29805407847233339</v>
      </c>
      <c r="F463" s="9">
        <f t="shared" si="106"/>
        <v>0.30859746818951639</v>
      </c>
      <c r="G463" s="9">
        <f t="shared" si="107"/>
        <v>1.0420778071245156</v>
      </c>
      <c r="H463" s="9">
        <f t="shared" si="108"/>
        <v>2.5422751545442832</v>
      </c>
      <c r="I463" s="9">
        <f t="shared" si="109"/>
        <v>3.3550958441014056</v>
      </c>
      <c r="J463" s="9">
        <f t="shared" si="110"/>
        <v>3.2404672853177083</v>
      </c>
      <c r="K463" s="11">
        <f t="shared" si="111"/>
        <v>0.40322580645161293</v>
      </c>
      <c r="L463" s="11">
        <f t="shared" si="112"/>
        <v>0.30674846625766872</v>
      </c>
      <c r="M463" s="11">
        <f t="shared" si="113"/>
        <v>0.31746031746031744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-0.28237664879263913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0.23127860551173435</v>
      </c>
      <c r="Q463" s="11">
        <f>2*'OddsRatio_working_3-way'!K463*'OddsRatio_working_3-way'!L463*'OddsRatio_working_3-way'!M463</f>
        <v>7.8532633450504027E-2</v>
      </c>
      <c r="R463" s="11">
        <f t="shared" si="114"/>
        <v>0</v>
      </c>
      <c r="S463" s="11">
        <f t="shared" si="115"/>
        <v>-0.81904295734301957</v>
      </c>
      <c r="T463" s="11">
        <f t="shared" si="116"/>
        <v>-0.27811305852054996</v>
      </c>
      <c r="U463" s="11">
        <f>'OddsRatio_working_3-way'!S463-'OddsRatio_working_3-way'!R463^2/3</f>
        <v>-0.81904295734301957</v>
      </c>
      <c r="V463" s="11">
        <f>'OddsRatio_working_3-way'!S463*'OddsRatio_working_3-way'!R463/3-2*'OddsRatio_working_3-way'!R463^3/27-'OddsRatio_working_3-way'!T463</f>
        <v>0.27811305852054996</v>
      </c>
      <c r="W463" s="11">
        <f>'OddsRatio_working_3-way'!V463^2+4*'OddsRatio_working_3-way'!U463^3/27</f>
        <v>-4.051601623329848E-3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0.14265208984009373</v>
      </c>
      <c r="Y463" s="11">
        <f>IF('OddsRatio_working_3-way'!W463&gt;=0,IF('OddsRatio_working_3-way'!V463+SQRT('OddsRatio_working_3-way'!W463)&gt;0,0,PI()),ACOS('OddsRatio_working_3-way'!V463/(2*'OddsRatio_working_3-way'!X463)))</f>
        <v>0.22499645818296821</v>
      </c>
      <c r="Z463" s="11">
        <f>'OddsRatio_working_3-way'!X463^(1/3)*COS('OddsRatio_working_3-way'!Y463/3)</f>
        <v>0.52103890356225779</v>
      </c>
      <c r="AA463" s="11">
        <f>'OddsRatio_working_3-way'!X463^(1/3)*COS(('OddsRatio_working_3-way'!Y463+2*PI())/3)</f>
        <v>-0.29442498328758193</v>
      </c>
      <c r="AB463" s="11">
        <f>'OddsRatio_working_3-way'!X463^(1/3)*COS(('OddsRatio_working_3-way'!Y463+4*PI())/3)</f>
        <v>-0.226613920274676</v>
      </c>
      <c r="AC463" s="11">
        <f>'OddsRatio_working_3-way'!X463^(1/3)*SIN('OddsRatio_working_3-way'!Y463/3)</f>
        <v>3.9150735484535973E-2</v>
      </c>
      <c r="AD463" s="11">
        <f>'OddsRatio_working_3-way'!X463^(1/3)*SIN(('OddsRatio_working_3-way'!Y463+2*PI())/3)</f>
        <v>0.43165755910263753</v>
      </c>
      <c r="AE463" s="11">
        <f>'OddsRatio_working_3-way'!X463^(1/3)*SIN(('OddsRatio_working_3-way'!Y463+4*PI())/3)</f>
        <v>-0.47080829458717344</v>
      </c>
      <c r="AF463" s="11">
        <f>-'OddsRatio_working_3-way'!U463/(3*'OddsRatio_working_3-way'!X463^(1/3))*COS(('OddsRatio_working_3-way'!Y463)/3)</f>
        <v>0.52103890356225779</v>
      </c>
      <c r="AG463" s="11">
        <f>-'OddsRatio_working_3-way'!U463/(3*'OddsRatio_working_3-way'!X463^(1/3))*COS(('OddsRatio_working_3-way'!Y463+2*PI())/3)</f>
        <v>-0.29442498328758193</v>
      </c>
      <c r="AH463" s="11">
        <f>-'OddsRatio_working_3-way'!U463/(3*'OddsRatio_working_3-way'!X463^(1/3))*COS(('OddsRatio_working_3-way'!Y463+4*PI())/3)</f>
        <v>-0.226613920274676</v>
      </c>
      <c r="AI463" s="11">
        <f>'OddsRatio_working_3-way'!U463/(3*'OddsRatio_working_3-way'!X463^(1/3))*SIN(('OddsRatio_working_3-way'!Y463)/3)</f>
        <v>-3.9150735484535973E-2</v>
      </c>
      <c r="AJ463" s="11">
        <f>'OddsRatio_working_3-way'!U463/(3*'OddsRatio_working_3-way'!X463^(1/3))*SIN(('OddsRatio_working_3-way'!Y463+2*PI())/3)</f>
        <v>-0.43165755910263753</v>
      </c>
      <c r="AK463" s="11">
        <f>'OddsRatio_working_3-way'!U463/(3*'OddsRatio_working_3-way'!X463^(1/3))*SIN(('OddsRatio_working_3-way'!Y463+4*PI())/3)</f>
        <v>0.47080829458717344</v>
      </c>
      <c r="AL463" s="11">
        <f>'OddsRatio_working_3-way'!Z463+'OddsRatio_working_3-way'!AF463</f>
        <v>1.0420778071245156</v>
      </c>
      <c r="AM463" s="11">
        <f>'OddsRatio_working_3-way'!AA463+'OddsRatio_working_3-way'!AG463</f>
        <v>-0.58884996657516386</v>
      </c>
      <c r="AN463" s="11">
        <f>'OddsRatio_working_3-way'!AB463+'OddsRatio_working_3-way'!AH463</f>
        <v>-0.453227840549352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1.0420778071245156</v>
      </c>
      <c r="AS463" s="11">
        <f>IF(('OddsRatio_working_3-way'!X463=0),IF(Q463&gt;0,-Q463^(1/3),(-Q463)^(1/3)),'OddsRatio_working_3-way'!AM463-'OddsRatio_working_3-way'!R463/3)</f>
        <v>-0.58884996657516386</v>
      </c>
      <c r="AT463" s="11">
        <f>IF(('OddsRatio_working_3-way'!X463=0),IF(Q463&gt;0,-Q463^(1/3),(-Q463)^(1/3)),'OddsRatio_working_3-way'!AN463-'OddsRatio_working_3-way'!R463/3)</f>
        <v>-0.453227840549352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9">
        <f t="shared" si="104"/>
        <v>0.32471395861826069</v>
      </c>
      <c r="E464" s="9">
        <f t="shared" si="105"/>
        <v>0.31932309785151319</v>
      </c>
      <c r="F464" s="9">
        <f t="shared" si="106"/>
        <v>0.35596294353022595</v>
      </c>
      <c r="G464" s="9">
        <f t="shared" si="107"/>
        <v>1.0398167732844792</v>
      </c>
      <c r="H464" s="9">
        <f t="shared" si="108"/>
        <v>3.0796335465689579</v>
      </c>
      <c r="I464" s="9">
        <f t="shared" si="109"/>
        <v>3.1316243852331813</v>
      </c>
      <c r="J464" s="9">
        <f t="shared" si="110"/>
        <v>2.809281185514994</v>
      </c>
      <c r="K464" s="11">
        <f t="shared" si="111"/>
        <v>0.33333333333333331</v>
      </c>
      <c r="L464" s="11">
        <f t="shared" si="112"/>
        <v>0.32786885245901642</v>
      </c>
      <c r="M464" s="11">
        <f t="shared" si="113"/>
        <v>0.36496350364963503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-0.28455187268158411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0.23094411870288384</v>
      </c>
      <c r="Q464" s="11">
        <f>2*'OddsRatio_working_3-way'!K464*'OddsRatio_working_3-way'!L464*'OddsRatio_working_3-way'!M464</f>
        <v>7.9773443420685264E-2</v>
      </c>
      <c r="R464" s="11">
        <f t="shared" si="114"/>
        <v>0</v>
      </c>
      <c r="S464" s="11">
        <f t="shared" si="115"/>
        <v>-0.81160639192598893</v>
      </c>
      <c r="T464" s="11">
        <f t="shared" si="116"/>
        <v>-0.28034763106251775</v>
      </c>
      <c r="U464" s="11">
        <f>'OddsRatio_working_3-way'!S464-'OddsRatio_working_3-way'!R464^2/3</f>
        <v>-0.81160639192598893</v>
      </c>
      <c r="V464" s="11">
        <f>'OddsRatio_working_3-way'!S464*'OddsRatio_working_3-way'!R464/3-2*'OddsRatio_working_3-way'!R464^3/27-'OddsRatio_working_3-way'!T464</f>
        <v>0.28034763106251775</v>
      </c>
      <c r="W464" s="11">
        <f>'OddsRatio_working_3-way'!V464^2+4*'OddsRatio_working_3-way'!U464^3/27</f>
        <v>-6.0655923557646763E-4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0.14071367513317784</v>
      </c>
      <c r="Y464" s="11">
        <f>IF('OddsRatio_working_3-way'!W464&gt;=0,IF('OddsRatio_working_3-way'!V464+SQRT('OddsRatio_working_3-way'!W464)&gt;0,0,PI()),ACOS('OddsRatio_working_3-way'!V464/(2*'OddsRatio_working_3-way'!X464)))</f>
        <v>8.7624632230449473E-2</v>
      </c>
      <c r="Z464" s="11">
        <f>'OddsRatio_working_3-way'!X464^(1/3)*COS('OddsRatio_working_3-way'!Y464/3)</f>
        <v>0.51990838664223959</v>
      </c>
      <c r="AA464" s="11">
        <f>'OddsRatio_working_3-way'!X464^(1/3)*COS(('OddsRatio_working_3-way'!Y464+2*PI())/3)</f>
        <v>-0.27310904435771044</v>
      </c>
      <c r="AB464" s="11">
        <f>'OddsRatio_working_3-way'!X464^(1/3)*COS(('OddsRatio_working_3-way'!Y464+4*PI())/3)</f>
        <v>-0.24679934228452904</v>
      </c>
      <c r="AC464" s="11">
        <f>'OddsRatio_working_3-way'!X464^(1/3)*SIN('OddsRatio_working_3-way'!Y464/3)</f>
        <v>1.5189913574250168E-2</v>
      </c>
      <c r="AD464" s="11">
        <f>'OddsRatio_working_3-way'!X464^(1/3)*SIN(('OddsRatio_working_3-way'!Y464+2*PI())/3)</f>
        <v>0.44265891368563659</v>
      </c>
      <c r="AE464" s="11">
        <f>'OddsRatio_working_3-way'!X464^(1/3)*SIN(('OddsRatio_working_3-way'!Y464+4*PI())/3)</f>
        <v>-0.45784882725988674</v>
      </c>
      <c r="AF464" s="11">
        <f>-'OddsRatio_working_3-way'!U464/(3*'OddsRatio_working_3-way'!X464^(1/3))*COS(('OddsRatio_working_3-way'!Y464)/3)</f>
        <v>0.51990838664223948</v>
      </c>
      <c r="AG464" s="11">
        <f>-'OddsRatio_working_3-way'!U464/(3*'OddsRatio_working_3-way'!X464^(1/3))*COS(('OddsRatio_working_3-way'!Y464+2*PI())/3)</f>
        <v>-0.27310904435771038</v>
      </c>
      <c r="AH464" s="11">
        <f>-'OddsRatio_working_3-way'!U464/(3*'OddsRatio_working_3-way'!X464^(1/3))*COS(('OddsRatio_working_3-way'!Y464+4*PI())/3)</f>
        <v>-0.24679934228452899</v>
      </c>
      <c r="AI464" s="11">
        <f>'OddsRatio_working_3-way'!U464/(3*'OddsRatio_working_3-way'!X464^(1/3))*SIN(('OddsRatio_working_3-way'!Y464)/3)</f>
        <v>-1.5189913574250164E-2</v>
      </c>
      <c r="AJ464" s="11">
        <f>'OddsRatio_working_3-way'!U464/(3*'OddsRatio_working_3-way'!X464^(1/3))*SIN(('OddsRatio_working_3-way'!Y464+2*PI())/3)</f>
        <v>-0.44265891368563648</v>
      </c>
      <c r="AK464" s="11">
        <f>'OddsRatio_working_3-way'!U464/(3*'OddsRatio_working_3-way'!X464^(1/3))*SIN(('OddsRatio_working_3-way'!Y464+4*PI())/3)</f>
        <v>0.45784882725988663</v>
      </c>
      <c r="AL464" s="11">
        <f>'OddsRatio_working_3-way'!Z464+'OddsRatio_working_3-way'!AF464</f>
        <v>1.0398167732844792</v>
      </c>
      <c r="AM464" s="11">
        <f>'OddsRatio_working_3-way'!AA464+'OddsRatio_working_3-way'!AG464</f>
        <v>-0.54621808871542088</v>
      </c>
      <c r="AN464" s="11">
        <f>'OddsRatio_working_3-way'!AB464+'OddsRatio_working_3-way'!AH464</f>
        <v>-0.49359868456905803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1.0398167732844792</v>
      </c>
      <c r="AS464" s="11">
        <f>IF(('OddsRatio_working_3-way'!X464=0),IF(Q464&gt;0,-Q464^(1/3),(-Q464)^(1/3)),'OddsRatio_working_3-way'!AM464-'OddsRatio_working_3-way'!R464/3)</f>
        <v>-0.54621808871542088</v>
      </c>
      <c r="AT464" s="11">
        <f>IF(('OddsRatio_working_3-way'!X464=0),IF(Q464&gt;0,-Q464^(1/3),(-Q464)^(1/3)),'OddsRatio_working_3-way'!AN464-'OddsRatio_working_3-way'!R464/3)</f>
        <v>-0.49359868456905803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9">
        <f t="shared" si="104"/>
        <v>0.51451225414574508</v>
      </c>
      <c r="E465" s="9">
        <f t="shared" si="105"/>
        <v>0.26540271078965094</v>
      </c>
      <c r="F465" s="9">
        <f t="shared" si="106"/>
        <v>0.2200850350646037</v>
      </c>
      <c r="G465" s="9">
        <f t="shared" si="107"/>
        <v>1.0484314501363576</v>
      </c>
      <c r="H465" s="9">
        <f t="shared" si="108"/>
        <v>1.9435883051227223</v>
      </c>
      <c r="I465" s="9">
        <f t="shared" si="109"/>
        <v>3.7678590283599838</v>
      </c>
      <c r="J465" s="9">
        <f t="shared" si="110"/>
        <v>4.5436983014608892</v>
      </c>
      <c r="K465" s="11">
        <f t="shared" si="111"/>
        <v>0.52631578947368418</v>
      </c>
      <c r="L465" s="11">
        <f t="shared" si="112"/>
        <v>0.27472527472527469</v>
      </c>
      <c r="M465" s="11">
        <f t="shared" si="113"/>
        <v>0.22831050228310504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-0.26511484189926859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0.22844254999986793</v>
      </c>
      <c r="Q465" s="11">
        <f>2*'OddsRatio_working_3-way'!K465*'OddsRatio_working_3-way'!L465*'OddsRatio_working_3-way'!M465</f>
        <v>6.6023858381464712E-2</v>
      </c>
      <c r="R465" s="11">
        <f t="shared" si="114"/>
        <v>0</v>
      </c>
      <c r="S465" s="11">
        <f t="shared" si="115"/>
        <v>-0.86167393859701591</v>
      </c>
      <c r="T465" s="11">
        <f t="shared" si="116"/>
        <v>-0.24903871057717217</v>
      </c>
      <c r="U465" s="11">
        <f>'OddsRatio_working_3-way'!S465-'OddsRatio_working_3-way'!R465^2/3</f>
        <v>-0.86167393859701591</v>
      </c>
      <c r="V465" s="11">
        <f>'OddsRatio_working_3-way'!S465*'OddsRatio_working_3-way'!R465/3-2*'OddsRatio_working_3-way'!R465^3/27-'OddsRatio_working_3-way'!T465</f>
        <v>0.24903871057717217</v>
      </c>
      <c r="W465" s="11">
        <f>'OddsRatio_working_3-way'!V465^2+4*'OddsRatio_working_3-way'!U465^3/27</f>
        <v>-3.2761553077208128E-2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0.15393329110620341</v>
      </c>
      <c r="Y465" s="11">
        <f>IF('OddsRatio_working_3-way'!W465&gt;=0,IF('OddsRatio_working_3-way'!V465+SQRT('OddsRatio_working_3-way'!W465)&gt;0,0,PI()),ACOS('OddsRatio_working_3-way'!V465/(2*'OddsRatio_working_3-way'!X465)))</f>
        <v>0.62848753475829111</v>
      </c>
      <c r="Z465" s="11">
        <f>'OddsRatio_working_3-way'!X465^(1/3)*COS('OddsRatio_working_3-way'!Y465/3)</f>
        <v>0.52421572506817882</v>
      </c>
      <c r="AA465" s="11">
        <f>'OddsRatio_working_3-way'!X465^(1/3)*COS(('OddsRatio_working_3-way'!Y465+2*PI())/3)</f>
        <v>-0.35863190017594671</v>
      </c>
      <c r="AB465" s="11">
        <f>'OddsRatio_working_3-way'!X465^(1/3)*COS(('OddsRatio_working_3-way'!Y465+4*PI())/3)</f>
        <v>-0.16558382489223195</v>
      </c>
      <c r="AC465" s="11">
        <f>'OddsRatio_working_3-way'!X465^(1/3)*SIN('OddsRatio_working_3-way'!Y465/3)</f>
        <v>0.11145635823159189</v>
      </c>
      <c r="AD465" s="11">
        <f>'OddsRatio_working_3-way'!X465^(1/3)*SIN(('OddsRatio_working_3-way'!Y465+2*PI())/3)</f>
        <v>0.3982559558565259</v>
      </c>
      <c r="AE465" s="11">
        <f>'OddsRatio_working_3-way'!X465^(1/3)*SIN(('OddsRatio_working_3-way'!Y465+4*PI())/3)</f>
        <v>-0.50971231408811779</v>
      </c>
      <c r="AF465" s="11">
        <f>-'OddsRatio_working_3-way'!U465/(3*'OddsRatio_working_3-way'!X465^(1/3))*COS(('OddsRatio_working_3-way'!Y465)/3)</f>
        <v>0.52421572506817882</v>
      </c>
      <c r="AG465" s="11">
        <f>-'OddsRatio_working_3-way'!U465/(3*'OddsRatio_working_3-way'!X465^(1/3))*COS(('OddsRatio_working_3-way'!Y465+2*PI())/3)</f>
        <v>-0.35863190017594671</v>
      </c>
      <c r="AH465" s="11">
        <f>-'OddsRatio_working_3-way'!U465/(3*'OddsRatio_working_3-way'!X465^(1/3))*COS(('OddsRatio_working_3-way'!Y465+4*PI())/3)</f>
        <v>-0.16558382489223195</v>
      </c>
      <c r="AI465" s="11">
        <f>'OddsRatio_working_3-way'!U465/(3*'OddsRatio_working_3-way'!X465^(1/3))*SIN(('OddsRatio_working_3-way'!Y465)/3)</f>
        <v>-0.11145635823159189</v>
      </c>
      <c r="AJ465" s="11">
        <f>'OddsRatio_working_3-way'!U465/(3*'OddsRatio_working_3-way'!X465^(1/3))*SIN(('OddsRatio_working_3-way'!Y465+2*PI())/3)</f>
        <v>-0.3982559558565259</v>
      </c>
      <c r="AK465" s="11">
        <f>'OddsRatio_working_3-way'!U465/(3*'OddsRatio_working_3-way'!X465^(1/3))*SIN(('OddsRatio_working_3-way'!Y465+4*PI())/3)</f>
        <v>0.50971231408811779</v>
      </c>
      <c r="AL465" s="11">
        <f>'OddsRatio_working_3-way'!Z465+'OddsRatio_working_3-way'!AF465</f>
        <v>1.0484314501363576</v>
      </c>
      <c r="AM465" s="11">
        <f>'OddsRatio_working_3-way'!AA465+'OddsRatio_working_3-way'!AG465</f>
        <v>-0.71726380035189341</v>
      </c>
      <c r="AN465" s="11">
        <f>'OddsRatio_working_3-way'!AB465+'OddsRatio_working_3-way'!AH465</f>
        <v>-0.33116764978446389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1.0484314501363576</v>
      </c>
      <c r="AS465" s="11">
        <f>IF(('OddsRatio_working_3-way'!X465=0),IF(Q465&gt;0,-Q465^(1/3),(-Q465)^(1/3)),'OddsRatio_working_3-way'!AM465-'OddsRatio_working_3-way'!R465/3)</f>
        <v>-0.71726380035189341</v>
      </c>
      <c r="AT465" s="11">
        <f>IF(('OddsRatio_working_3-way'!X465=0),IF(Q465&gt;0,-Q465^(1/3),(-Q465)^(1/3)),'OddsRatio_working_3-way'!AN465-'OddsRatio_working_3-way'!R465/3)</f>
        <v>-0.33116764978446389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9">
        <f t="shared" si="104"/>
        <v>0.50727068923582697</v>
      </c>
      <c r="E466" s="9">
        <f t="shared" si="105"/>
        <v>0.28264540556608736</v>
      </c>
      <c r="F466" s="9">
        <f t="shared" si="106"/>
        <v>0.21008390519808565</v>
      </c>
      <c r="G466" s="9">
        <f t="shared" si="107"/>
        <v>1.0444452526626757</v>
      </c>
      <c r="H466" s="9">
        <f t="shared" si="108"/>
        <v>1.9713340849762881</v>
      </c>
      <c r="I466" s="9">
        <f t="shared" si="109"/>
        <v>3.5380019639703035</v>
      </c>
      <c r="J466" s="9">
        <f t="shared" si="110"/>
        <v>4.7600029095856335</v>
      </c>
      <c r="K466" s="11">
        <f t="shared" si="111"/>
        <v>0.5181347150259068</v>
      </c>
      <c r="L466" s="11">
        <f t="shared" si="112"/>
        <v>0.29154518950437314</v>
      </c>
      <c r="M466" s="11">
        <f t="shared" si="113"/>
        <v>0.21739130434782611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-0.2671667836831898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0.22855986922172083</v>
      </c>
      <c r="Q466" s="11">
        <f>2*'OddsRatio_working_3-way'!K466*'OddsRatio_working_3-way'!L466*'OddsRatio_working_3-way'!M466</f>
        <v>6.5678123339574956E-2</v>
      </c>
      <c r="R466" s="11">
        <f t="shared" si="114"/>
        <v>0</v>
      </c>
      <c r="S466" s="11">
        <f t="shared" si="115"/>
        <v>-0.85549508090328474</v>
      </c>
      <c r="T466" s="11">
        <f t="shared" si="116"/>
        <v>-0.24583191979979449</v>
      </c>
      <c r="U466" s="11">
        <f>'OddsRatio_working_3-way'!S466-'OddsRatio_working_3-way'!R466^2/3</f>
        <v>-0.85549508090328474</v>
      </c>
      <c r="V466" s="11">
        <f>'OddsRatio_working_3-way'!S466*'OddsRatio_working_3-way'!R466/3-2*'OddsRatio_working_3-way'!R466^3/27-'OddsRatio_working_3-way'!T466</f>
        <v>0.24583191979979449</v>
      </c>
      <c r="W466" s="11">
        <f>'OddsRatio_working_3-way'!V466^2+4*'OddsRatio_working_3-way'!U466^3/27</f>
        <v>-3.2324112150940242E-2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0.15228053465840014</v>
      </c>
      <c r="Y466" s="11">
        <f>IF('OddsRatio_working_3-way'!W466&gt;=0,IF('OddsRatio_working_3-way'!V466+SQRT('OddsRatio_working_3-way'!W466)&gt;0,0,PI()),ACOS('OddsRatio_working_3-way'!V466/(2*'OddsRatio_working_3-way'!X466)))</f>
        <v>0.631457615886172</v>
      </c>
      <c r="Z466" s="11">
        <f>'OddsRatio_working_3-way'!X466^(1/3)*COS('OddsRatio_working_3-way'!Y466/3)</f>
        <v>0.52222262633133787</v>
      </c>
      <c r="AA466" s="11">
        <f>'OddsRatio_working_3-way'!X466^(1/3)*COS(('OddsRatio_working_3-way'!Y466+2*PI())/3)</f>
        <v>-0.35773644776594288</v>
      </c>
      <c r="AB466" s="11">
        <f>'OddsRatio_working_3-way'!X466^(1/3)*COS(('OddsRatio_working_3-way'!Y466+4*PI())/3)</f>
        <v>-0.16448617856539516</v>
      </c>
      <c r="AC466" s="11">
        <f>'OddsRatio_working_3-way'!X466^(1/3)*SIN('OddsRatio_working_3-way'!Y466/3)</f>
        <v>0.11157309494390398</v>
      </c>
      <c r="AD466" s="11">
        <f>'OddsRatio_working_3-way'!X466^(1/3)*SIN(('OddsRatio_working_3-way'!Y466+2*PI())/3)</f>
        <v>0.39647151336201503</v>
      </c>
      <c r="AE466" s="11">
        <f>'OddsRatio_working_3-way'!X466^(1/3)*SIN(('OddsRatio_working_3-way'!Y466+4*PI())/3)</f>
        <v>-0.50804460830591891</v>
      </c>
      <c r="AF466" s="11">
        <f>-'OddsRatio_working_3-way'!U466/(3*'OddsRatio_working_3-way'!X466^(1/3))*COS(('OddsRatio_working_3-way'!Y466)/3)</f>
        <v>0.52222262633133787</v>
      </c>
      <c r="AG466" s="11">
        <f>-'OddsRatio_working_3-way'!U466/(3*'OddsRatio_working_3-way'!X466^(1/3))*COS(('OddsRatio_working_3-way'!Y466+2*PI())/3)</f>
        <v>-0.35773644776594288</v>
      </c>
      <c r="AH466" s="11">
        <f>-'OddsRatio_working_3-way'!U466/(3*'OddsRatio_working_3-way'!X466^(1/3))*COS(('OddsRatio_working_3-way'!Y466+4*PI())/3)</f>
        <v>-0.16448617856539516</v>
      </c>
      <c r="AI466" s="11">
        <f>'OddsRatio_working_3-way'!U466/(3*'OddsRatio_working_3-way'!X466^(1/3))*SIN(('OddsRatio_working_3-way'!Y466)/3)</f>
        <v>-0.11157309494390398</v>
      </c>
      <c r="AJ466" s="11">
        <f>'OddsRatio_working_3-way'!U466/(3*'OddsRatio_working_3-way'!X466^(1/3))*SIN(('OddsRatio_working_3-way'!Y466+2*PI())/3)</f>
        <v>-0.39647151336201503</v>
      </c>
      <c r="AK466" s="11">
        <f>'OddsRatio_working_3-way'!U466/(3*'OddsRatio_working_3-way'!X466^(1/3))*SIN(('OddsRatio_working_3-way'!Y466+4*PI())/3)</f>
        <v>0.50804460830591891</v>
      </c>
      <c r="AL466" s="11">
        <f>'OddsRatio_working_3-way'!Z466+'OddsRatio_working_3-way'!AF466</f>
        <v>1.0444452526626757</v>
      </c>
      <c r="AM466" s="11">
        <f>'OddsRatio_working_3-way'!AA466+'OddsRatio_working_3-way'!AG466</f>
        <v>-0.71547289553188576</v>
      </c>
      <c r="AN466" s="11">
        <f>'OddsRatio_working_3-way'!AB466+'OddsRatio_working_3-way'!AH466</f>
        <v>-0.32897235713079032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1.0444452526626757</v>
      </c>
      <c r="AS466" s="11">
        <f>IF(('OddsRatio_working_3-way'!X466=0),IF(Q466&gt;0,-Q466^(1/3),(-Q466)^(1/3)),'OddsRatio_working_3-way'!AM466-'OddsRatio_working_3-way'!R466/3)</f>
        <v>-0.71547289553188576</v>
      </c>
      <c r="AT466" s="11">
        <f>IF(('OddsRatio_working_3-way'!X466=0),IF(Q466&gt;0,-Q466^(1/3),(-Q466)^(1/3)),'OddsRatio_working_3-way'!AN466-'OddsRatio_working_3-way'!R466/3)</f>
        <v>-0.32897235713079032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9">
        <f t="shared" si="104"/>
        <v>0.51963299824573173</v>
      </c>
      <c r="E467" s="9">
        <f t="shared" si="105"/>
        <v>0.27260911184355069</v>
      </c>
      <c r="F467" s="9">
        <f t="shared" si="106"/>
        <v>0.20775788991071739</v>
      </c>
      <c r="G467" s="9">
        <f t="shared" si="107"/>
        <v>1.0504944734946133</v>
      </c>
      <c r="H467" s="9">
        <f t="shared" si="108"/>
        <v>1.9244351366752603</v>
      </c>
      <c r="I467" s="9">
        <f t="shared" si="109"/>
        <v>3.6682559626763176</v>
      </c>
      <c r="J467" s="9">
        <f t="shared" si="110"/>
        <v>4.8132949387854467</v>
      </c>
      <c r="K467" s="11">
        <f t="shared" si="111"/>
        <v>0.53191489361702127</v>
      </c>
      <c r="L467" s="11">
        <f t="shared" si="112"/>
        <v>0.2824858757062147</v>
      </c>
      <c r="M467" s="11">
        <f t="shared" si="113"/>
        <v>0.21598272138228941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-0.26331822051423037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0.22879525570157772</v>
      </c>
      <c r="Q467" s="11">
        <f>2*'OddsRatio_working_3-way'!K467*'OddsRatio_working_3-way'!L467*'OddsRatio_working_3-way'!M467</f>
        <v>6.4906455518178086E-2</v>
      </c>
      <c r="R467" s="11">
        <f t="shared" si="114"/>
        <v>0</v>
      </c>
      <c r="S467" s="11">
        <f t="shared" si="115"/>
        <v>-0.86889260931038781</v>
      </c>
      <c r="T467" s="11">
        <f t="shared" si="116"/>
        <v>-0.24649435725117388</v>
      </c>
      <c r="U467" s="11">
        <f>'OddsRatio_working_3-way'!S467-'OddsRatio_working_3-way'!R467^2/3</f>
        <v>-0.86889260931038781</v>
      </c>
      <c r="V467" s="11">
        <f>'OddsRatio_working_3-way'!S467*'OddsRatio_working_3-way'!R467/3-2*'OddsRatio_working_3-way'!R467^3/27-'OddsRatio_working_3-way'!T467</f>
        <v>0.24649435725117388</v>
      </c>
      <c r="W467" s="11">
        <f>'OddsRatio_working_3-way'!V467^2+4*'OddsRatio_working_3-way'!U467^3/27</f>
        <v>-3.6424479588959197E-2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0.15587170024224131</v>
      </c>
      <c r="Y467" s="11">
        <f>IF('OddsRatio_working_3-way'!W467&gt;=0,IF('OddsRatio_working_3-way'!V467+SQRT('OddsRatio_working_3-way'!W467)&gt;0,0,PI()),ACOS('OddsRatio_working_3-way'!V467/(2*'OddsRatio_working_3-way'!X467)))</f>
        <v>0.65885078519858864</v>
      </c>
      <c r="Z467" s="11">
        <f>'OddsRatio_working_3-way'!X467^(1/3)*COS('OddsRatio_working_3-way'!Y467/3)</f>
        <v>0.52524723674730667</v>
      </c>
      <c r="AA467" s="11">
        <f>'OddsRatio_working_3-way'!X467^(1/3)*COS(('OddsRatio_working_3-way'!Y467+2*PI())/3)</f>
        <v>-0.36416010218408496</v>
      </c>
      <c r="AB467" s="11">
        <f>'OddsRatio_working_3-way'!X467^(1/3)*COS(('OddsRatio_working_3-way'!Y467+4*PI())/3)</f>
        <v>-0.16108713456322177</v>
      </c>
      <c r="AC467" s="11">
        <f>'OddsRatio_working_3-way'!X467^(1/3)*SIN('OddsRatio_working_3-way'!Y467/3)</f>
        <v>0.11724423252104149</v>
      </c>
      <c r="AD467" s="11">
        <f>'OddsRatio_working_3-way'!X467^(1/3)*SIN(('OddsRatio_working_3-way'!Y467+2*PI())/3)</f>
        <v>0.39625533403022606</v>
      </c>
      <c r="AE467" s="11">
        <f>'OddsRatio_working_3-way'!X467^(1/3)*SIN(('OddsRatio_working_3-way'!Y467+4*PI())/3)</f>
        <v>-0.51349956655126761</v>
      </c>
      <c r="AF467" s="11">
        <f>-'OddsRatio_working_3-way'!U467/(3*'OddsRatio_working_3-way'!X467^(1/3))*COS(('OddsRatio_working_3-way'!Y467)/3)</f>
        <v>0.52524723674730678</v>
      </c>
      <c r="AG467" s="11">
        <f>-'OddsRatio_working_3-way'!U467/(3*'OddsRatio_working_3-way'!X467^(1/3))*COS(('OddsRatio_working_3-way'!Y467+2*PI())/3)</f>
        <v>-0.36416010218408501</v>
      </c>
      <c r="AH467" s="11">
        <f>-'OddsRatio_working_3-way'!U467/(3*'OddsRatio_working_3-way'!X467^(1/3))*COS(('OddsRatio_working_3-way'!Y467+4*PI())/3)</f>
        <v>-0.1610871345632218</v>
      </c>
      <c r="AI467" s="11">
        <f>'OddsRatio_working_3-way'!U467/(3*'OddsRatio_working_3-way'!X467^(1/3))*SIN(('OddsRatio_working_3-way'!Y467)/3)</f>
        <v>-0.11724423252104152</v>
      </c>
      <c r="AJ467" s="11">
        <f>'OddsRatio_working_3-way'!U467/(3*'OddsRatio_working_3-way'!X467^(1/3))*SIN(('OddsRatio_working_3-way'!Y467+2*PI())/3)</f>
        <v>-0.39625533403022611</v>
      </c>
      <c r="AK467" s="11">
        <f>'OddsRatio_working_3-way'!U467/(3*'OddsRatio_working_3-way'!X467^(1/3))*SIN(('OddsRatio_working_3-way'!Y467+4*PI())/3)</f>
        <v>0.51349956655126772</v>
      </c>
      <c r="AL467" s="11">
        <f>'OddsRatio_working_3-way'!Z467+'OddsRatio_working_3-way'!AF467</f>
        <v>1.0504944734946133</v>
      </c>
      <c r="AM467" s="11">
        <f>'OddsRatio_working_3-way'!AA467+'OddsRatio_working_3-way'!AG467</f>
        <v>-0.72832020436817002</v>
      </c>
      <c r="AN467" s="11">
        <f>'OddsRatio_working_3-way'!AB467+'OddsRatio_working_3-way'!AH467</f>
        <v>-0.32217426912644354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1.0504944734946133</v>
      </c>
      <c r="AS467" s="11">
        <f>IF(('OddsRatio_working_3-way'!X467=0),IF(Q467&gt;0,-Q467^(1/3),(-Q467)^(1/3)),'OddsRatio_working_3-way'!AM467-'OddsRatio_working_3-way'!R467/3)</f>
        <v>-0.72832020436817002</v>
      </c>
      <c r="AT467" s="11">
        <f>IF(('OddsRatio_working_3-way'!X467=0),IF(Q467&gt;0,-Q467^(1/3),(-Q467)^(1/3)),'OddsRatio_working_3-way'!AN467-'OddsRatio_working_3-way'!R467/3)</f>
        <v>-0.32217426912644354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9">
        <f t="shared" si="104"/>
        <v>0.28994049946988709</v>
      </c>
      <c r="E468" s="9">
        <f t="shared" si="105"/>
        <v>0.29990850683256309</v>
      </c>
      <c r="F468" s="9">
        <f t="shared" si="106"/>
        <v>0.41015099369754976</v>
      </c>
      <c r="G468" s="9">
        <f t="shared" si="107"/>
        <v>1.0421206402742142</v>
      </c>
      <c r="H468" s="9">
        <f t="shared" si="108"/>
        <v>3.4489835046444037</v>
      </c>
      <c r="I468" s="9">
        <f t="shared" si="109"/>
        <v>3.334350234214241</v>
      </c>
      <c r="J468" s="9">
        <f t="shared" si="110"/>
        <v>2.438126483578416</v>
      </c>
      <c r="K468" s="11">
        <f t="shared" si="111"/>
        <v>0.29850746268656714</v>
      </c>
      <c r="L468" s="11">
        <f t="shared" si="112"/>
        <v>0.30864197530864196</v>
      </c>
      <c r="M468" s="11">
        <f t="shared" si="113"/>
        <v>0.42016806722689076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-0.28120833739797746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0.23110405024364633</v>
      </c>
      <c r="Q468" s="11">
        <f>2*'OddsRatio_working_3-way'!K468*'OddsRatio_working_3-way'!L468*'OddsRatio_working_3-way'!M468</f>
        <v>7.7421792376430931E-2</v>
      </c>
      <c r="R468" s="11">
        <f t="shared" si="114"/>
        <v>0</v>
      </c>
      <c r="S468" s="11">
        <f t="shared" si="115"/>
        <v>-0.82182502973437266</v>
      </c>
      <c r="T468" s="11">
        <f t="shared" si="116"/>
        <v>-0.2753182679177128</v>
      </c>
      <c r="U468" s="11">
        <f>'OddsRatio_working_3-way'!S468-'OddsRatio_working_3-way'!R468^2/3</f>
        <v>-0.82182502973437266</v>
      </c>
      <c r="V468" s="11">
        <f>'OddsRatio_working_3-way'!S468*'OddsRatio_working_3-way'!R468/3-2*'OddsRatio_working_3-way'!R468^3/27-'OddsRatio_working_3-way'!T468</f>
        <v>0.2753182679177128</v>
      </c>
      <c r="W468" s="11">
        <f>'OddsRatio_working_3-way'!V468^2+4*'OddsRatio_working_3-way'!U468^3/27</f>
        <v>-6.4306142638795999E-3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0.14337953385428576</v>
      </c>
      <c r="Y468" s="11">
        <f>IF('OddsRatio_working_3-way'!W468&gt;=0,IF('OddsRatio_working_3-way'!V468+SQRT('OddsRatio_working_3-way'!W468)&gt;0,0,PI()),ACOS('OddsRatio_working_3-way'!V468/(2*'OddsRatio_working_3-way'!X468)))</f>
        <v>0.28342568641659982</v>
      </c>
      <c r="Z468" s="11">
        <f>'OddsRatio_working_3-way'!X468^(1/3)*COS('OddsRatio_working_3-way'!Y468/3)</f>
        <v>0.52106032013710712</v>
      </c>
      <c r="AA468" s="11">
        <f>'OddsRatio_working_3-way'!X468^(1/3)*COS(('OddsRatio_working_3-way'!Y468+2*PI())/3)</f>
        <v>-0.30328953936192915</v>
      </c>
      <c r="AB468" s="11">
        <f>'OddsRatio_working_3-way'!X468^(1/3)*COS(('OddsRatio_working_3-way'!Y468+4*PI())/3)</f>
        <v>-0.21777078077517792</v>
      </c>
      <c r="AC468" s="11">
        <f>'OddsRatio_working_3-way'!X468^(1/3)*SIN('OddsRatio_working_3-way'!Y468/3)</f>
        <v>4.9374278290823519E-2</v>
      </c>
      <c r="AD468" s="11">
        <f>'OddsRatio_working_3-way'!X468^(1/3)*SIN(('OddsRatio_working_3-way'!Y468+2*PI())/3)</f>
        <v>0.42656433499737545</v>
      </c>
      <c r="AE468" s="11">
        <f>'OddsRatio_working_3-way'!X468^(1/3)*SIN(('OddsRatio_working_3-way'!Y468+4*PI())/3)</f>
        <v>-0.47593861328819886</v>
      </c>
      <c r="AF468" s="11">
        <f>-'OddsRatio_working_3-way'!U468/(3*'OddsRatio_working_3-way'!X468^(1/3))*COS(('OddsRatio_working_3-way'!Y468)/3)</f>
        <v>0.52106032013710701</v>
      </c>
      <c r="AG468" s="11">
        <f>-'OddsRatio_working_3-way'!U468/(3*'OddsRatio_working_3-way'!X468^(1/3))*COS(('OddsRatio_working_3-way'!Y468+2*PI())/3)</f>
        <v>-0.30328953936192909</v>
      </c>
      <c r="AH468" s="11">
        <f>-'OddsRatio_working_3-way'!U468/(3*'OddsRatio_working_3-way'!X468^(1/3))*COS(('OddsRatio_working_3-way'!Y468+4*PI())/3)</f>
        <v>-0.21777078077517786</v>
      </c>
      <c r="AI468" s="11">
        <f>'OddsRatio_working_3-way'!U468/(3*'OddsRatio_working_3-way'!X468^(1/3))*SIN(('OddsRatio_working_3-way'!Y468)/3)</f>
        <v>-4.9374278290823505E-2</v>
      </c>
      <c r="AJ468" s="11">
        <f>'OddsRatio_working_3-way'!U468/(3*'OddsRatio_working_3-way'!X468^(1/3))*SIN(('OddsRatio_working_3-way'!Y468+2*PI())/3)</f>
        <v>-0.42656433499737534</v>
      </c>
      <c r="AK468" s="11">
        <f>'OddsRatio_working_3-way'!U468/(3*'OddsRatio_working_3-way'!X468^(1/3))*SIN(('OddsRatio_working_3-way'!Y468+4*PI())/3)</f>
        <v>0.47593861328819875</v>
      </c>
      <c r="AL468" s="11">
        <f>'OddsRatio_working_3-way'!Z468+'OddsRatio_working_3-way'!AF468</f>
        <v>1.0421206402742142</v>
      </c>
      <c r="AM468" s="11">
        <f>'OddsRatio_working_3-way'!AA468+'OddsRatio_working_3-way'!AG468</f>
        <v>-0.6065790787238583</v>
      </c>
      <c r="AN468" s="11">
        <f>'OddsRatio_working_3-way'!AB468+'OddsRatio_working_3-way'!AH468</f>
        <v>-0.43554156155035578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1.0421206402742142</v>
      </c>
      <c r="AS468" s="11">
        <f>IF(('OddsRatio_working_3-way'!X468=0),IF(Q468&gt;0,-Q468^(1/3),(-Q468)^(1/3)),'OddsRatio_working_3-way'!AM468-'OddsRatio_working_3-way'!R468/3)</f>
        <v>-0.6065790787238583</v>
      </c>
      <c r="AT468" s="11">
        <f>IF(('OddsRatio_working_3-way'!X468=0),IF(Q468&gt;0,-Q468^(1/3),(-Q468)^(1/3)),'OddsRatio_working_3-way'!AN468-'OddsRatio_working_3-way'!R468/3)</f>
        <v>-0.43554156155035578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9">
        <f t="shared" si="104"/>
        <v>0.57875942199814012</v>
      </c>
      <c r="E469" s="9">
        <f t="shared" si="105"/>
        <v>0.24196382749150047</v>
      </c>
      <c r="F469" s="9">
        <f t="shared" si="106"/>
        <v>0.17927675051035952</v>
      </c>
      <c r="G469" s="9">
        <f t="shared" si="107"/>
        <v>1.0548313653354315</v>
      </c>
      <c r="H469" s="9">
        <f t="shared" si="108"/>
        <v>1.7278336420814477</v>
      </c>
      <c r="I469" s="9">
        <f t="shared" si="109"/>
        <v>4.1328491550462321</v>
      </c>
      <c r="J469" s="9">
        <f t="shared" si="110"/>
        <v>5.5779681255557731</v>
      </c>
      <c r="K469" s="11">
        <f t="shared" si="111"/>
        <v>0.59171597633136097</v>
      </c>
      <c r="L469" s="11">
        <f t="shared" si="112"/>
        <v>0.25188916876574308</v>
      </c>
      <c r="M469" s="11">
        <f t="shared" si="113"/>
        <v>0.18726591760299627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-0.2482428800405676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0.22329115419253426</v>
      </c>
      <c r="Q469" s="11">
        <f>2*'OddsRatio_working_3-way'!K469*'OddsRatio_working_3-way'!L469*'OddsRatio_working_3-way'!M469</f>
        <v>5.5822788548133571E-2</v>
      </c>
      <c r="R469" s="11">
        <f t="shared" si="114"/>
        <v>0</v>
      </c>
      <c r="S469" s="11">
        <f t="shared" si="115"/>
        <v>-0.8994866404871078</v>
      </c>
      <c r="T469" s="11">
        <f t="shared" si="116"/>
        <v>-0.22487166012177698</v>
      </c>
      <c r="U469" s="11">
        <f>'OddsRatio_working_3-way'!S469-'OddsRatio_working_3-way'!R469^2/3</f>
        <v>-0.8994866404871078</v>
      </c>
      <c r="V469" s="11">
        <f>'OddsRatio_working_3-way'!S469*'OddsRatio_working_3-way'!R469/3-2*'OddsRatio_working_3-way'!R469^3/27-'OddsRatio_working_3-way'!T469</f>
        <v>0.22487166012177698</v>
      </c>
      <c r="W469" s="11">
        <f>'OddsRatio_working_3-way'!V469^2+4*'OddsRatio_working_3-way'!U469^3/27</f>
        <v>-5.7248032444587697E-2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0.16417619800880978</v>
      </c>
      <c r="Y469" s="11">
        <f>IF('OddsRatio_working_3-way'!W469&gt;=0,IF('OddsRatio_working_3-way'!V469+SQRT('OddsRatio_working_3-way'!W469)&gt;0,0,PI()),ACOS('OddsRatio_working_3-way'!V469/(2*'OddsRatio_working_3-way'!X469)))</f>
        <v>0.8164004973883251</v>
      </c>
      <c r="Z469" s="11">
        <f>'OddsRatio_working_3-way'!X469^(1/3)*COS('OddsRatio_working_3-way'!Y469/3)</f>
        <v>0.52741568266771577</v>
      </c>
      <c r="AA469" s="11">
        <f>'OddsRatio_working_3-way'!X469^(1/3)*COS(('OddsRatio_working_3-way'!Y469+2*PI())/3)</f>
        <v>-0.39116835827493812</v>
      </c>
      <c r="AB469" s="11">
        <f>'OddsRatio_working_3-way'!X469^(1/3)*COS(('OddsRatio_working_3-way'!Y469+4*PI())/3)</f>
        <v>-0.13624732439277779</v>
      </c>
      <c r="AC469" s="11">
        <f>'OddsRatio_working_3-way'!X469^(1/3)*SIN('OddsRatio_working_3-way'!Y469/3)</f>
        <v>0.14717872753396305</v>
      </c>
      <c r="AD469" s="11">
        <f>'OddsRatio_working_3-way'!X469^(1/3)*SIN(('OddsRatio_working_3-way'!Y469+2*PI())/3)</f>
        <v>0.38316601577757242</v>
      </c>
      <c r="AE469" s="11">
        <f>'OddsRatio_working_3-way'!X469^(1/3)*SIN(('OddsRatio_working_3-way'!Y469+4*PI())/3)</f>
        <v>-0.53034474331153547</v>
      </c>
      <c r="AF469" s="11">
        <f>-'OddsRatio_working_3-way'!U469/(3*'OddsRatio_working_3-way'!X469^(1/3))*COS(('OddsRatio_working_3-way'!Y469)/3)</f>
        <v>0.52741568266771577</v>
      </c>
      <c r="AG469" s="11">
        <f>-'OddsRatio_working_3-way'!U469/(3*'OddsRatio_working_3-way'!X469^(1/3))*COS(('OddsRatio_working_3-way'!Y469+2*PI())/3)</f>
        <v>-0.39116835827493812</v>
      </c>
      <c r="AH469" s="11">
        <f>-'OddsRatio_working_3-way'!U469/(3*'OddsRatio_working_3-way'!X469^(1/3))*COS(('OddsRatio_working_3-way'!Y469+4*PI())/3)</f>
        <v>-0.13624732439277779</v>
      </c>
      <c r="AI469" s="11">
        <f>'OddsRatio_working_3-way'!U469/(3*'OddsRatio_working_3-way'!X469^(1/3))*SIN(('OddsRatio_working_3-way'!Y469)/3)</f>
        <v>-0.14717872753396305</v>
      </c>
      <c r="AJ469" s="11">
        <f>'OddsRatio_working_3-way'!U469/(3*'OddsRatio_working_3-way'!X469^(1/3))*SIN(('OddsRatio_working_3-way'!Y469+2*PI())/3)</f>
        <v>-0.38316601577757242</v>
      </c>
      <c r="AK469" s="11">
        <f>'OddsRatio_working_3-way'!U469/(3*'OddsRatio_working_3-way'!X469^(1/3))*SIN(('OddsRatio_working_3-way'!Y469+4*PI())/3)</f>
        <v>0.53034474331153547</v>
      </c>
      <c r="AL469" s="11">
        <f>'OddsRatio_working_3-way'!Z469+'OddsRatio_working_3-way'!AF469</f>
        <v>1.0548313653354315</v>
      </c>
      <c r="AM469" s="11">
        <f>'OddsRatio_working_3-way'!AA469+'OddsRatio_working_3-way'!AG469</f>
        <v>-0.78233671654987624</v>
      </c>
      <c r="AN469" s="11">
        <f>'OddsRatio_working_3-way'!AB469+'OddsRatio_working_3-way'!AH469</f>
        <v>-0.27249464878555557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1.0548313653354315</v>
      </c>
      <c r="AS469" s="11">
        <f>IF(('OddsRatio_working_3-way'!X469=0),IF(Q469&gt;0,-Q469^(1/3),(-Q469)^(1/3)),'OddsRatio_working_3-way'!AM469-'OddsRatio_working_3-way'!R469/3)</f>
        <v>-0.78233671654987624</v>
      </c>
      <c r="AT469" s="11">
        <f>IF(('OddsRatio_working_3-way'!X469=0),IF(Q469&gt;0,-Q469^(1/3),(-Q469)^(1/3)),'OddsRatio_working_3-way'!AN469-'OddsRatio_working_3-way'!R469/3)</f>
        <v>-0.27249464878555557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9">
        <f t="shared" si="104"/>
        <v>0.19249209879627383</v>
      </c>
      <c r="E470" s="9">
        <f t="shared" si="105"/>
        <v>0.25746154666842552</v>
      </c>
      <c r="F470" s="9">
        <f t="shared" si="106"/>
        <v>0.55004635453530071</v>
      </c>
      <c r="G470" s="9">
        <f t="shared" si="107"/>
        <v>1.0487546063622608</v>
      </c>
      <c r="H470" s="9">
        <f t="shared" si="108"/>
        <v>5.1950184254490424</v>
      </c>
      <c r="I470" s="9">
        <f t="shared" si="109"/>
        <v>3.8840751674962171</v>
      </c>
      <c r="J470" s="9">
        <f t="shared" si="110"/>
        <v>1.8180285929625633</v>
      </c>
      <c r="K470" s="11">
        <f t="shared" si="111"/>
        <v>0.2</v>
      </c>
      <c r="L470" s="11">
        <f t="shared" si="112"/>
        <v>0.26666666666666666</v>
      </c>
      <c r="M470" s="11">
        <f t="shared" si="113"/>
        <v>0.5617977528089888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-0.25707865168539323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0.22561797752808985</v>
      </c>
      <c r="Q470" s="11">
        <f>2*'OddsRatio_working_3-way'!K470*'OddsRatio_working_3-way'!L470*'OddsRatio_working_3-way'!M470</f>
        <v>5.9925093632958809E-2</v>
      </c>
      <c r="R470" s="11">
        <f t="shared" si="114"/>
        <v>0</v>
      </c>
      <c r="S470" s="11">
        <f t="shared" si="115"/>
        <v>-0.8776223776223776</v>
      </c>
      <c r="T470" s="11">
        <f t="shared" si="116"/>
        <v>-0.23310023310023315</v>
      </c>
      <c r="U470" s="11">
        <f>'OddsRatio_working_3-way'!S470-'OddsRatio_working_3-way'!R470^2/3</f>
        <v>-0.8776223776223776</v>
      </c>
      <c r="V470" s="11">
        <f>'OddsRatio_working_3-way'!S470*'OddsRatio_working_3-way'!R470/3-2*'OddsRatio_working_3-way'!R470^3/27-'OddsRatio_working_3-way'!T470</f>
        <v>0.23310023310023315</v>
      </c>
      <c r="W470" s="11">
        <f>'OddsRatio_working_3-way'!V470^2+4*'OddsRatio_working_3-way'!U470^3/27</f>
        <v>-4.5806980351456812E-2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0.15822665627418775</v>
      </c>
      <c r="Y470" s="11">
        <f>IF('OddsRatio_working_3-way'!W470&gt;=0,IF('OddsRatio_working_3-way'!V470+SQRT('OddsRatio_working_3-way'!W470)&gt;0,0,PI()),ACOS('OddsRatio_working_3-way'!V470/(2*'OddsRatio_working_3-way'!X470)))</f>
        <v>0.74276359123016611</v>
      </c>
      <c r="Z470" s="11">
        <f>'OddsRatio_working_3-way'!X470^(1/3)*COS('OddsRatio_working_3-way'!Y470/3)</f>
        <v>0.52437730318113041</v>
      </c>
      <c r="AA470" s="11">
        <f>'OddsRatio_working_3-way'!X470^(1/3)*COS(('OddsRatio_working_3-way'!Y470+2*PI())/3)</f>
        <v>-0.3769794497276896</v>
      </c>
      <c r="AB470" s="11">
        <f>'OddsRatio_working_3-way'!X470^(1/3)*COS(('OddsRatio_working_3-way'!Y470+4*PI())/3)</f>
        <v>-0.14739785345344095</v>
      </c>
      <c r="AC470" s="11">
        <f>'OddsRatio_working_3-way'!X470^(1/3)*SIN('OddsRatio_working_3-way'!Y470/3)</f>
        <v>0.13254899640992143</v>
      </c>
      <c r="AD470" s="11">
        <f>'OddsRatio_working_3-way'!X470^(1/3)*SIN(('OddsRatio_working_3-way'!Y470+2*PI())/3)</f>
        <v>0.3878495675178727</v>
      </c>
      <c r="AE470" s="11">
        <f>'OddsRatio_working_3-way'!X470^(1/3)*SIN(('OddsRatio_working_3-way'!Y470+4*PI())/3)</f>
        <v>-0.52039856392779416</v>
      </c>
      <c r="AF470" s="11">
        <f>-'OddsRatio_working_3-way'!U470/(3*'OddsRatio_working_3-way'!X470^(1/3))*COS(('OddsRatio_working_3-way'!Y470)/3)</f>
        <v>0.52437730318113041</v>
      </c>
      <c r="AG470" s="11">
        <f>-'OddsRatio_working_3-way'!U470/(3*'OddsRatio_working_3-way'!X470^(1/3))*COS(('OddsRatio_working_3-way'!Y470+2*PI())/3)</f>
        <v>-0.3769794497276896</v>
      </c>
      <c r="AH470" s="11">
        <f>-'OddsRatio_working_3-way'!U470/(3*'OddsRatio_working_3-way'!X470^(1/3))*COS(('OddsRatio_working_3-way'!Y470+4*PI())/3)</f>
        <v>-0.14739785345344095</v>
      </c>
      <c r="AI470" s="11">
        <f>'OddsRatio_working_3-way'!U470/(3*'OddsRatio_working_3-way'!X470^(1/3))*SIN(('OddsRatio_working_3-way'!Y470)/3)</f>
        <v>-0.13254899640992143</v>
      </c>
      <c r="AJ470" s="11">
        <f>'OddsRatio_working_3-way'!U470/(3*'OddsRatio_working_3-way'!X470^(1/3))*SIN(('OddsRatio_working_3-way'!Y470+2*PI())/3)</f>
        <v>-0.3878495675178727</v>
      </c>
      <c r="AK470" s="11">
        <f>'OddsRatio_working_3-way'!U470/(3*'OddsRatio_working_3-way'!X470^(1/3))*SIN(('OddsRatio_working_3-way'!Y470+4*PI())/3)</f>
        <v>0.52039856392779416</v>
      </c>
      <c r="AL470" s="11">
        <f>'OddsRatio_working_3-way'!Z470+'OddsRatio_working_3-way'!AF470</f>
        <v>1.0487546063622608</v>
      </c>
      <c r="AM470" s="11">
        <f>'OddsRatio_working_3-way'!AA470+'OddsRatio_working_3-way'!AG470</f>
        <v>-0.75395889945537919</v>
      </c>
      <c r="AN470" s="11">
        <f>'OddsRatio_working_3-way'!AB470+'OddsRatio_working_3-way'!AH470</f>
        <v>-0.29479570690688189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1.0487546063622608</v>
      </c>
      <c r="AS470" s="11">
        <f>IF(('OddsRatio_working_3-way'!X470=0),IF(Q470&gt;0,-Q470^(1/3),(-Q470)^(1/3)),'OddsRatio_working_3-way'!AM470-'OddsRatio_working_3-way'!R470/3)</f>
        <v>-0.75395889945537919</v>
      </c>
      <c r="AT470" s="11">
        <f>IF(('OddsRatio_working_3-way'!X470=0),IF(Q470&gt;0,-Q470^(1/3),(-Q470)^(1/3)),'OddsRatio_working_3-way'!AN470-'OddsRatio_working_3-way'!R470/3)</f>
        <v>-0.29479570690688189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9">
        <f t="shared" si="104"/>
        <v>0.35173881415104702</v>
      </c>
      <c r="E471" s="9">
        <f t="shared" si="105"/>
        <v>0.31483967861864065</v>
      </c>
      <c r="F471" s="9">
        <f t="shared" si="106"/>
        <v>0.33342150723031244</v>
      </c>
      <c r="G471" s="9">
        <f t="shared" si="107"/>
        <v>1.0412534608264845</v>
      </c>
      <c r="H471" s="9">
        <f t="shared" si="108"/>
        <v>2.8430186256628773</v>
      </c>
      <c r="I471" s="9">
        <f t="shared" si="109"/>
        <v>3.1762197331273518</v>
      </c>
      <c r="J471" s="9">
        <f t="shared" si="110"/>
        <v>2.9992066447868506</v>
      </c>
      <c r="K471" s="11">
        <f t="shared" si="111"/>
        <v>0.36101083032490977</v>
      </c>
      <c r="L471" s="11">
        <f t="shared" si="112"/>
        <v>0.3236245954692557</v>
      </c>
      <c r="M471" s="11">
        <f t="shared" si="113"/>
        <v>0.34246575342465752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-0.28418403822230376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0.23126331064392186</v>
      </c>
      <c r="Q471" s="11">
        <f>2*'OddsRatio_working_3-way'!K471*'OddsRatio_working_3-way'!L471*'OddsRatio_working_3-way'!M471</f>
        <v>8.002190679720482E-2</v>
      </c>
      <c r="R471" s="11">
        <f t="shared" si="114"/>
        <v>0</v>
      </c>
      <c r="S471" s="11">
        <f t="shared" si="115"/>
        <v>-0.81378008452049477</v>
      </c>
      <c r="T471" s="11">
        <f t="shared" si="116"/>
        <v>-0.28158480433235122</v>
      </c>
      <c r="U471" s="11">
        <f>'OddsRatio_working_3-way'!S471-'OddsRatio_working_3-way'!R471^2/3</f>
        <v>-0.81378008452049477</v>
      </c>
      <c r="V471" s="11">
        <f>'OddsRatio_working_3-way'!S471*'OddsRatio_working_3-way'!R471/3-2*'OddsRatio_working_3-way'!R471^3/27-'OddsRatio_working_3-way'!T471</f>
        <v>0.28158480433235122</v>
      </c>
      <c r="W471" s="11">
        <f>'OddsRatio_working_3-way'!V471^2+4*'OddsRatio_working_3-way'!U471^3/27</f>
        <v>-5.4942267136204315E-4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0.14127935509324299</v>
      </c>
      <c r="Y471" s="11">
        <f>IF('OddsRatio_working_3-way'!W471&gt;=0,IF('OddsRatio_working_3-way'!V471+SQRT('OddsRatio_working_3-way'!W471)&gt;0,0,PI()),ACOS('OddsRatio_working_3-way'!V471/(2*'OddsRatio_working_3-way'!X471)))</f>
        <v>8.3050826119763999E-2</v>
      </c>
      <c r="Z471" s="11">
        <f>'OddsRatio_working_3-way'!X471^(1/3)*COS('OddsRatio_working_3-way'!Y471/3)</f>
        <v>0.52062673041324226</v>
      </c>
      <c r="AA471" s="11">
        <f>'OddsRatio_working_3-way'!X471^(1/3)*COS(('OddsRatio_working_3-way'!Y471+2*PI())/3)</f>
        <v>-0.27279842886431016</v>
      </c>
      <c r="AB471" s="11">
        <f>'OddsRatio_working_3-way'!X471^(1/3)*COS(('OddsRatio_working_3-way'!Y471+4*PI())/3)</f>
        <v>-0.24782830154893182</v>
      </c>
      <c r="AC471" s="11">
        <f>'OddsRatio_working_3-way'!X471^(1/3)*SIN('OddsRatio_working_3-way'!Y471/3)</f>
        <v>1.44165097272329E-2</v>
      </c>
      <c r="AD471" s="11">
        <f>'OddsRatio_working_3-way'!X471^(1/3)*SIN(('OddsRatio_working_3-way'!Y471+2*PI())/3)</f>
        <v>0.44366771956348389</v>
      </c>
      <c r="AE471" s="11">
        <f>'OddsRatio_working_3-way'!X471^(1/3)*SIN(('OddsRatio_working_3-way'!Y471+4*PI())/3)</f>
        <v>-0.45808422929071679</v>
      </c>
      <c r="AF471" s="11">
        <f>-'OddsRatio_working_3-way'!U471/(3*'OddsRatio_working_3-way'!X471^(1/3))*COS(('OddsRatio_working_3-way'!Y471)/3)</f>
        <v>0.52062673041324226</v>
      </c>
      <c r="AG471" s="11">
        <f>-'OddsRatio_working_3-way'!U471/(3*'OddsRatio_working_3-way'!X471^(1/3))*COS(('OddsRatio_working_3-way'!Y471+2*PI())/3)</f>
        <v>-0.27279842886431016</v>
      </c>
      <c r="AH471" s="11">
        <f>-'OddsRatio_working_3-way'!U471/(3*'OddsRatio_working_3-way'!X471^(1/3))*COS(('OddsRatio_working_3-way'!Y471+4*PI())/3)</f>
        <v>-0.24782830154893182</v>
      </c>
      <c r="AI471" s="11">
        <f>'OddsRatio_working_3-way'!U471/(3*'OddsRatio_working_3-way'!X471^(1/3))*SIN(('OddsRatio_working_3-way'!Y471)/3)</f>
        <v>-1.44165097272329E-2</v>
      </c>
      <c r="AJ471" s="11">
        <f>'OddsRatio_working_3-way'!U471/(3*'OddsRatio_working_3-way'!X471^(1/3))*SIN(('OddsRatio_working_3-way'!Y471+2*PI())/3)</f>
        <v>-0.44366771956348389</v>
      </c>
      <c r="AK471" s="11">
        <f>'OddsRatio_working_3-way'!U471/(3*'OddsRatio_working_3-way'!X471^(1/3))*SIN(('OddsRatio_working_3-way'!Y471+4*PI())/3)</f>
        <v>0.45808422929071679</v>
      </c>
      <c r="AL471" s="11">
        <f>'OddsRatio_working_3-way'!Z471+'OddsRatio_working_3-way'!AF471</f>
        <v>1.0412534608264845</v>
      </c>
      <c r="AM471" s="11">
        <f>'OddsRatio_working_3-way'!AA471+'OddsRatio_working_3-way'!AG471</f>
        <v>-0.54559685772862032</v>
      </c>
      <c r="AN471" s="11">
        <f>'OddsRatio_working_3-way'!AB471+'OddsRatio_working_3-way'!AH471</f>
        <v>-0.49565660309786364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1.0412534608264845</v>
      </c>
      <c r="AS471" s="11">
        <f>IF(('OddsRatio_working_3-way'!X471=0),IF(Q471&gt;0,-Q471^(1/3),(-Q471)^(1/3)),'OddsRatio_working_3-way'!AM471-'OddsRatio_working_3-way'!R471/3)</f>
        <v>-0.54559685772862032</v>
      </c>
      <c r="AT471" s="11">
        <f>IF(('OddsRatio_working_3-way'!X471=0),IF(Q471&gt;0,-Q471^(1/3),(-Q471)^(1/3)),'OddsRatio_working_3-way'!AN471-'OddsRatio_working_3-way'!R471/3)</f>
        <v>-0.49565660309786364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9">
        <f t="shared" si="104"/>
        <v>0.50633111444391921</v>
      </c>
      <c r="E472" s="9">
        <f t="shared" si="105"/>
        <v>0.28958595289524136</v>
      </c>
      <c r="F472" s="9">
        <f t="shared" si="106"/>
        <v>0.20408293266083932</v>
      </c>
      <c r="G472" s="9">
        <f t="shared" si="107"/>
        <v>1.0483787061860419</v>
      </c>
      <c r="H472" s="9">
        <f t="shared" si="108"/>
        <v>1.9749921967530184</v>
      </c>
      <c r="I472" s="9">
        <f t="shared" si="109"/>
        <v>3.4532061724753382</v>
      </c>
      <c r="J472" s="9">
        <f t="shared" si="110"/>
        <v>4.8999687870120754</v>
      </c>
      <c r="K472" s="11">
        <f t="shared" si="111"/>
        <v>0.5181347150259068</v>
      </c>
      <c r="L472" s="11">
        <f t="shared" si="112"/>
        <v>0.29940119760479045</v>
      </c>
      <c r="M472" s="11">
        <f t="shared" si="113"/>
        <v>0.21186440677966104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-0.26607003784649885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0.22973724107068211</v>
      </c>
      <c r="Q472" s="11">
        <f>2*'OddsRatio_working_3-way'!K472*'OddsRatio_working_3-way'!L472*'OddsRatio_working_3-way'!M472</f>
        <v>6.5733116186175139E-2</v>
      </c>
      <c r="R472" s="11">
        <f t="shared" si="114"/>
        <v>0</v>
      </c>
      <c r="S472" s="11">
        <f t="shared" si="115"/>
        <v>-0.86344649299904308</v>
      </c>
      <c r="T472" s="11">
        <f t="shared" si="116"/>
        <v>-0.24705192932733708</v>
      </c>
      <c r="U472" s="11">
        <f>'OddsRatio_working_3-way'!S472-'OddsRatio_working_3-way'!R472^2/3</f>
        <v>-0.86344649299904308</v>
      </c>
      <c r="V472" s="11">
        <f>'OddsRatio_working_3-way'!S472*'OddsRatio_working_3-way'!R472/3-2*'OddsRatio_working_3-way'!R472^3/27-'OddsRatio_working_3-way'!T472</f>
        <v>0.24705192932733708</v>
      </c>
      <c r="W472" s="11">
        <f>'OddsRatio_working_3-way'!V472^2+4*'OddsRatio_working_3-way'!U472^3/27</f>
        <v>-3.4333309497848352E-2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0.15440852088065599</v>
      </c>
      <c r="Y472" s="11">
        <f>IF('OddsRatio_working_3-way'!W472&gt;=0,IF('OddsRatio_working_3-way'!V472+SQRT('OddsRatio_working_3-way'!W472)&gt;0,0,PI()),ACOS('OddsRatio_working_3-way'!V472/(2*'OddsRatio_working_3-way'!X472)))</f>
        <v>0.6435103055615653</v>
      </c>
      <c r="Z472" s="11">
        <f>'OddsRatio_working_3-way'!X472^(1/3)*COS('OddsRatio_working_3-way'!Y472/3)</f>
        <v>0.52418935309302095</v>
      </c>
      <c r="AA472" s="11">
        <f>'OddsRatio_working_3-way'!X472^(1/3)*COS(('OddsRatio_working_3-way'!Y472+2*PI())/3)</f>
        <v>-0.36099242590260522</v>
      </c>
      <c r="AB472" s="11">
        <f>'OddsRatio_working_3-way'!X472^(1/3)*COS(('OddsRatio_working_3-way'!Y472+4*PI())/3)</f>
        <v>-0.16319692719041612</v>
      </c>
      <c r="AC472" s="11">
        <f>'OddsRatio_working_3-way'!X472^(1/3)*SIN('OddsRatio_working_3-way'!Y472/3)</f>
        <v>0.11419728442597887</v>
      </c>
      <c r="AD472" s="11">
        <f>'OddsRatio_working_3-way'!X472^(1/3)*SIN(('OddsRatio_working_3-way'!Y472+2*PI())/3)</f>
        <v>0.39686265395889775</v>
      </c>
      <c r="AE472" s="11">
        <f>'OddsRatio_working_3-way'!X472^(1/3)*SIN(('OddsRatio_working_3-way'!Y472+4*PI())/3)</f>
        <v>-0.51105993838487651</v>
      </c>
      <c r="AF472" s="11">
        <f>-'OddsRatio_working_3-way'!U472/(3*'OddsRatio_working_3-way'!X472^(1/3))*COS(('OddsRatio_working_3-way'!Y472)/3)</f>
        <v>0.52418935309302095</v>
      </c>
      <c r="AG472" s="11">
        <f>-'OddsRatio_working_3-way'!U472/(3*'OddsRatio_working_3-way'!X472^(1/3))*COS(('OddsRatio_working_3-way'!Y472+2*PI())/3)</f>
        <v>-0.36099242590260511</v>
      </c>
      <c r="AH472" s="11">
        <f>-'OddsRatio_working_3-way'!U472/(3*'OddsRatio_working_3-way'!X472^(1/3))*COS(('OddsRatio_working_3-way'!Y472+4*PI())/3)</f>
        <v>-0.16319692719041609</v>
      </c>
      <c r="AI472" s="11">
        <f>'OddsRatio_working_3-way'!U472/(3*'OddsRatio_working_3-way'!X472^(1/3))*SIN(('OddsRatio_working_3-way'!Y472)/3)</f>
        <v>-0.11419728442597885</v>
      </c>
      <c r="AJ472" s="11">
        <f>'OddsRatio_working_3-way'!U472/(3*'OddsRatio_working_3-way'!X472^(1/3))*SIN(('OddsRatio_working_3-way'!Y472+2*PI())/3)</f>
        <v>-0.39686265395889764</v>
      </c>
      <c r="AK472" s="11">
        <f>'OddsRatio_working_3-way'!U472/(3*'OddsRatio_working_3-way'!X472^(1/3))*SIN(('OddsRatio_working_3-way'!Y472+4*PI())/3)</f>
        <v>0.5110599383848764</v>
      </c>
      <c r="AL472" s="11">
        <f>'OddsRatio_working_3-way'!Z472+'OddsRatio_working_3-way'!AF472</f>
        <v>1.0483787061860419</v>
      </c>
      <c r="AM472" s="11">
        <f>'OddsRatio_working_3-way'!AA472+'OddsRatio_working_3-way'!AG472</f>
        <v>-0.72198485180521033</v>
      </c>
      <c r="AN472" s="11">
        <f>'OddsRatio_working_3-way'!AB472+'OddsRatio_working_3-way'!AH472</f>
        <v>-0.32639385438083224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1.0483787061860419</v>
      </c>
      <c r="AS472" s="11">
        <f>IF(('OddsRatio_working_3-way'!X472=0),IF(Q472&gt;0,-Q472^(1/3),(-Q472)^(1/3)),'OddsRatio_working_3-way'!AM472-'OddsRatio_working_3-way'!R472/3)</f>
        <v>-0.72198485180521033</v>
      </c>
      <c r="AT472" s="11">
        <f>IF(('OddsRatio_working_3-way'!X472=0),IF(Q472&gt;0,-Q472^(1/3),(-Q472)^(1/3)),'OddsRatio_working_3-way'!AN472-'OddsRatio_working_3-way'!R472/3)</f>
        <v>-0.32639385438083224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9">
        <f t="shared" si="104"/>
        <v>0.35902198389472528</v>
      </c>
      <c r="E473" s="9">
        <f t="shared" si="105"/>
        <v>0.30595654162927605</v>
      </c>
      <c r="F473" s="9">
        <f t="shared" si="106"/>
        <v>0.33502147447599867</v>
      </c>
      <c r="G473" s="9">
        <f t="shared" si="107"/>
        <v>1.0502027974342432</v>
      </c>
      <c r="H473" s="9">
        <f t="shared" si="108"/>
        <v>2.7853447556382127</v>
      </c>
      <c r="I473" s="9">
        <f t="shared" si="109"/>
        <v>3.2684380424579653</v>
      </c>
      <c r="J473" s="9">
        <f t="shared" si="110"/>
        <v>2.98488328715072</v>
      </c>
      <c r="K473" s="11">
        <f t="shared" si="111"/>
        <v>0.37037037037037035</v>
      </c>
      <c r="L473" s="11">
        <f t="shared" si="112"/>
        <v>0.31645569620253161</v>
      </c>
      <c r="M473" s="11">
        <f t="shared" si="113"/>
        <v>0.34602076124567471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-0.28145941921072226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0.23319495747335084</v>
      </c>
      <c r="Q473" s="11">
        <f>2*'OddsRatio_working_3-way'!K473*'OddsRatio_working_3-way'!L473*'OddsRatio_working_3-way'!M473</f>
        <v>8.111128955594811E-2</v>
      </c>
      <c r="R473" s="11">
        <f t="shared" si="114"/>
        <v>0</v>
      </c>
      <c r="S473" s="11">
        <f t="shared" si="115"/>
        <v>-0.8285207086950005</v>
      </c>
      <c r="T473" s="11">
        <f t="shared" si="116"/>
        <v>-0.2881811160678262</v>
      </c>
      <c r="U473" s="11">
        <f>'OddsRatio_working_3-way'!S473-'OddsRatio_working_3-way'!R473^2/3</f>
        <v>-0.8285207086950005</v>
      </c>
      <c r="V473" s="11">
        <f>'OddsRatio_working_3-way'!S473*'OddsRatio_working_3-way'!R473/3-2*'OddsRatio_working_3-way'!R473^3/27-'OddsRatio_working_3-way'!T473</f>
        <v>0.2881811160678262</v>
      </c>
      <c r="W473" s="11">
        <f>'OddsRatio_working_3-way'!V473^2+4*'OddsRatio_working_3-way'!U473^3/27</f>
        <v>-1.2087101636362035E-3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0.14513533841016643</v>
      </c>
      <c r="Y473" s="11">
        <f>IF('OddsRatio_working_3-way'!W473&gt;=0,IF('OddsRatio_working_3-way'!V473+SQRT('OddsRatio_working_3-way'!W473)&gt;0,0,PI()),ACOS('OddsRatio_working_3-way'!V473/(2*'OddsRatio_working_3-way'!X473)))</f>
        <v>0.12006095377258696</v>
      </c>
      <c r="Z473" s="11">
        <f>'OddsRatio_working_3-way'!X473^(1/3)*COS('OddsRatio_working_3-way'!Y473/3)</f>
        <v>0.52510139871712158</v>
      </c>
      <c r="AA473" s="11">
        <f>'OddsRatio_working_3-way'!X473^(1/3)*COS(('OddsRatio_working_3-way'!Y473+2*PI())/3)</f>
        <v>-0.28075970736948852</v>
      </c>
      <c r="AB473" s="11">
        <f>'OddsRatio_working_3-way'!X473^(1/3)*COS(('OddsRatio_working_3-way'!Y473+4*PI())/3)</f>
        <v>-0.24434169134763312</v>
      </c>
      <c r="AC473" s="11">
        <f>'OddsRatio_working_3-way'!X473^(1/3)*SIN('OddsRatio_working_3-way'!Y473/3)</f>
        <v>2.1025951353570549E-2</v>
      </c>
      <c r="AD473" s="11">
        <f>'OddsRatio_working_3-way'!X473^(1/3)*SIN(('OddsRatio_working_3-way'!Y473+2*PI())/3)</f>
        <v>0.44423817517498349</v>
      </c>
      <c r="AE473" s="11">
        <f>'OddsRatio_working_3-way'!X473^(1/3)*SIN(('OddsRatio_working_3-way'!Y473+4*PI())/3)</f>
        <v>-0.46526412652855381</v>
      </c>
      <c r="AF473" s="11">
        <f>-'OddsRatio_working_3-way'!U473/(3*'OddsRatio_working_3-way'!X473^(1/3))*COS(('OddsRatio_working_3-way'!Y473)/3)</f>
        <v>0.52510139871712158</v>
      </c>
      <c r="AG473" s="11">
        <f>-'OddsRatio_working_3-way'!U473/(3*'OddsRatio_working_3-way'!X473^(1/3))*COS(('OddsRatio_working_3-way'!Y473+2*PI())/3)</f>
        <v>-0.28075970736948852</v>
      </c>
      <c r="AH473" s="11">
        <f>-'OddsRatio_working_3-way'!U473/(3*'OddsRatio_working_3-way'!X473^(1/3))*COS(('OddsRatio_working_3-way'!Y473+4*PI())/3)</f>
        <v>-0.24434169134763312</v>
      </c>
      <c r="AI473" s="11">
        <f>'OddsRatio_working_3-way'!U473/(3*'OddsRatio_working_3-way'!X473^(1/3))*SIN(('OddsRatio_working_3-way'!Y473)/3)</f>
        <v>-2.1025951353570549E-2</v>
      </c>
      <c r="AJ473" s="11">
        <f>'OddsRatio_working_3-way'!U473/(3*'OddsRatio_working_3-way'!X473^(1/3))*SIN(('OddsRatio_working_3-way'!Y473+2*PI())/3)</f>
        <v>-0.44423817517498349</v>
      </c>
      <c r="AK473" s="11">
        <f>'OddsRatio_working_3-way'!U473/(3*'OddsRatio_working_3-way'!X473^(1/3))*SIN(('OddsRatio_working_3-way'!Y473+4*PI())/3)</f>
        <v>0.46526412652855381</v>
      </c>
      <c r="AL473" s="11">
        <f>'OddsRatio_working_3-way'!Z473+'OddsRatio_working_3-way'!AF473</f>
        <v>1.0502027974342432</v>
      </c>
      <c r="AM473" s="11">
        <f>'OddsRatio_working_3-way'!AA473+'OddsRatio_working_3-way'!AG473</f>
        <v>-0.56151941473897704</v>
      </c>
      <c r="AN473" s="11">
        <f>'OddsRatio_working_3-way'!AB473+'OddsRatio_working_3-way'!AH473</f>
        <v>-0.48868338269526623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1.0502027974342432</v>
      </c>
      <c r="AS473" s="11">
        <f>IF(('OddsRatio_working_3-way'!X473=0),IF(Q473&gt;0,-Q473^(1/3),(-Q473)^(1/3)),'OddsRatio_working_3-way'!AM473-'OddsRatio_working_3-way'!R473/3)</f>
        <v>-0.56151941473897704</v>
      </c>
      <c r="AT473" s="11">
        <f>IF(('OddsRatio_working_3-way'!X473=0),IF(Q473&gt;0,-Q473^(1/3),(-Q473)^(1/3)),'OddsRatio_working_3-way'!AN473-'OddsRatio_working_3-way'!R473/3)</f>
        <v>-0.48868338269526623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9">
        <f t="shared" si="104"/>
        <v>0.50979218964731021</v>
      </c>
      <c r="E474" s="9">
        <f t="shared" si="105"/>
        <v>0.24732556969857181</v>
      </c>
      <c r="F474" s="9">
        <f t="shared" si="106"/>
        <v>0.2428822406541179</v>
      </c>
      <c r="G474" s="9">
        <f t="shared" si="107"/>
        <v>1.056685277699438</v>
      </c>
      <c r="H474" s="9">
        <f t="shared" si="108"/>
        <v>1.9615836027064881</v>
      </c>
      <c r="I474" s="9">
        <f t="shared" si="109"/>
        <v>4.0432535997743813</v>
      </c>
      <c r="J474" s="9">
        <f t="shared" si="110"/>
        <v>4.1172215692133429</v>
      </c>
      <c r="K474" s="11">
        <f t="shared" si="111"/>
        <v>0.52356020942408377</v>
      </c>
      <c r="L474" s="11">
        <f t="shared" si="112"/>
        <v>0.25773195876288663</v>
      </c>
      <c r="M474" s="11">
        <f t="shared" si="113"/>
        <v>0.25316455696202528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-0.26411538958195113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0.23024897634857922</v>
      </c>
      <c r="Q474" s="11">
        <f>2*'OddsRatio_working_3-way'!K474*'OddsRatio_working_3-way'!L474*'OddsRatio_working_3-way'!M474</f>
        <v>6.8323138382367712E-2</v>
      </c>
      <c r="R474" s="11">
        <f t="shared" si="114"/>
        <v>0</v>
      </c>
      <c r="S474" s="11">
        <f t="shared" si="115"/>
        <v>-0.871774176858923</v>
      </c>
      <c r="T474" s="11">
        <f t="shared" si="116"/>
        <v>-0.25868669936466554</v>
      </c>
      <c r="U474" s="11">
        <f>'OddsRatio_working_3-way'!S474-'OddsRatio_working_3-way'!R474^2/3</f>
        <v>-0.871774176858923</v>
      </c>
      <c r="V474" s="11">
        <f>'OddsRatio_working_3-way'!S474*'OddsRatio_working_3-way'!R474/3-2*'OddsRatio_working_3-way'!R474^3/27-'OddsRatio_working_3-way'!T474</f>
        <v>0.25868669936466554</v>
      </c>
      <c r="W474" s="11">
        <f>'OddsRatio_working_3-way'!V474^2+4*'OddsRatio_working_3-way'!U474^3/27</f>
        <v>-3.1235242606532779E-2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0.15664773461074821</v>
      </c>
      <c r="Y474" s="11">
        <f>IF('OddsRatio_working_3-way'!W474&gt;=0,IF('OddsRatio_working_3-way'!V474+SQRT('OddsRatio_working_3-way'!W474)&gt;0,0,PI()),ACOS('OddsRatio_working_3-way'!V474/(2*'OddsRatio_working_3-way'!X474)))</f>
        <v>0.59936210691160541</v>
      </c>
      <c r="Z474" s="11">
        <f>'OddsRatio_working_3-way'!X474^(1/3)*COS('OddsRatio_working_3-way'!Y474/3)</f>
        <v>0.52834263884971888</v>
      </c>
      <c r="AA474" s="11">
        <f>'OddsRatio_working_3-way'!X474^(1/3)*COS(('OddsRatio_working_3-way'!Y474+2*PI())/3)</f>
        <v>-0.35682166316257763</v>
      </c>
      <c r="AB474" s="11">
        <f>'OddsRatio_working_3-way'!X474^(1/3)*COS(('OddsRatio_working_3-way'!Y474+4*PI())/3)</f>
        <v>-0.17152097568714114</v>
      </c>
      <c r="AC474" s="11">
        <f>'OddsRatio_working_3-way'!X474^(1/3)*SIN('OddsRatio_working_3-way'!Y474/3)</f>
        <v>0.10698340179496604</v>
      </c>
      <c r="AD474" s="11">
        <f>'OddsRatio_working_3-way'!X474^(1/3)*SIN(('OddsRatio_working_3-way'!Y474+2*PI())/3)</f>
        <v>0.40406644624888066</v>
      </c>
      <c r="AE474" s="11">
        <f>'OddsRatio_working_3-way'!X474^(1/3)*SIN(('OddsRatio_working_3-way'!Y474+4*PI())/3)</f>
        <v>-0.51104984804384668</v>
      </c>
      <c r="AF474" s="11">
        <f>-'OddsRatio_working_3-way'!U474/(3*'OddsRatio_working_3-way'!X474^(1/3))*COS(('OddsRatio_working_3-way'!Y474)/3)</f>
        <v>0.52834263884971899</v>
      </c>
      <c r="AG474" s="11">
        <f>-'OddsRatio_working_3-way'!U474/(3*'OddsRatio_working_3-way'!X474^(1/3))*COS(('OddsRatio_working_3-way'!Y474+2*PI())/3)</f>
        <v>-0.35682166316257774</v>
      </c>
      <c r="AH474" s="11">
        <f>-'OddsRatio_working_3-way'!U474/(3*'OddsRatio_working_3-way'!X474^(1/3))*COS(('OddsRatio_working_3-way'!Y474+4*PI())/3)</f>
        <v>-0.17152097568714117</v>
      </c>
      <c r="AI474" s="11">
        <f>'OddsRatio_working_3-way'!U474/(3*'OddsRatio_working_3-way'!X474^(1/3))*SIN(('OddsRatio_working_3-way'!Y474)/3)</f>
        <v>-0.10698340179496606</v>
      </c>
      <c r="AJ474" s="11">
        <f>'OddsRatio_working_3-way'!U474/(3*'OddsRatio_working_3-way'!X474^(1/3))*SIN(('OddsRatio_working_3-way'!Y474+2*PI())/3)</f>
        <v>-0.40406644624888077</v>
      </c>
      <c r="AK474" s="11">
        <f>'OddsRatio_working_3-way'!U474/(3*'OddsRatio_working_3-way'!X474^(1/3))*SIN(('OddsRatio_working_3-way'!Y474+4*PI())/3)</f>
        <v>0.51104984804384679</v>
      </c>
      <c r="AL474" s="11">
        <f>'OddsRatio_working_3-way'!Z474+'OddsRatio_working_3-way'!AF474</f>
        <v>1.056685277699438</v>
      </c>
      <c r="AM474" s="11">
        <f>'OddsRatio_working_3-way'!AA474+'OddsRatio_working_3-way'!AG474</f>
        <v>-0.71364332632515537</v>
      </c>
      <c r="AN474" s="11">
        <f>'OddsRatio_working_3-way'!AB474+'OddsRatio_working_3-way'!AH474</f>
        <v>-0.34304195137428228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1.056685277699438</v>
      </c>
      <c r="AS474" s="11">
        <f>IF(('OddsRatio_working_3-way'!X474=0),IF(Q474&gt;0,-Q474^(1/3),(-Q474)^(1/3)),'OddsRatio_working_3-way'!AM474-'OddsRatio_working_3-way'!R474/3)</f>
        <v>-0.71364332632515537</v>
      </c>
      <c r="AT474" s="11">
        <f>IF(('OddsRatio_working_3-way'!X474=0),IF(Q474&gt;0,-Q474^(1/3),(-Q474)^(1/3)),'OddsRatio_working_3-way'!AN474-'OddsRatio_working_3-way'!R474/3)</f>
        <v>-0.34304195137428228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9">
        <f t="shared" si="104"/>
        <v>0.42784463840603409</v>
      </c>
      <c r="E475" s="9">
        <f t="shared" si="105"/>
        <v>0.28521591715148342</v>
      </c>
      <c r="F475" s="9">
        <f t="shared" si="106"/>
        <v>0.28693944444248243</v>
      </c>
      <c r="G475" s="9">
        <f t="shared" si="107"/>
        <v>1.0529897825284993</v>
      </c>
      <c r="H475" s="9">
        <f t="shared" si="108"/>
        <v>2.3372970238111943</v>
      </c>
      <c r="I475" s="9">
        <f t="shared" si="109"/>
        <v>3.5061156824178279</v>
      </c>
      <c r="J475" s="9">
        <f t="shared" si="110"/>
        <v>3.4850558867672583</v>
      </c>
      <c r="K475" s="11">
        <f t="shared" si="111"/>
        <v>0.44052863436123346</v>
      </c>
      <c r="L475" s="11">
        <f t="shared" si="112"/>
        <v>0.29585798816568049</v>
      </c>
      <c r="M475" s="11">
        <f t="shared" si="113"/>
        <v>0.29761904761904762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-0.27670107482035633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0.23312703336424109</v>
      </c>
      <c r="Q475" s="11">
        <f>2*'OddsRatio_working_3-way'!K475*'OddsRatio_working_3-way'!L475*'OddsRatio_working_3-way'!M475</f>
        <v>7.7579711602076912E-2</v>
      </c>
      <c r="R475" s="11">
        <f t="shared" si="114"/>
        <v>0</v>
      </c>
      <c r="S475" s="11">
        <f t="shared" si="115"/>
        <v>-0.84252304952409396</v>
      </c>
      <c r="T475" s="11">
        <f t="shared" si="116"/>
        <v>-0.28037372696309287</v>
      </c>
      <c r="U475" s="11">
        <f>'OddsRatio_working_3-way'!S475-'OddsRatio_working_3-way'!R475^2/3</f>
        <v>-0.84252304952409396</v>
      </c>
      <c r="V475" s="11">
        <f>'OddsRatio_working_3-way'!S475*'OddsRatio_working_3-way'!R475/3-2*'OddsRatio_working_3-way'!R475^3/27-'OddsRatio_working_3-way'!T475</f>
        <v>0.28037372696309287</v>
      </c>
      <c r="W475" s="11">
        <f>'OddsRatio_working_3-way'!V475^2+4*'OddsRatio_working_3-way'!U475^3/27</f>
        <v>-9.9921804964707012E-3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0.1488301105855647</v>
      </c>
      <c r="Y475" s="11">
        <f>IF('OddsRatio_working_3-way'!W475&gt;=0,IF('OddsRatio_working_3-way'!V475+SQRT('OddsRatio_working_3-way'!W475)&gt;0,0,PI()),ACOS('OddsRatio_working_3-way'!V475/(2*'OddsRatio_working_3-way'!X475)))</f>
        <v>0.3424779320918292</v>
      </c>
      <c r="Z475" s="11">
        <f>'OddsRatio_working_3-way'!X475^(1/3)*COS('OddsRatio_working_3-way'!Y475/3)</f>
        <v>0.52649489126424964</v>
      </c>
      <c r="AA475" s="11">
        <f>'OddsRatio_working_3-way'!X475^(1/3)*COS(('OddsRatio_working_3-way'!Y475+2*PI())/3)</f>
        <v>-0.31552659525707505</v>
      </c>
      <c r="AB475" s="11">
        <f>'OddsRatio_working_3-way'!X475^(1/3)*COS(('OddsRatio_working_3-way'!Y475+4*PI())/3)</f>
        <v>-0.2109682960071747</v>
      </c>
      <c r="AC475" s="11">
        <f>'OddsRatio_working_3-way'!X475^(1/3)*SIN('OddsRatio_working_3-way'!Y475/3)</f>
        <v>6.0366762217939435E-2</v>
      </c>
      <c r="AD475" s="11">
        <f>'OddsRatio_working_3-way'!X475^(1/3)*SIN(('OddsRatio_working_3-way'!Y475+2*PI())/3)</f>
        <v>0.42577456968859617</v>
      </c>
      <c r="AE475" s="11">
        <f>'OddsRatio_working_3-way'!X475^(1/3)*SIN(('OddsRatio_working_3-way'!Y475+4*PI())/3)</f>
        <v>-0.48614133190653563</v>
      </c>
      <c r="AF475" s="11">
        <f>-'OddsRatio_working_3-way'!U475/(3*'OddsRatio_working_3-way'!X475^(1/3))*COS(('OddsRatio_working_3-way'!Y475)/3)</f>
        <v>0.52649489126424964</v>
      </c>
      <c r="AG475" s="11">
        <f>-'OddsRatio_working_3-way'!U475/(3*'OddsRatio_working_3-way'!X475^(1/3))*COS(('OddsRatio_working_3-way'!Y475+2*PI())/3)</f>
        <v>-0.31552659525707505</v>
      </c>
      <c r="AH475" s="11">
        <f>-'OddsRatio_working_3-way'!U475/(3*'OddsRatio_working_3-way'!X475^(1/3))*COS(('OddsRatio_working_3-way'!Y475+4*PI())/3)</f>
        <v>-0.2109682960071747</v>
      </c>
      <c r="AI475" s="11">
        <f>'OddsRatio_working_3-way'!U475/(3*'OddsRatio_working_3-way'!X475^(1/3))*SIN(('OddsRatio_working_3-way'!Y475)/3)</f>
        <v>-6.0366762217939435E-2</v>
      </c>
      <c r="AJ475" s="11">
        <f>'OddsRatio_working_3-way'!U475/(3*'OddsRatio_working_3-way'!X475^(1/3))*SIN(('OddsRatio_working_3-way'!Y475+2*PI())/3)</f>
        <v>-0.42577456968859617</v>
      </c>
      <c r="AK475" s="11">
        <f>'OddsRatio_working_3-way'!U475/(3*'OddsRatio_working_3-way'!X475^(1/3))*SIN(('OddsRatio_working_3-way'!Y475+4*PI())/3)</f>
        <v>0.48614133190653563</v>
      </c>
      <c r="AL475" s="11">
        <f>'OddsRatio_working_3-way'!Z475+'OddsRatio_working_3-way'!AF475</f>
        <v>1.0529897825284993</v>
      </c>
      <c r="AM475" s="11">
        <f>'OddsRatio_working_3-way'!AA475+'OddsRatio_working_3-way'!AG475</f>
        <v>-0.6310531905141501</v>
      </c>
      <c r="AN475" s="11">
        <f>'OddsRatio_working_3-way'!AB475+'OddsRatio_working_3-way'!AH475</f>
        <v>-0.42193659201434941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1.0529897825284993</v>
      </c>
      <c r="AS475" s="11">
        <f>IF(('OddsRatio_working_3-way'!X475=0),IF(Q475&gt;0,-Q475^(1/3),(-Q475)^(1/3)),'OddsRatio_working_3-way'!AM475-'OddsRatio_working_3-way'!R475/3)</f>
        <v>-0.6310531905141501</v>
      </c>
      <c r="AT475" s="11">
        <f>IF(('OddsRatio_working_3-way'!X475=0),IF(Q475&gt;0,-Q475^(1/3),(-Q475)^(1/3)),'OddsRatio_working_3-way'!AN475-'OddsRatio_working_3-way'!R475/3)</f>
        <v>-0.42193659201434941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9">
        <f t="shared" si="104"/>
        <v>0.62849386128213847</v>
      </c>
      <c r="E476" s="9">
        <f t="shared" si="105"/>
        <v>0.2285884262269178</v>
      </c>
      <c r="F476" s="9">
        <f t="shared" si="106"/>
        <v>0.14291771249094379</v>
      </c>
      <c r="G476" s="9">
        <f t="shared" si="107"/>
        <v>1.0747371587397629</v>
      </c>
      <c r="H476" s="9">
        <f t="shared" si="108"/>
        <v>1.5911054373068696</v>
      </c>
      <c r="I476" s="9">
        <f t="shared" si="109"/>
        <v>4.3746746784428554</v>
      </c>
      <c r="J476" s="9">
        <f t="shared" si="110"/>
        <v>6.9970333457678775</v>
      </c>
      <c r="K476" s="11">
        <f t="shared" si="111"/>
        <v>0.64516129032258063</v>
      </c>
      <c r="L476" s="11">
        <f t="shared" si="112"/>
        <v>0.24154589371980678</v>
      </c>
      <c r="M476" s="11">
        <f t="shared" si="113"/>
        <v>0.1519756838905775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-0.22822783137306724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0.21954411557825362</v>
      </c>
      <c r="Q476" s="11">
        <f>2*'OddsRatio_working_3-way'!K476*'OddsRatio_working_3-way'!L476*'OddsRatio_working_3-way'!M476</f>
        <v>4.7366583727778556E-2</v>
      </c>
      <c r="R476" s="11">
        <f t="shared" si="114"/>
        <v>0</v>
      </c>
      <c r="S476" s="11">
        <f t="shared" si="115"/>
        <v>-0.96195154752787804</v>
      </c>
      <c r="T476" s="11">
        <f t="shared" si="116"/>
        <v>-0.20754078695315598</v>
      </c>
      <c r="U476" s="11">
        <f>'OddsRatio_working_3-way'!S476-'OddsRatio_working_3-way'!R476^2/3</f>
        <v>-0.96195154752787804</v>
      </c>
      <c r="V476" s="11">
        <f>'OddsRatio_working_3-way'!S476*'OddsRatio_working_3-way'!R476/3-2*'OddsRatio_working_3-way'!R476^3/27-'OddsRatio_working_3-way'!T476</f>
        <v>0.20754078695315598</v>
      </c>
      <c r="W476" s="11">
        <f>'OddsRatio_working_3-way'!V476^2+4*'OddsRatio_working_3-way'!U476^3/27</f>
        <v>-8.8799801695509134E-2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0.181571597410391</v>
      </c>
      <c r="Y476" s="11">
        <f>IF('OddsRatio_working_3-way'!W476&gt;=0,IF('OddsRatio_working_3-way'!V476+SQRT('OddsRatio_working_3-way'!W476)&gt;0,0,PI()),ACOS('OddsRatio_working_3-way'!V476/(2*'OddsRatio_working_3-way'!X476)))</f>
        <v>0.96244876952243708</v>
      </c>
      <c r="Z476" s="11">
        <f>'OddsRatio_working_3-way'!X476^(1/3)*COS('OddsRatio_working_3-way'!Y476/3)</f>
        <v>0.53736857936988158</v>
      </c>
      <c r="AA476" s="11">
        <f>'OddsRatio_working_3-way'!X476^(1/3)*COS(('OddsRatio_working_3-way'!Y476+2*PI())/3)</f>
        <v>-0.42332627722864108</v>
      </c>
      <c r="AB476" s="11">
        <f>'OddsRatio_working_3-way'!X476^(1/3)*COS(('OddsRatio_working_3-way'!Y476+4*PI())/3)</f>
        <v>-0.11404230214124067</v>
      </c>
      <c r="AC476" s="11">
        <f>'OddsRatio_working_3-way'!X476^(1/3)*SIN('OddsRatio_working_3-way'!Y476/3)</f>
        <v>0.17856518627274834</v>
      </c>
      <c r="AD476" s="11">
        <f>'OddsRatio_working_3-way'!X476^(1/3)*SIN(('OddsRatio_working_3-way'!Y476+2*PI())/3)</f>
        <v>0.37609224779349776</v>
      </c>
      <c r="AE476" s="11">
        <f>'OddsRatio_working_3-way'!X476^(1/3)*SIN(('OddsRatio_working_3-way'!Y476+4*PI())/3)</f>
        <v>-0.55465743406624601</v>
      </c>
      <c r="AF476" s="11">
        <f>-'OddsRatio_working_3-way'!U476/(3*'OddsRatio_working_3-way'!X476^(1/3))*COS(('OddsRatio_working_3-way'!Y476)/3)</f>
        <v>0.53736857936988147</v>
      </c>
      <c r="AG476" s="11">
        <f>-'OddsRatio_working_3-way'!U476/(3*'OddsRatio_working_3-way'!X476^(1/3))*COS(('OddsRatio_working_3-way'!Y476+2*PI())/3)</f>
        <v>-0.42332627722864102</v>
      </c>
      <c r="AH476" s="11">
        <f>-'OddsRatio_working_3-way'!U476/(3*'OddsRatio_working_3-way'!X476^(1/3))*COS(('OddsRatio_working_3-way'!Y476+4*PI())/3)</f>
        <v>-0.11404230214124066</v>
      </c>
      <c r="AI476" s="11">
        <f>'OddsRatio_working_3-way'!U476/(3*'OddsRatio_working_3-way'!X476^(1/3))*SIN(('OddsRatio_working_3-way'!Y476)/3)</f>
        <v>-0.17856518627274831</v>
      </c>
      <c r="AJ476" s="11">
        <f>'OddsRatio_working_3-way'!U476/(3*'OddsRatio_working_3-way'!X476^(1/3))*SIN(('OddsRatio_working_3-way'!Y476+2*PI())/3)</f>
        <v>-0.3760922477934977</v>
      </c>
      <c r="AK476" s="11">
        <f>'OddsRatio_working_3-way'!U476/(3*'OddsRatio_working_3-way'!X476^(1/3))*SIN(('OddsRatio_working_3-way'!Y476+4*PI())/3)</f>
        <v>0.5546574340662459</v>
      </c>
      <c r="AL476" s="11">
        <f>'OddsRatio_working_3-way'!Z476+'OddsRatio_working_3-way'!AF476</f>
        <v>1.0747371587397629</v>
      </c>
      <c r="AM476" s="11">
        <f>'OddsRatio_working_3-way'!AA476+'OddsRatio_working_3-way'!AG476</f>
        <v>-0.84665255445728205</v>
      </c>
      <c r="AN476" s="11">
        <f>'OddsRatio_working_3-way'!AB476+'OddsRatio_working_3-way'!AH476</f>
        <v>-0.22808460428248134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1.0747371587397629</v>
      </c>
      <c r="AS476" s="11">
        <f>IF(('OddsRatio_working_3-way'!X476=0),IF(Q476&gt;0,-Q476^(1/3),(-Q476)^(1/3)),'OddsRatio_working_3-way'!AM476-'OddsRatio_working_3-way'!R476/3)</f>
        <v>-0.84665255445728205</v>
      </c>
      <c r="AT476" s="11">
        <f>IF(('OddsRatio_working_3-way'!X476=0),IF(Q476&gt;0,-Q476^(1/3),(-Q476)^(1/3)),'OddsRatio_working_3-way'!AN476-'OddsRatio_working_3-way'!R476/3)</f>
        <v>-0.22808460428248134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9">
        <f t="shared" si="104"/>
        <v>0.38155281843056094</v>
      </c>
      <c r="E477" s="9">
        <f t="shared" si="105"/>
        <v>0.27568782476515613</v>
      </c>
      <c r="F477" s="9">
        <f t="shared" si="106"/>
        <v>0.34275935680428288</v>
      </c>
      <c r="G477" s="9">
        <f t="shared" si="107"/>
        <v>1.0593915826010214</v>
      </c>
      <c r="H477" s="9">
        <f t="shared" si="108"/>
        <v>2.6208691213795627</v>
      </c>
      <c r="I477" s="9">
        <f t="shared" si="109"/>
        <v>3.6272911248505335</v>
      </c>
      <c r="J477" s="9">
        <f t="shared" si="110"/>
        <v>2.9174987645078483</v>
      </c>
      <c r="K477" s="11">
        <f t="shared" si="111"/>
        <v>0.39525691699604748</v>
      </c>
      <c r="L477" s="11">
        <f t="shared" si="112"/>
        <v>0.28735632183908044</v>
      </c>
      <c r="M477" s="11">
        <f t="shared" si="113"/>
        <v>0.35587188612099646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-0.27759753251811481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0.23524310313300156</v>
      </c>
      <c r="Q477" s="11">
        <f>2*'OddsRatio_working_3-way'!K477*'OddsRatio_working_3-way'!L477*'OddsRatio_working_3-way'!M477</f>
        <v>8.0839554341237671E-2</v>
      </c>
      <c r="R477" s="11">
        <f t="shared" si="114"/>
        <v>0</v>
      </c>
      <c r="S477" s="11">
        <f t="shared" si="115"/>
        <v>-0.84742505093286669</v>
      </c>
      <c r="T477" s="11">
        <f t="shared" si="116"/>
        <v>-0.29121135770888895</v>
      </c>
      <c r="U477" s="11">
        <f>'OddsRatio_working_3-way'!S477-'OddsRatio_working_3-way'!R477^2/3</f>
        <v>-0.84742505093286669</v>
      </c>
      <c r="V477" s="11">
        <f>'OddsRatio_working_3-way'!S477*'OddsRatio_working_3-way'!R477/3-2*'OddsRatio_working_3-way'!R477^3/27-'OddsRatio_working_3-way'!T477</f>
        <v>0.29121135770888895</v>
      </c>
      <c r="W477" s="11">
        <f>'OddsRatio_working_3-way'!V477^2+4*'OddsRatio_working_3-way'!U477^3/27</f>
        <v>-5.3530841412007812E-3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0.1501308920574437</v>
      </c>
      <c r="Y477" s="11">
        <f>IF('OddsRatio_working_3-way'!W477&gt;=0,IF('OddsRatio_working_3-way'!V477+SQRT('OddsRatio_working_3-way'!W477)&gt;0,0,PI()),ACOS('OddsRatio_working_3-way'!V477/(2*'OddsRatio_working_3-way'!X477)))</f>
        <v>0.24614806969789105</v>
      </c>
      <c r="Z477" s="11">
        <f>'OddsRatio_working_3-way'!X477^(1/3)*COS('OddsRatio_working_3-way'!Y477/3)</f>
        <v>0.5296957913005107</v>
      </c>
      <c r="AA477" s="11">
        <f>'OddsRatio_working_3-way'!X477^(1/3)*COS(('OddsRatio_working_3-way'!Y477+2*PI())/3)</f>
        <v>-0.30257108801398613</v>
      </c>
      <c r="AB477" s="11">
        <f>'OddsRatio_working_3-way'!X477^(1/3)*COS(('OddsRatio_working_3-way'!Y477+4*PI())/3)</f>
        <v>-0.2271247032865247</v>
      </c>
      <c r="AC477" s="11">
        <f>'OddsRatio_working_3-way'!X477^(1/3)*SIN('OddsRatio_working_3-way'!Y477/3)</f>
        <v>4.3558990531783977E-2</v>
      </c>
      <c r="AD477" s="11">
        <f>'OddsRatio_working_3-way'!X477^(1/3)*SIN(('OddsRatio_working_3-way'!Y477+2*PI())/3)</f>
        <v>0.43695051627805054</v>
      </c>
      <c r="AE477" s="11">
        <f>'OddsRatio_working_3-way'!X477^(1/3)*SIN(('OddsRatio_working_3-way'!Y477+4*PI())/3)</f>
        <v>-0.48050950680983445</v>
      </c>
      <c r="AF477" s="11">
        <f>-'OddsRatio_working_3-way'!U477/(3*'OddsRatio_working_3-way'!X477^(1/3))*COS(('OddsRatio_working_3-way'!Y477)/3)</f>
        <v>0.5296957913005107</v>
      </c>
      <c r="AG477" s="11">
        <f>-'OddsRatio_working_3-way'!U477/(3*'OddsRatio_working_3-way'!X477^(1/3))*COS(('OddsRatio_working_3-way'!Y477+2*PI())/3)</f>
        <v>-0.30257108801398613</v>
      </c>
      <c r="AH477" s="11">
        <f>-'OddsRatio_working_3-way'!U477/(3*'OddsRatio_working_3-way'!X477^(1/3))*COS(('OddsRatio_working_3-way'!Y477+4*PI())/3)</f>
        <v>-0.2271247032865247</v>
      </c>
      <c r="AI477" s="11">
        <f>'OddsRatio_working_3-way'!U477/(3*'OddsRatio_working_3-way'!X477^(1/3))*SIN(('OddsRatio_working_3-way'!Y477)/3)</f>
        <v>-4.3558990531783977E-2</v>
      </c>
      <c r="AJ477" s="11">
        <f>'OddsRatio_working_3-way'!U477/(3*'OddsRatio_working_3-way'!X477^(1/3))*SIN(('OddsRatio_working_3-way'!Y477+2*PI())/3)</f>
        <v>-0.43695051627805054</v>
      </c>
      <c r="AK477" s="11">
        <f>'OddsRatio_working_3-way'!U477/(3*'OddsRatio_working_3-way'!X477^(1/3))*SIN(('OddsRatio_working_3-way'!Y477+4*PI())/3)</f>
        <v>0.48050950680983445</v>
      </c>
      <c r="AL477" s="11">
        <f>'OddsRatio_working_3-way'!Z477+'OddsRatio_working_3-way'!AF477</f>
        <v>1.0593915826010214</v>
      </c>
      <c r="AM477" s="11">
        <f>'OddsRatio_working_3-way'!AA477+'OddsRatio_working_3-way'!AG477</f>
        <v>-0.60514217602797227</v>
      </c>
      <c r="AN477" s="11">
        <f>'OddsRatio_working_3-way'!AB477+'OddsRatio_working_3-way'!AH477</f>
        <v>-0.45424940657304941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1.0593915826010214</v>
      </c>
      <c r="AS477" s="11">
        <f>IF(('OddsRatio_working_3-way'!X477=0),IF(Q477&gt;0,-Q477^(1/3),(-Q477)^(1/3)),'OddsRatio_working_3-way'!AM477-'OddsRatio_working_3-way'!R477/3)</f>
        <v>-0.60514217602797227</v>
      </c>
      <c r="AT477" s="11">
        <f>IF(('OddsRatio_working_3-way'!X477=0),IF(Q477&gt;0,-Q477^(1/3),(-Q477)^(1/3)),'OddsRatio_working_3-way'!AN477-'OddsRatio_working_3-way'!R477/3)</f>
        <v>-0.45424940657304941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9">
        <f t="shared" si="104"/>
        <v>0.38008526522046865</v>
      </c>
      <c r="E478" s="9">
        <f t="shared" si="105"/>
        <v>0.26417359892295778</v>
      </c>
      <c r="F478" s="9">
        <f t="shared" si="106"/>
        <v>0.35574113585657363</v>
      </c>
      <c r="G478" s="9">
        <f t="shared" si="107"/>
        <v>1.0590835067958486</v>
      </c>
      <c r="H478" s="9">
        <f t="shared" si="108"/>
        <v>2.6309886004656073</v>
      </c>
      <c r="I478" s="9">
        <f t="shared" si="109"/>
        <v>3.7853896228730823</v>
      </c>
      <c r="J478" s="9">
        <f t="shared" si="110"/>
        <v>2.8110327966209008</v>
      </c>
      <c r="K478" s="11">
        <f t="shared" si="111"/>
        <v>0.39370078740157477</v>
      </c>
      <c r="L478" s="11">
        <f t="shared" si="112"/>
        <v>0.27548209366391185</v>
      </c>
      <c r="M478" s="11">
        <f t="shared" si="113"/>
        <v>0.36900369003690037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-0.27718067445527717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0.23532479744658186</v>
      </c>
      <c r="Q478" s="11">
        <f>2*'OddsRatio_working_3-way'!K478*'OddsRatio_working_3-way'!L478*'OddsRatio_working_3-way'!M478</f>
        <v>8.0042448111082257E-2</v>
      </c>
      <c r="R478" s="11">
        <f t="shared" si="114"/>
        <v>0</v>
      </c>
      <c r="S478" s="11">
        <f t="shared" si="115"/>
        <v>-0.84899424503186738</v>
      </c>
      <c r="T478" s="11">
        <f t="shared" si="116"/>
        <v>-0.28877355273192767</v>
      </c>
      <c r="U478" s="11">
        <f>'OddsRatio_working_3-way'!S478-'OddsRatio_working_3-way'!R478^2/3</f>
        <v>-0.84899424503186738</v>
      </c>
      <c r="V478" s="11">
        <f>'OddsRatio_working_3-way'!S478*'OddsRatio_working_3-way'!R478/3-2*'OddsRatio_working_3-way'!R478^3/27-'OddsRatio_working_3-way'!T478</f>
        <v>0.28877355273192767</v>
      </c>
      <c r="W478" s="11">
        <f>'OddsRatio_working_3-way'!V478^2+4*'OddsRatio_working_3-way'!U478^3/27</f>
        <v>-7.2687396165066337E-3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0.15054808565199862</v>
      </c>
      <c r="Y478" s="11">
        <f>IF('OddsRatio_working_3-way'!W478&gt;=0,IF('OddsRatio_working_3-way'!V478+SQRT('OddsRatio_working_3-way'!W478)&gt;0,0,PI()),ACOS('OddsRatio_working_3-way'!V478/(2*'OddsRatio_working_3-way'!X478)))</f>
        <v>0.28708220981473276</v>
      </c>
      <c r="Z478" s="11">
        <f>'OddsRatio_working_3-way'!X478^(1/3)*COS('OddsRatio_working_3-way'!Y478/3)</f>
        <v>0.52954175339792431</v>
      </c>
      <c r="AA478" s="11">
        <f>'OddsRatio_working_3-way'!X478^(1/3)*COS(('OddsRatio_working_3-way'!Y478+2*PI())/3)</f>
        <v>-0.30879030211724506</v>
      </c>
      <c r="AB478" s="11">
        <f>'OddsRatio_working_3-way'!X478^(1/3)*COS(('OddsRatio_working_3-way'!Y478+4*PI())/3)</f>
        <v>-0.22075145128067941</v>
      </c>
      <c r="AC478" s="11">
        <f>'OddsRatio_working_3-way'!X478^(1/3)*SIN('OddsRatio_working_3-way'!Y478/3)</f>
        <v>5.082925422963655E-2</v>
      </c>
      <c r="AD478" s="11">
        <f>'OddsRatio_working_3-way'!X478^(1/3)*SIN(('OddsRatio_working_3-way'!Y478+2*PI())/3)</f>
        <v>0.43318198369233879</v>
      </c>
      <c r="AE478" s="11">
        <f>'OddsRatio_working_3-way'!X478^(1/3)*SIN(('OddsRatio_working_3-way'!Y478+4*PI())/3)</f>
        <v>-0.48401123792197531</v>
      </c>
      <c r="AF478" s="11">
        <f>-'OddsRatio_working_3-way'!U478/(3*'OddsRatio_working_3-way'!X478^(1/3))*COS(('OddsRatio_working_3-way'!Y478)/3)</f>
        <v>0.5295417533979242</v>
      </c>
      <c r="AG478" s="11">
        <f>-'OddsRatio_working_3-way'!U478/(3*'OddsRatio_working_3-way'!X478^(1/3))*COS(('OddsRatio_working_3-way'!Y478+2*PI())/3)</f>
        <v>-0.30879030211724501</v>
      </c>
      <c r="AH478" s="11">
        <f>-'OddsRatio_working_3-way'!U478/(3*'OddsRatio_working_3-way'!X478^(1/3))*COS(('OddsRatio_working_3-way'!Y478+4*PI())/3)</f>
        <v>-0.22075145128067936</v>
      </c>
      <c r="AI478" s="11">
        <f>'OddsRatio_working_3-way'!U478/(3*'OddsRatio_working_3-way'!X478^(1/3))*SIN(('OddsRatio_working_3-way'!Y478)/3)</f>
        <v>-5.0829254229636543E-2</v>
      </c>
      <c r="AJ478" s="11">
        <f>'OddsRatio_working_3-way'!U478/(3*'OddsRatio_working_3-way'!X478^(1/3))*SIN(('OddsRatio_working_3-way'!Y478+2*PI())/3)</f>
        <v>-0.43318198369233873</v>
      </c>
      <c r="AK478" s="11">
        <f>'OddsRatio_working_3-way'!U478/(3*'OddsRatio_working_3-way'!X478^(1/3))*SIN(('OddsRatio_working_3-way'!Y478+4*PI())/3)</f>
        <v>0.4840112379219752</v>
      </c>
      <c r="AL478" s="11">
        <f>'OddsRatio_working_3-way'!Z478+'OddsRatio_working_3-way'!AF478</f>
        <v>1.0590835067958486</v>
      </c>
      <c r="AM478" s="11">
        <f>'OddsRatio_working_3-way'!AA478+'OddsRatio_working_3-way'!AG478</f>
        <v>-0.61758060423449002</v>
      </c>
      <c r="AN478" s="11">
        <f>'OddsRatio_working_3-way'!AB478+'OddsRatio_working_3-way'!AH478</f>
        <v>-0.44150290256135877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1.0590835067958486</v>
      </c>
      <c r="AS478" s="11">
        <f>IF(('OddsRatio_working_3-way'!X478=0),IF(Q478&gt;0,-Q478^(1/3),(-Q478)^(1/3)),'OddsRatio_working_3-way'!AM478-'OddsRatio_working_3-way'!R478/3)</f>
        <v>-0.61758060423449002</v>
      </c>
      <c r="AT478" s="11">
        <f>IF(('OddsRatio_working_3-way'!X478=0),IF(Q478&gt;0,-Q478^(1/3),(-Q478)^(1/3)),'OddsRatio_working_3-way'!AN478-'OddsRatio_working_3-way'!R478/3)</f>
        <v>-0.44150290256135877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9">
        <f t="shared" si="104"/>
        <v>0.55828931178289998</v>
      </c>
      <c r="E479" s="9">
        <f t="shared" si="105"/>
        <v>0.23949596397842865</v>
      </c>
      <c r="F479" s="9">
        <f t="shared" si="106"/>
        <v>0.20221472423867137</v>
      </c>
      <c r="G479" s="9">
        <f t="shared" si="107"/>
        <v>1.0691702721699792</v>
      </c>
      <c r="H479" s="9">
        <f t="shared" si="108"/>
        <v>1.7911860014057845</v>
      </c>
      <c r="I479" s="9">
        <f t="shared" si="109"/>
        <v>4.1754357083448381</v>
      </c>
      <c r="J479" s="9">
        <f t="shared" si="110"/>
        <v>4.9452383043072237</v>
      </c>
      <c r="K479" s="11">
        <f t="shared" si="111"/>
        <v>0.57471264367816088</v>
      </c>
      <c r="L479" s="11">
        <f t="shared" si="112"/>
        <v>0.25188916876574308</v>
      </c>
      <c r="M479" s="11">
        <f t="shared" si="113"/>
        <v>0.21321961620469082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-0.2503236815636426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0.228412108039421</v>
      </c>
      <c r="Q479" s="11">
        <f>2*'OddsRatio_working_3-way'!K479*'OddsRatio_working_3-way'!L479*'OddsRatio_working_3-way'!M479</f>
        <v>6.1733002172816479E-2</v>
      </c>
      <c r="R479" s="11">
        <f t="shared" si="114"/>
        <v>0</v>
      </c>
      <c r="S479" s="11">
        <f t="shared" si="115"/>
        <v>-0.91246703712828392</v>
      </c>
      <c r="T479" s="11">
        <f t="shared" si="116"/>
        <v>-0.24661271273737401</v>
      </c>
      <c r="U479" s="11">
        <f>'OddsRatio_working_3-way'!S479-'OddsRatio_working_3-way'!R479^2/3</f>
        <v>-0.91246703712828392</v>
      </c>
      <c r="V479" s="11">
        <f>'OddsRatio_working_3-way'!S479*'OddsRatio_working_3-way'!R479/3-2*'OddsRatio_working_3-way'!R479^3/27-'OddsRatio_working_3-way'!T479</f>
        <v>0.24661271273737401</v>
      </c>
      <c r="W479" s="11">
        <f>'OddsRatio_working_3-way'!V479^2+4*'OddsRatio_working_3-way'!U479^3/27</f>
        <v>-5.1732761157193489E-2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0.16774280255861951</v>
      </c>
      <c r="Y479" s="11">
        <f>IF('OddsRatio_working_3-way'!W479&gt;=0,IF('OddsRatio_working_3-way'!V479+SQRT('OddsRatio_working_3-way'!W479)&gt;0,0,PI()),ACOS('OddsRatio_working_3-way'!V479/(2*'OddsRatio_working_3-way'!X479)))</f>
        <v>0.74499427127765594</v>
      </c>
      <c r="Z479" s="11">
        <f>'OddsRatio_working_3-way'!X479^(1/3)*COS('OddsRatio_working_3-way'!Y479/3)</f>
        <v>0.5345851360849897</v>
      </c>
      <c r="AA479" s="11">
        <f>'OddsRatio_working_3-way'!X479^(1/3)*COS(('OddsRatio_working_3-way'!Y479+2*PI())/3)</f>
        <v>-0.38468425637610648</v>
      </c>
      <c r="AB479" s="11">
        <f>'OddsRatio_working_3-way'!X479^(1/3)*COS(('OddsRatio_working_3-way'!Y479+4*PI())/3)</f>
        <v>-0.14990087970888316</v>
      </c>
      <c r="AC479" s="11">
        <f>'OddsRatio_working_3-way'!X479^(1/3)*SIN('OddsRatio_working_3-way'!Y479/3)</f>
        <v>0.13555224572007071</v>
      </c>
      <c r="AD479" s="11">
        <f>'OddsRatio_working_3-way'!X479^(1/3)*SIN(('OddsRatio_working_3-way'!Y479+2*PI())/3)</f>
        <v>0.39518818547512696</v>
      </c>
      <c r="AE479" s="11">
        <f>'OddsRatio_working_3-way'!X479^(1/3)*SIN(('OddsRatio_working_3-way'!Y479+4*PI())/3)</f>
        <v>-0.53074043119519765</v>
      </c>
      <c r="AF479" s="11">
        <f>-'OddsRatio_working_3-way'!U479/(3*'OddsRatio_working_3-way'!X479^(1/3))*COS(('OddsRatio_working_3-way'!Y479)/3)</f>
        <v>0.53458513608498959</v>
      </c>
      <c r="AG479" s="11">
        <f>-'OddsRatio_working_3-way'!U479/(3*'OddsRatio_working_3-way'!X479^(1/3))*COS(('OddsRatio_working_3-way'!Y479+2*PI())/3)</f>
        <v>-0.38468425637610637</v>
      </c>
      <c r="AH479" s="11">
        <f>-'OddsRatio_working_3-way'!U479/(3*'OddsRatio_working_3-way'!X479^(1/3))*COS(('OddsRatio_working_3-way'!Y479+4*PI())/3)</f>
        <v>-0.14990087970888313</v>
      </c>
      <c r="AI479" s="11">
        <f>'OddsRatio_working_3-way'!U479/(3*'OddsRatio_working_3-way'!X479^(1/3))*SIN(('OddsRatio_working_3-way'!Y479)/3)</f>
        <v>-0.13555224572007069</v>
      </c>
      <c r="AJ479" s="11">
        <f>'OddsRatio_working_3-way'!U479/(3*'OddsRatio_working_3-way'!X479^(1/3))*SIN(('OddsRatio_working_3-way'!Y479+2*PI())/3)</f>
        <v>-0.39518818547512691</v>
      </c>
      <c r="AK479" s="11">
        <f>'OddsRatio_working_3-way'!U479/(3*'OddsRatio_working_3-way'!X479^(1/3))*SIN(('OddsRatio_working_3-way'!Y479+4*PI())/3)</f>
        <v>0.53074043119519754</v>
      </c>
      <c r="AL479" s="11">
        <f>'OddsRatio_working_3-way'!Z479+'OddsRatio_working_3-way'!AF479</f>
        <v>1.0691702721699792</v>
      </c>
      <c r="AM479" s="11">
        <f>'OddsRatio_working_3-way'!AA479+'OddsRatio_working_3-way'!AG479</f>
        <v>-0.76936851275221285</v>
      </c>
      <c r="AN479" s="11">
        <f>'OddsRatio_working_3-way'!AB479+'OddsRatio_working_3-way'!AH479</f>
        <v>-0.29980175941776632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1.0691702721699792</v>
      </c>
      <c r="AS479" s="11">
        <f>IF(('OddsRatio_working_3-way'!X479=0),IF(Q479&gt;0,-Q479^(1/3),(-Q479)^(1/3)),'OddsRatio_working_3-way'!AM479-'OddsRatio_working_3-way'!R479/3)</f>
        <v>-0.76936851275221285</v>
      </c>
      <c r="AT479" s="11">
        <f>IF(('OddsRatio_working_3-way'!X479=0),IF(Q479&gt;0,-Q479^(1/3),(-Q479)^(1/3)),'OddsRatio_working_3-way'!AN479-'OddsRatio_working_3-way'!R479/3)</f>
        <v>-0.29980175941776632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9">
        <f t="shared" si="104"/>
        <v>0.34881323878869619</v>
      </c>
      <c r="E480" s="9">
        <f t="shared" si="105"/>
        <v>0.26838106793469235</v>
      </c>
      <c r="F480" s="9">
        <f t="shared" si="106"/>
        <v>0.38280569327661129</v>
      </c>
      <c r="G480" s="9">
        <f t="shared" si="107"/>
        <v>1.0607179912259634</v>
      </c>
      <c r="H480" s="9">
        <f t="shared" si="108"/>
        <v>2.8668636645576955</v>
      </c>
      <c r="I480" s="9">
        <f t="shared" si="109"/>
        <v>3.7260452374507254</v>
      </c>
      <c r="J480" s="9">
        <f t="shared" si="110"/>
        <v>2.6122913466634645</v>
      </c>
      <c r="K480" s="11">
        <f t="shared" si="111"/>
        <v>0.3623188405797102</v>
      </c>
      <c r="L480" s="11">
        <f t="shared" si="112"/>
        <v>0.28011204481792717</v>
      </c>
      <c r="M480" s="11">
        <f t="shared" si="113"/>
        <v>0.3968253968253968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-0.27689272166193357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0.23560148697160024</v>
      </c>
      <c r="Q480" s="11">
        <f>2*'OddsRatio_working_3-way'!K480*'OddsRatio_working_3-way'!L480*'OddsRatio_working_3-way'!M480</f>
        <v>8.0547516913367603E-2</v>
      </c>
      <c r="R480" s="11">
        <f t="shared" si="114"/>
        <v>0</v>
      </c>
      <c r="S480" s="11">
        <f t="shared" si="115"/>
        <v>-0.85087641725466878</v>
      </c>
      <c r="T480" s="11">
        <f t="shared" si="116"/>
        <v>-0.29089792042894658</v>
      </c>
      <c r="U480" s="11">
        <f>'OddsRatio_working_3-way'!S480-'OddsRatio_working_3-way'!R480^2/3</f>
        <v>-0.85087641725466878</v>
      </c>
      <c r="V480" s="11">
        <f>'OddsRatio_working_3-way'!S480*'OddsRatio_working_3-way'!R480/3-2*'OddsRatio_working_3-way'!R480^3/27-'OddsRatio_working_3-way'!T480</f>
        <v>0.29089792042894658</v>
      </c>
      <c r="W480" s="11">
        <f>'OddsRatio_working_3-way'!V480^2+4*'OddsRatio_working_3-way'!U480^3/27</f>
        <v>-6.6415989636028488E-3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0.1510489979058853</v>
      </c>
      <c r="Y480" s="11">
        <f>IF('OddsRatio_working_3-way'!W480&gt;=0,IF('OddsRatio_working_3-way'!V480+SQRT('OddsRatio_working_3-way'!W480)&gt;0,0,PI()),ACOS('OddsRatio_working_3-way'!V480/(2*'OddsRatio_working_3-way'!X480)))</f>
        <v>0.27315083157043163</v>
      </c>
      <c r="Z480" s="11">
        <f>'OddsRatio_working_3-way'!X480^(1/3)*COS('OddsRatio_working_3-way'!Y480/3)</f>
        <v>0.53035899561298172</v>
      </c>
      <c r="AA480" s="11">
        <f>'OddsRatio_working_3-way'!X480^(1/3)*COS(('OddsRatio_working_3-way'!Y480+2*PI())/3)</f>
        <v>-0.30711523606110108</v>
      </c>
      <c r="AB480" s="11">
        <f>'OddsRatio_working_3-way'!X480^(1/3)*COS(('OddsRatio_working_3-way'!Y480+4*PI())/3)</f>
        <v>-0.22324375955188072</v>
      </c>
      <c r="AC480" s="11">
        <f>'OddsRatio_working_3-way'!X480^(1/3)*SIN('OddsRatio_working_3-way'!Y480/3)</f>
        <v>4.8423219539929972E-2</v>
      </c>
      <c r="AD480" s="11">
        <f>'OddsRatio_working_3-way'!X480^(1/3)*SIN(('OddsRatio_working_3-way'!Y480+2*PI())/3)</f>
        <v>0.43509275355647692</v>
      </c>
      <c r="AE480" s="11">
        <f>'OddsRatio_working_3-way'!X480^(1/3)*SIN(('OddsRatio_working_3-way'!Y480+4*PI())/3)</f>
        <v>-0.48351597309640665</v>
      </c>
      <c r="AF480" s="11">
        <f>-'OddsRatio_working_3-way'!U480/(3*'OddsRatio_working_3-way'!X480^(1/3))*COS(('OddsRatio_working_3-way'!Y480)/3)</f>
        <v>0.53035899561298161</v>
      </c>
      <c r="AG480" s="11">
        <f>-'OddsRatio_working_3-way'!U480/(3*'OddsRatio_working_3-way'!X480^(1/3))*COS(('OddsRatio_working_3-way'!Y480+2*PI())/3)</f>
        <v>-0.30711523606110103</v>
      </c>
      <c r="AH480" s="11">
        <f>-'OddsRatio_working_3-way'!U480/(3*'OddsRatio_working_3-way'!X480^(1/3))*COS(('OddsRatio_working_3-way'!Y480+4*PI())/3)</f>
        <v>-0.22324375955188067</v>
      </c>
      <c r="AI480" s="11">
        <f>'OddsRatio_working_3-way'!U480/(3*'OddsRatio_working_3-way'!X480^(1/3))*SIN(('OddsRatio_working_3-way'!Y480)/3)</f>
        <v>-4.8423219539929965E-2</v>
      </c>
      <c r="AJ480" s="11">
        <f>'OddsRatio_working_3-way'!U480/(3*'OddsRatio_working_3-way'!X480^(1/3))*SIN(('OddsRatio_working_3-way'!Y480+2*PI())/3)</f>
        <v>-0.43509275355647681</v>
      </c>
      <c r="AK480" s="11">
        <f>'OddsRatio_working_3-way'!U480/(3*'OddsRatio_working_3-way'!X480^(1/3))*SIN(('OddsRatio_working_3-way'!Y480+4*PI())/3)</f>
        <v>0.48351597309640654</v>
      </c>
      <c r="AL480" s="11">
        <f>'OddsRatio_working_3-way'!Z480+'OddsRatio_working_3-way'!AF480</f>
        <v>1.0607179912259634</v>
      </c>
      <c r="AM480" s="11">
        <f>'OddsRatio_working_3-way'!AA480+'OddsRatio_working_3-way'!AG480</f>
        <v>-0.61423047212220205</v>
      </c>
      <c r="AN480" s="11">
        <f>'OddsRatio_working_3-way'!AB480+'OddsRatio_working_3-way'!AH480</f>
        <v>-0.44648751910376139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1.0607179912259634</v>
      </c>
      <c r="AS480" s="11">
        <f>IF(('OddsRatio_working_3-way'!X480=0),IF(Q480&gt;0,-Q480^(1/3),(-Q480)^(1/3)),'OddsRatio_working_3-way'!AM480-'OddsRatio_working_3-way'!R480/3)</f>
        <v>-0.61423047212220205</v>
      </c>
      <c r="AT480" s="11">
        <f>IF(('OddsRatio_working_3-way'!X480=0),IF(Q480&gt;0,-Q480^(1/3),(-Q480)^(1/3)),'OddsRatio_working_3-way'!AN480-'OddsRatio_working_3-way'!R480/3)</f>
        <v>-0.44648751910376139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9">
        <f t="shared" si="104"/>
        <v>0.45276403563873063</v>
      </c>
      <c r="E481" s="9">
        <f t="shared" si="105"/>
        <v>0.28827050811847743</v>
      </c>
      <c r="F481" s="9">
        <f t="shared" si="106"/>
        <v>0.25896545624279188</v>
      </c>
      <c r="G481" s="9">
        <f t="shared" si="107"/>
        <v>1.0330393088814782</v>
      </c>
      <c r="H481" s="9">
        <f t="shared" si="108"/>
        <v>2.2086559913913297</v>
      </c>
      <c r="I481" s="9">
        <f t="shared" si="109"/>
        <v>3.4689639482267332</v>
      </c>
      <c r="J481" s="9">
        <f t="shared" si="110"/>
        <v>3.861518885601694</v>
      </c>
      <c r="K481" s="11">
        <f t="shared" si="111"/>
        <v>0.46082949308755761</v>
      </c>
      <c r="L481" s="11">
        <f t="shared" si="112"/>
        <v>0.29498525073746312</v>
      </c>
      <c r="M481" s="11">
        <f t="shared" si="113"/>
        <v>0.26525198938992045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-0.27929473540624583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0.22824586991261864</v>
      </c>
      <c r="Q481" s="11">
        <f>2*'OddsRatio_working_3-way'!K481*'OddsRatio_working_3-way'!L481*'OddsRatio_working_3-way'!M481</f>
        <v>7.211559870856829E-2</v>
      </c>
      <c r="R481" s="11">
        <f t="shared" si="114"/>
        <v>0</v>
      </c>
      <c r="S481" s="11">
        <f t="shared" si="115"/>
        <v>-0.81722224223319317</v>
      </c>
      <c r="T481" s="11">
        <f t="shared" si="116"/>
        <v>-0.2582060796945318</v>
      </c>
      <c r="U481" s="11">
        <f>'OddsRatio_working_3-way'!S481-'OddsRatio_working_3-way'!R481^2/3</f>
        <v>-0.81722224223319317</v>
      </c>
      <c r="V481" s="11">
        <f>'OddsRatio_working_3-way'!S481*'OddsRatio_working_3-way'!R481/3-2*'OddsRatio_working_3-way'!R481^3/27-'OddsRatio_working_3-way'!T481</f>
        <v>0.2582060796945318</v>
      </c>
      <c r="W481" s="11">
        <f>'OddsRatio_working_3-way'!V481^2+4*'OddsRatio_working_3-way'!U481^3/27</f>
        <v>-1.4186459935860957E-2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0.14217668543671275</v>
      </c>
      <c r="Y481" s="11">
        <f>IF('OddsRatio_working_3-way'!W481&gt;=0,IF('OddsRatio_working_3-way'!V481+SQRT('OddsRatio_working_3-way'!W481)&gt;0,0,PI()),ACOS('OddsRatio_working_3-way'!V481/(2*'OddsRatio_working_3-way'!X481)))</f>
        <v>0.43219987401225346</v>
      </c>
      <c r="Z481" s="11">
        <f>'OddsRatio_working_3-way'!X481^(1/3)*COS('OddsRatio_working_3-way'!Y481/3)</f>
        <v>0.51651965444073911</v>
      </c>
      <c r="AA481" s="11">
        <f>'OddsRatio_working_3-way'!X481^(1/3)*COS(('OddsRatio_working_3-way'!Y481+2*PI())/3)</f>
        <v>-0.32315316655972642</v>
      </c>
      <c r="AB481" s="11">
        <f>'OddsRatio_working_3-way'!X481^(1/3)*COS(('OddsRatio_working_3-way'!Y481+4*PI())/3)</f>
        <v>-0.19336648788101274</v>
      </c>
      <c r="AC481" s="11">
        <f>'OddsRatio_working_3-way'!X481^(1/3)*SIN('OddsRatio_working_3-way'!Y481/3)</f>
        <v>7.4932373872382996E-2</v>
      </c>
      <c r="AD481" s="11">
        <f>'OddsRatio_working_3-way'!X481^(1/3)*SIN(('OddsRatio_working_3-way'!Y481+2*PI())/3)</f>
        <v>0.40985295536344835</v>
      </c>
      <c r="AE481" s="11">
        <f>'OddsRatio_working_3-way'!X481^(1/3)*SIN(('OddsRatio_working_3-way'!Y481+4*PI())/3)</f>
        <v>-0.48478532923583117</v>
      </c>
      <c r="AF481" s="11">
        <f>-'OddsRatio_working_3-way'!U481/(3*'OddsRatio_working_3-way'!X481^(1/3))*COS(('OddsRatio_working_3-way'!Y481)/3)</f>
        <v>0.51651965444073911</v>
      </c>
      <c r="AG481" s="11">
        <f>-'OddsRatio_working_3-way'!U481/(3*'OddsRatio_working_3-way'!X481^(1/3))*COS(('OddsRatio_working_3-way'!Y481+2*PI())/3)</f>
        <v>-0.32315316655972642</v>
      </c>
      <c r="AH481" s="11">
        <f>-'OddsRatio_working_3-way'!U481/(3*'OddsRatio_working_3-way'!X481^(1/3))*COS(('OddsRatio_working_3-way'!Y481+4*PI())/3)</f>
        <v>-0.19336648788101274</v>
      </c>
      <c r="AI481" s="11">
        <f>'OddsRatio_working_3-way'!U481/(3*'OddsRatio_working_3-way'!X481^(1/3))*SIN(('OddsRatio_working_3-way'!Y481)/3)</f>
        <v>-7.4932373872382996E-2</v>
      </c>
      <c r="AJ481" s="11">
        <f>'OddsRatio_working_3-way'!U481/(3*'OddsRatio_working_3-way'!X481^(1/3))*SIN(('OddsRatio_working_3-way'!Y481+2*PI())/3)</f>
        <v>-0.40985295536344835</v>
      </c>
      <c r="AK481" s="11">
        <f>'OddsRatio_working_3-way'!U481/(3*'OddsRatio_working_3-way'!X481^(1/3))*SIN(('OddsRatio_working_3-way'!Y481+4*PI())/3)</f>
        <v>0.48478532923583117</v>
      </c>
      <c r="AL481" s="11">
        <f>'OddsRatio_working_3-way'!Z481+'OddsRatio_working_3-way'!AF481</f>
        <v>1.0330393088814782</v>
      </c>
      <c r="AM481" s="11">
        <f>'OddsRatio_working_3-way'!AA481+'OddsRatio_working_3-way'!AG481</f>
        <v>-0.64630633311945285</v>
      </c>
      <c r="AN481" s="11">
        <f>'OddsRatio_working_3-way'!AB481+'OddsRatio_working_3-way'!AH481</f>
        <v>-0.38673297576202548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1.0330393088814782</v>
      </c>
      <c r="AS481" s="11">
        <f>IF(('OddsRatio_working_3-way'!X481=0),IF(Q481&gt;0,-Q481^(1/3),(-Q481)^(1/3)),'OddsRatio_working_3-way'!AM481-'OddsRatio_working_3-way'!R481/3)</f>
        <v>-0.64630633311945285</v>
      </c>
      <c r="AT481" s="11">
        <f>IF(('OddsRatio_working_3-way'!X481=0),IF(Q481&gt;0,-Q481^(1/3),(-Q481)^(1/3)),'OddsRatio_working_3-way'!AN481-'OddsRatio_working_3-way'!R481/3)</f>
        <v>-0.38673297576202548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9">
        <f t="shared" si="104"/>
        <v>0.81971779930336242</v>
      </c>
      <c r="E482" s="9">
        <f t="shared" si="105"/>
        <v>0.11614876323830049</v>
      </c>
      <c r="F482" s="9">
        <f t="shared" si="106"/>
        <v>6.4133437458337009E-2</v>
      </c>
      <c r="G482" s="9">
        <f t="shared" si="107"/>
        <v>1.0996601565188064</v>
      </c>
      <c r="H482" s="9">
        <f t="shared" si="108"/>
        <v>1.2199320313037616</v>
      </c>
      <c r="I482" s="9">
        <f t="shared" si="109"/>
        <v>8.6096482831101397</v>
      </c>
      <c r="J482" s="9">
        <f t="shared" si="110"/>
        <v>15.592490277004563</v>
      </c>
      <c r="K482" s="11">
        <f t="shared" si="111"/>
        <v>0.83333333333333337</v>
      </c>
      <c r="L482" s="11">
        <f t="shared" si="112"/>
        <v>0.12626262626262627</v>
      </c>
      <c r="M482" s="11">
        <f t="shared" si="113"/>
        <v>7.0077084793272598E-2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-0.13541806761848807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0.15034425072967469</v>
      </c>
      <c r="Q482" s="11">
        <f>2*'OddsRatio_working_3-way'!K482*'OddsRatio_working_3-way'!L482*'OddsRatio_working_3-way'!M482</f>
        <v>1.4746861278045581E-2</v>
      </c>
      <c r="R482" s="11">
        <f t="shared" si="114"/>
        <v>0</v>
      </c>
      <c r="S482" s="11">
        <f t="shared" si="115"/>
        <v>-1.110222981125665</v>
      </c>
      <c r="T482" s="11">
        <f t="shared" si="116"/>
        <v>-0.10889877205744629</v>
      </c>
      <c r="U482" s="11">
        <f>'OddsRatio_working_3-way'!S482-'OddsRatio_working_3-way'!R482^2/3</f>
        <v>-1.110222981125665</v>
      </c>
      <c r="V482" s="11">
        <f>'OddsRatio_working_3-way'!S482*'OddsRatio_working_3-way'!R482/3-2*'OddsRatio_working_3-way'!R482^3/27-'OddsRatio_working_3-way'!T482</f>
        <v>0.10889877205744629</v>
      </c>
      <c r="W482" s="11">
        <f>'OddsRatio_working_3-way'!V482^2+4*'OddsRatio_working_3-way'!U482^3/27</f>
        <v>-0.19087518643925763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0.22513003408856697</v>
      </c>
      <c r="Y482" s="11">
        <f>IF('OddsRatio_working_3-way'!W482&gt;=0,IF('OddsRatio_working_3-way'!V482+SQRT('OddsRatio_working_3-way'!W482)&gt;0,0,PI()),ACOS('OddsRatio_working_3-way'!V482/(2*'OddsRatio_working_3-way'!X482)))</f>
        <v>1.3265166034008087</v>
      </c>
      <c r="Z482" s="11">
        <f>'OddsRatio_working_3-way'!X482^(1/3)*COS('OddsRatio_working_3-way'!Y482/3)</f>
        <v>0.54983007825940333</v>
      </c>
      <c r="AA482" s="11">
        <f>'OddsRatio_working_3-way'!X482^(1/3)*COS(('OddsRatio_working_3-way'!Y482+2*PI())/3)</f>
        <v>-0.50034997223094047</v>
      </c>
      <c r="AB482" s="11">
        <f>'OddsRatio_working_3-way'!X482^(1/3)*COS(('OddsRatio_working_3-way'!Y482+4*PI())/3)</f>
        <v>-4.9480106028462832E-2</v>
      </c>
      <c r="AC482" s="11">
        <f>'OddsRatio_working_3-way'!X482^(1/3)*SIN('OddsRatio_working_3-way'!Y482/3)</f>
        <v>0.2603098386214911</v>
      </c>
      <c r="AD482" s="11">
        <f>'OddsRatio_working_3-way'!X482^(1/3)*SIN(('OddsRatio_working_3-way'!Y482+2*PI())/3)</f>
        <v>0.34601189622668388</v>
      </c>
      <c r="AE482" s="11">
        <f>'OddsRatio_working_3-way'!X482^(1/3)*SIN(('OddsRatio_working_3-way'!Y482+4*PI())/3)</f>
        <v>-0.60632173484817486</v>
      </c>
      <c r="AF482" s="11">
        <f>-'OddsRatio_working_3-way'!U482/(3*'OddsRatio_working_3-way'!X482^(1/3))*COS(('OddsRatio_working_3-way'!Y482)/3)</f>
        <v>0.54983007825940322</v>
      </c>
      <c r="AG482" s="11">
        <f>-'OddsRatio_working_3-way'!U482/(3*'OddsRatio_working_3-way'!X482^(1/3))*COS(('OddsRatio_working_3-way'!Y482+2*PI())/3)</f>
        <v>-0.50034997223094035</v>
      </c>
      <c r="AH482" s="11">
        <f>-'OddsRatio_working_3-way'!U482/(3*'OddsRatio_working_3-way'!X482^(1/3))*COS(('OddsRatio_working_3-way'!Y482+4*PI())/3)</f>
        <v>-4.9480106028462818E-2</v>
      </c>
      <c r="AI482" s="11">
        <f>'OddsRatio_working_3-way'!U482/(3*'OddsRatio_working_3-way'!X482^(1/3))*SIN(('OddsRatio_working_3-way'!Y482)/3)</f>
        <v>-0.26030983862149104</v>
      </c>
      <c r="AJ482" s="11">
        <f>'OddsRatio_working_3-way'!U482/(3*'OddsRatio_working_3-way'!X482^(1/3))*SIN(('OddsRatio_working_3-way'!Y482+2*PI())/3)</f>
        <v>-0.34601189622668382</v>
      </c>
      <c r="AK482" s="11">
        <f>'OddsRatio_working_3-way'!U482/(3*'OddsRatio_working_3-way'!X482^(1/3))*SIN(('OddsRatio_working_3-way'!Y482+4*PI())/3)</f>
        <v>0.60632173484817475</v>
      </c>
      <c r="AL482" s="11">
        <f>'OddsRatio_working_3-way'!Z482+'OddsRatio_working_3-way'!AF482</f>
        <v>1.0996601565188064</v>
      </c>
      <c r="AM482" s="11">
        <f>'OddsRatio_working_3-way'!AA482+'OddsRatio_working_3-way'!AG482</f>
        <v>-1.0006999444618807</v>
      </c>
      <c r="AN482" s="11">
        <f>'OddsRatio_working_3-way'!AB482+'OddsRatio_working_3-way'!AH482</f>
        <v>-9.896021205692565E-2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1.0996601565188064</v>
      </c>
      <c r="AS482" s="11">
        <f>IF(('OddsRatio_working_3-way'!X482=0),IF(Q482&gt;0,-Q482^(1/3),(-Q482)^(1/3)),'OddsRatio_working_3-way'!AM482-'OddsRatio_working_3-way'!R482/3)</f>
        <v>-1.0006999444618807</v>
      </c>
      <c r="AT482" s="11">
        <f>IF(('OddsRatio_working_3-way'!X482=0),IF(Q482&gt;0,-Q482^(1/3),(-Q482)^(1/3)),'OddsRatio_working_3-way'!AN482-'OddsRatio_working_3-way'!R482/3)</f>
        <v>-9.896021205692565E-2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9">
        <f t="shared" si="104"/>
        <v>0.36694668236427896</v>
      </c>
      <c r="E483" s="9">
        <f t="shared" si="105"/>
        <v>0.34802370183149317</v>
      </c>
      <c r="F483" s="9">
        <f t="shared" si="106"/>
        <v>0.28502961580422792</v>
      </c>
      <c r="G483" s="9">
        <f t="shared" si="107"/>
        <v>1.0583997271369787</v>
      </c>
      <c r="H483" s="9">
        <f t="shared" si="108"/>
        <v>2.7251915552332751</v>
      </c>
      <c r="I483" s="9">
        <f t="shared" si="109"/>
        <v>2.873367517032452</v>
      </c>
      <c r="J483" s="9">
        <f t="shared" si="110"/>
        <v>3.5084073533146403</v>
      </c>
      <c r="K483" s="11">
        <f t="shared" si="111"/>
        <v>0.38022813688212931</v>
      </c>
      <c r="L483" s="11">
        <f t="shared" si="112"/>
        <v>0.36101083032490977</v>
      </c>
      <c r="M483" s="11">
        <f t="shared" si="113"/>
        <v>0.29673590504451036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-0.27851192713292661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0.23502301575912829</v>
      </c>
      <c r="Q483" s="11">
        <f>2*'OddsRatio_working_3-way'!K483*'OddsRatio_working_3-way'!L483*'OddsRatio_working_3-way'!M483</f>
        <v>8.1463783625347744E-2</v>
      </c>
      <c r="R483" s="11">
        <f t="shared" si="114"/>
        <v>0</v>
      </c>
      <c r="S483" s="11">
        <f t="shared" si="115"/>
        <v>-0.84385260688300012</v>
      </c>
      <c r="T483" s="11">
        <f t="shared" si="116"/>
        <v>-0.29249657084332753</v>
      </c>
      <c r="U483" s="11">
        <f>'OddsRatio_working_3-way'!S483-'OddsRatio_working_3-way'!R483^2/3</f>
        <v>-0.84385260688300012</v>
      </c>
      <c r="V483" s="11">
        <f>'OddsRatio_working_3-way'!S483*'OddsRatio_working_3-way'!R483/3-2*'OddsRatio_working_3-way'!R483^3/27-'OddsRatio_working_3-way'!T483</f>
        <v>0.29249657084332753</v>
      </c>
      <c r="W483" s="11">
        <f>'OddsRatio_working_3-way'!V483^2+4*'OddsRatio_working_3-way'!U483^3/27</f>
        <v>-3.467483264693233E-3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0.14918254524222913</v>
      </c>
      <c r="Y483" s="11">
        <f>IF('OddsRatio_working_3-way'!W483&gt;=0,IF('OddsRatio_working_3-way'!V483+SQRT('OddsRatio_working_3-way'!W483)&gt;0,0,PI()),ACOS('OddsRatio_working_3-way'!V483/(2*'OddsRatio_working_3-way'!X483)))</f>
        <v>0.19866423894685292</v>
      </c>
      <c r="Z483" s="11">
        <f>'OddsRatio_working_3-way'!X483^(1/3)*COS('OddsRatio_working_3-way'!Y483/3)</f>
        <v>0.52919986356848947</v>
      </c>
      <c r="AA483" s="11">
        <f>'OddsRatio_working_3-way'!X483^(1/3)*COS(('OddsRatio_working_3-way'!Y483+2*PI())/3)</f>
        <v>-0.29499368147179028</v>
      </c>
      <c r="AB483" s="11">
        <f>'OddsRatio_working_3-way'!X483^(1/3)*COS(('OddsRatio_working_3-way'!Y483+4*PI())/3)</f>
        <v>-0.23420618209669927</v>
      </c>
      <c r="AC483" s="11">
        <f>'OddsRatio_working_3-way'!X483^(1/3)*SIN('OddsRatio_working_3-way'!Y483/3)</f>
        <v>3.509567912757313E-2</v>
      </c>
      <c r="AD483" s="11">
        <f>'OddsRatio_working_3-way'!X483^(1/3)*SIN(('OddsRatio_working_3-way'!Y483+2*PI())/3)</f>
        <v>0.44075268596578437</v>
      </c>
      <c r="AE483" s="11">
        <f>'OddsRatio_working_3-way'!X483^(1/3)*SIN(('OddsRatio_working_3-way'!Y483+4*PI())/3)</f>
        <v>-0.47584836509335743</v>
      </c>
      <c r="AF483" s="11">
        <f>-'OddsRatio_working_3-way'!U483/(3*'OddsRatio_working_3-way'!X483^(1/3))*COS(('OddsRatio_working_3-way'!Y483)/3)</f>
        <v>0.52919986356848936</v>
      </c>
      <c r="AG483" s="11">
        <f>-'OddsRatio_working_3-way'!U483/(3*'OddsRatio_working_3-way'!X483^(1/3))*COS(('OddsRatio_working_3-way'!Y483+2*PI())/3)</f>
        <v>-0.29499368147179023</v>
      </c>
      <c r="AH483" s="11">
        <f>-'OddsRatio_working_3-way'!U483/(3*'OddsRatio_working_3-way'!X483^(1/3))*COS(('OddsRatio_working_3-way'!Y483+4*PI())/3)</f>
        <v>-0.23420618209669922</v>
      </c>
      <c r="AI483" s="11">
        <f>'OddsRatio_working_3-way'!U483/(3*'OddsRatio_working_3-way'!X483^(1/3))*SIN(('OddsRatio_working_3-way'!Y483)/3)</f>
        <v>-3.5095679127573123E-2</v>
      </c>
      <c r="AJ483" s="11">
        <f>'OddsRatio_working_3-way'!U483/(3*'OddsRatio_working_3-way'!X483^(1/3))*SIN(('OddsRatio_working_3-way'!Y483+2*PI())/3)</f>
        <v>-0.44075268596578432</v>
      </c>
      <c r="AK483" s="11">
        <f>'OddsRatio_working_3-way'!U483/(3*'OddsRatio_working_3-way'!X483^(1/3))*SIN(('OddsRatio_working_3-way'!Y483+4*PI())/3)</f>
        <v>0.47584836509335732</v>
      </c>
      <c r="AL483" s="11">
        <f>'OddsRatio_working_3-way'!Z483+'OddsRatio_working_3-way'!AF483</f>
        <v>1.0583997271369787</v>
      </c>
      <c r="AM483" s="11">
        <f>'OddsRatio_working_3-way'!AA483+'OddsRatio_working_3-way'!AG483</f>
        <v>-0.58998736294358056</v>
      </c>
      <c r="AN483" s="11">
        <f>'OddsRatio_working_3-way'!AB483+'OddsRatio_working_3-way'!AH483</f>
        <v>-0.46841236419339849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1.0583997271369787</v>
      </c>
      <c r="AS483" s="11">
        <f>IF(('OddsRatio_working_3-way'!X483=0),IF(Q483&gt;0,-Q483^(1/3),(-Q483)^(1/3)),'OddsRatio_working_3-way'!AM483-'OddsRatio_working_3-way'!R483/3)</f>
        <v>-0.58998736294358056</v>
      </c>
      <c r="AT483" s="11">
        <f>IF(('OddsRatio_working_3-way'!X483=0),IF(Q483&gt;0,-Q483^(1/3),(-Q483)^(1/3)),'OddsRatio_working_3-way'!AN483-'OddsRatio_working_3-way'!R483/3)</f>
        <v>-0.46841236419339849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9">
        <f t="shared" si="104"/>
        <v>0.49178550885815403</v>
      </c>
      <c r="E484" s="9">
        <f t="shared" si="105"/>
        <v>0.27864126770789066</v>
      </c>
      <c r="F484" s="9">
        <f t="shared" si="106"/>
        <v>0.22957322343395545</v>
      </c>
      <c r="G484" s="9">
        <f t="shared" si="107"/>
        <v>1.0653678395509714</v>
      </c>
      <c r="H484" s="9">
        <f t="shared" si="108"/>
        <v>2.033406804364442</v>
      </c>
      <c r="I484" s="9">
        <f t="shared" si="109"/>
        <v>3.5888438501088604</v>
      </c>
      <c r="J484" s="9">
        <f t="shared" si="110"/>
        <v>4.3559086945855601</v>
      </c>
      <c r="K484" s="11">
        <f t="shared" si="111"/>
        <v>0.50761421319796951</v>
      </c>
      <c r="L484" s="11">
        <f t="shared" si="112"/>
        <v>0.29154518950437314</v>
      </c>
      <c r="M484" s="11">
        <f t="shared" si="113"/>
        <v>0.24096385542168672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-0.26477691559774785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0.23357849565820366</v>
      </c>
      <c r="Q484" s="11">
        <f>2*'OddsRatio_working_3-way'!K484*'OddsRatio_working_3-way'!L484*'OddsRatio_working_3-way'!M484</f>
        <v>7.1321678063573618E-2</v>
      </c>
      <c r="R484" s="11">
        <f t="shared" si="114"/>
        <v>0</v>
      </c>
      <c r="S484" s="11">
        <f t="shared" si="115"/>
        <v>-0.88217092162618438</v>
      </c>
      <c r="T484" s="11">
        <f t="shared" si="116"/>
        <v>-0.2693651669087585</v>
      </c>
      <c r="U484" s="11">
        <f>'OddsRatio_working_3-way'!S484-'OddsRatio_working_3-way'!R484^2/3</f>
        <v>-0.88217092162618438</v>
      </c>
      <c r="V484" s="11">
        <f>'OddsRatio_working_3-way'!S484*'OddsRatio_working_3-way'!R484/3-2*'OddsRatio_working_3-way'!R484^3/27-'OddsRatio_working_3-way'!T484</f>
        <v>0.2693651669087585</v>
      </c>
      <c r="W484" s="11">
        <f>'OddsRatio_working_3-way'!V484^2+4*'OddsRatio_working_3-way'!U484^3/27</f>
        <v>-2.915024943564723E-2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0.15945833513760777</v>
      </c>
      <c r="Y484" s="11">
        <f>IF('OddsRatio_working_3-way'!W484&gt;=0,IF('OddsRatio_working_3-way'!V484+SQRT('OddsRatio_working_3-way'!W484)&gt;0,0,PI()),ACOS('OddsRatio_working_3-way'!V484/(2*'OddsRatio_working_3-way'!X484)))</f>
        <v>0.56493099184977158</v>
      </c>
      <c r="Z484" s="11">
        <f>'OddsRatio_working_3-way'!X484^(1/3)*COS('OddsRatio_working_3-way'!Y484/3)</f>
        <v>0.53268391977548579</v>
      </c>
      <c r="AA484" s="11">
        <f>'OddsRatio_working_3-way'!X484^(1/3)*COS(('OddsRatio_working_3-way'!Y484+2*PI())/3)</f>
        <v>-0.35425448240879204</v>
      </c>
      <c r="AB484" s="11">
        <f>'OddsRatio_working_3-way'!X484^(1/3)*COS(('OddsRatio_working_3-way'!Y484+4*PI())/3)</f>
        <v>-0.17842943736669392</v>
      </c>
      <c r="AC484" s="11">
        <f>'OddsRatio_working_3-way'!X484^(1/3)*SIN('OddsRatio_working_3-way'!Y484/3)</f>
        <v>0.10151263708533363</v>
      </c>
      <c r="AD484" s="11">
        <f>'OddsRatio_working_3-way'!X484^(1/3)*SIN(('OddsRatio_working_3-way'!Y484+2*PI())/3)</f>
        <v>0.41056148817037591</v>
      </c>
      <c r="AE484" s="11">
        <f>'OddsRatio_working_3-way'!X484^(1/3)*SIN(('OddsRatio_working_3-way'!Y484+4*PI())/3)</f>
        <v>-0.51207412525570939</v>
      </c>
      <c r="AF484" s="11">
        <f>-'OddsRatio_working_3-way'!U484/(3*'OddsRatio_working_3-way'!X484^(1/3))*COS(('OddsRatio_working_3-way'!Y484)/3)</f>
        <v>0.53268391977548557</v>
      </c>
      <c r="AG484" s="11">
        <f>-'OddsRatio_working_3-way'!U484/(3*'OddsRatio_working_3-way'!X484^(1/3))*COS(('OddsRatio_working_3-way'!Y484+2*PI())/3)</f>
        <v>-0.35425448240879193</v>
      </c>
      <c r="AH484" s="11">
        <f>-'OddsRatio_working_3-way'!U484/(3*'OddsRatio_working_3-way'!X484^(1/3))*COS(('OddsRatio_working_3-way'!Y484+4*PI())/3)</f>
        <v>-0.17842943736669384</v>
      </c>
      <c r="AI484" s="11">
        <f>'OddsRatio_working_3-way'!U484/(3*'OddsRatio_working_3-way'!X484^(1/3))*SIN(('OddsRatio_working_3-way'!Y484)/3)</f>
        <v>-0.10151263708533359</v>
      </c>
      <c r="AJ484" s="11">
        <f>'OddsRatio_working_3-way'!U484/(3*'OddsRatio_working_3-way'!X484^(1/3))*SIN(('OddsRatio_working_3-way'!Y484+2*PI())/3)</f>
        <v>-0.41056148817037574</v>
      </c>
      <c r="AK484" s="11">
        <f>'OddsRatio_working_3-way'!U484/(3*'OddsRatio_working_3-way'!X484^(1/3))*SIN(('OddsRatio_working_3-way'!Y484+4*PI())/3)</f>
        <v>0.51207412525570917</v>
      </c>
      <c r="AL484" s="11">
        <f>'OddsRatio_working_3-way'!Z484+'OddsRatio_working_3-way'!AF484</f>
        <v>1.0653678395509714</v>
      </c>
      <c r="AM484" s="11">
        <f>'OddsRatio_working_3-way'!AA484+'OddsRatio_working_3-way'!AG484</f>
        <v>-0.70850896481758396</v>
      </c>
      <c r="AN484" s="11">
        <f>'OddsRatio_working_3-way'!AB484+'OddsRatio_working_3-way'!AH484</f>
        <v>-0.35685887473338773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1.0653678395509714</v>
      </c>
      <c r="AS484" s="11">
        <f>IF(('OddsRatio_working_3-way'!X484=0),IF(Q484&gt;0,-Q484^(1/3),(-Q484)^(1/3)),'OddsRatio_working_3-way'!AM484-'OddsRatio_working_3-way'!R484/3)</f>
        <v>-0.70850896481758396</v>
      </c>
      <c r="AT484" s="11">
        <f>IF(('OddsRatio_working_3-way'!X484=0),IF(Q484&gt;0,-Q484^(1/3),(-Q484)^(1/3)),'OddsRatio_working_3-way'!AN484-'OddsRatio_working_3-way'!R484/3)</f>
        <v>-0.35685887473338773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9">
        <f t="shared" si="104"/>
        <v>0.4991075296101718</v>
      </c>
      <c r="E485" s="9">
        <f t="shared" si="105"/>
        <v>0.29578583186678548</v>
      </c>
      <c r="F485" s="9">
        <f t="shared" si="106"/>
        <v>0.20510663852304273</v>
      </c>
      <c r="G485" s="9">
        <f t="shared" si="107"/>
        <v>1.0676343244473567</v>
      </c>
      <c r="H485" s="9">
        <f t="shared" si="108"/>
        <v>2.0035762649805156</v>
      </c>
      <c r="I485" s="9">
        <f t="shared" si="109"/>
        <v>3.3808245435176048</v>
      </c>
      <c r="J485" s="9">
        <f t="shared" si="110"/>
        <v>4.8755125977439047</v>
      </c>
      <c r="K485" s="11">
        <f t="shared" si="111"/>
        <v>0.51546391752577325</v>
      </c>
      <c r="L485" s="11">
        <f t="shared" si="112"/>
        <v>0.30959752321981426</v>
      </c>
      <c r="M485" s="11">
        <f t="shared" si="113"/>
        <v>0.21598272138228941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-0.26227331068884563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0.23438168354019467</v>
      </c>
      <c r="Q485" s="11">
        <f>2*'OddsRatio_working_3-way'!K485*'OddsRatio_working_3-way'!L485*'OddsRatio_working_3-way'!M485</f>
        <v>6.8935789276527867E-2</v>
      </c>
      <c r="R485" s="11">
        <f t="shared" si="114"/>
        <v>0</v>
      </c>
      <c r="S485" s="11">
        <f t="shared" si="115"/>
        <v>-0.89365434448745384</v>
      </c>
      <c r="T485" s="11">
        <f t="shared" si="116"/>
        <v>-0.26283951308454534</v>
      </c>
      <c r="U485" s="11">
        <f>'OddsRatio_working_3-way'!S485-'OddsRatio_working_3-way'!R485^2/3</f>
        <v>-0.89365434448745384</v>
      </c>
      <c r="V485" s="11">
        <f>'OddsRatio_working_3-way'!S485*'OddsRatio_working_3-way'!R485/3-2*'OddsRatio_working_3-way'!R485^3/27-'OddsRatio_working_3-way'!T485</f>
        <v>0.26283951308454534</v>
      </c>
      <c r="W485" s="11">
        <f>'OddsRatio_working_3-way'!V485^2+4*'OddsRatio_working_3-way'!U485^3/27</f>
        <v>-3.6647023459302319E-2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0.16258200476822704</v>
      </c>
      <c r="Y485" s="11">
        <f>IF('OddsRatio_working_3-way'!W485&gt;=0,IF('OddsRatio_working_3-way'!V485+SQRT('OddsRatio_working_3-way'!W485)&gt;0,0,PI()),ACOS('OddsRatio_working_3-way'!V485/(2*'OddsRatio_working_3-way'!X485)))</f>
        <v>0.62948800026931373</v>
      </c>
      <c r="Z485" s="11">
        <f>'OddsRatio_working_3-way'!X485^(1/3)*COS('OddsRatio_working_3-way'!Y485/3)</f>
        <v>0.53381716222367837</v>
      </c>
      <c r="AA485" s="11">
        <f>'OddsRatio_working_3-way'!X485^(1/3)*COS(('OddsRatio_working_3-way'!Y485+2*PI())/3)</f>
        <v>-0.36536168725104518</v>
      </c>
      <c r="AB485" s="11">
        <f>'OddsRatio_working_3-way'!X485^(1/3)*COS(('OddsRatio_working_3-way'!Y485+4*PI())/3)</f>
        <v>-0.16845547497263311</v>
      </c>
      <c r="AC485" s="11">
        <f>'OddsRatio_working_3-way'!X485^(1/3)*SIN('OddsRatio_working_3-way'!Y485/3)</f>
        <v>0.11368385466405076</v>
      </c>
      <c r="AD485" s="11">
        <f>'OddsRatio_working_3-way'!X485^(1/3)*SIN(('OddsRatio_working_3-way'!Y485+2*PI())/3)</f>
        <v>0.40545729612979892</v>
      </c>
      <c r="AE485" s="11">
        <f>'OddsRatio_working_3-way'!X485^(1/3)*SIN(('OddsRatio_working_3-way'!Y485+4*PI())/3)</f>
        <v>-0.5191411507938497</v>
      </c>
      <c r="AF485" s="11">
        <f>-'OddsRatio_working_3-way'!U485/(3*'OddsRatio_working_3-way'!X485^(1/3))*COS(('OddsRatio_working_3-way'!Y485)/3)</f>
        <v>0.53381716222367837</v>
      </c>
      <c r="AG485" s="11">
        <f>-'OddsRatio_working_3-way'!U485/(3*'OddsRatio_working_3-way'!X485^(1/3))*COS(('OddsRatio_working_3-way'!Y485+2*PI())/3)</f>
        <v>-0.36536168725104518</v>
      </c>
      <c r="AH485" s="11">
        <f>-'OddsRatio_working_3-way'!U485/(3*'OddsRatio_working_3-way'!X485^(1/3))*COS(('OddsRatio_working_3-way'!Y485+4*PI())/3)</f>
        <v>-0.16845547497263311</v>
      </c>
      <c r="AI485" s="11">
        <f>'OddsRatio_working_3-way'!U485/(3*'OddsRatio_working_3-way'!X485^(1/3))*SIN(('OddsRatio_working_3-way'!Y485)/3)</f>
        <v>-0.11368385466405076</v>
      </c>
      <c r="AJ485" s="11">
        <f>'OddsRatio_working_3-way'!U485/(3*'OddsRatio_working_3-way'!X485^(1/3))*SIN(('OddsRatio_working_3-way'!Y485+2*PI())/3)</f>
        <v>-0.40545729612979892</v>
      </c>
      <c r="AK485" s="11">
        <f>'OddsRatio_working_3-way'!U485/(3*'OddsRatio_working_3-way'!X485^(1/3))*SIN(('OddsRatio_working_3-way'!Y485+4*PI())/3)</f>
        <v>0.5191411507938497</v>
      </c>
      <c r="AL485" s="11">
        <f>'OddsRatio_working_3-way'!Z485+'OddsRatio_working_3-way'!AF485</f>
        <v>1.0676343244473567</v>
      </c>
      <c r="AM485" s="11">
        <f>'OddsRatio_working_3-way'!AA485+'OddsRatio_working_3-way'!AG485</f>
        <v>-0.73072337450209035</v>
      </c>
      <c r="AN485" s="11">
        <f>'OddsRatio_working_3-way'!AB485+'OddsRatio_working_3-way'!AH485</f>
        <v>-0.33691094994526621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1.0676343244473567</v>
      </c>
      <c r="AS485" s="11">
        <f>IF(('OddsRatio_working_3-way'!X485=0),IF(Q485&gt;0,-Q485^(1/3),(-Q485)^(1/3)),'OddsRatio_working_3-way'!AM485-'OddsRatio_working_3-way'!R485/3)</f>
        <v>-0.73072337450209035</v>
      </c>
      <c r="AT485" s="11">
        <f>IF(('OddsRatio_working_3-way'!X485=0),IF(Q485&gt;0,-Q485^(1/3),(-Q485)^(1/3)),'OddsRatio_working_3-way'!AN485-'OddsRatio_working_3-way'!R485/3)</f>
        <v>-0.33691094994526621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9">
        <f t="shared" si="104"/>
        <v>0.53554933133221883</v>
      </c>
      <c r="E486" s="9">
        <f t="shared" si="105"/>
        <v>0.27438217633543616</v>
      </c>
      <c r="F486" s="9">
        <f t="shared" si="106"/>
        <v>0.19006849233234488</v>
      </c>
      <c r="G486" s="9">
        <f t="shared" si="107"/>
        <v>1.0706686642999059</v>
      </c>
      <c r="H486" s="9">
        <f t="shared" si="108"/>
        <v>1.8672416180829234</v>
      </c>
      <c r="I486" s="9">
        <f t="shared" si="109"/>
        <v>3.6445516008207677</v>
      </c>
      <c r="J486" s="9">
        <f t="shared" si="110"/>
        <v>5.2612612839136261</v>
      </c>
      <c r="K486" s="11">
        <f t="shared" si="111"/>
        <v>0.5524861878453039</v>
      </c>
      <c r="L486" s="11">
        <f t="shared" si="112"/>
        <v>0.28818443804034583</v>
      </c>
      <c r="M486" s="11">
        <f t="shared" si="113"/>
        <v>0.20080321285140559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-0.25458197526520798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0.23211287361300573</v>
      </c>
      <c r="Q486" s="11">
        <f>2*'OddsRatio_working_3-way'!K486*'OddsRatio_working_3-way'!L486*'OddsRatio_working_3-way'!M486</f>
        <v>6.3942940389257769E-2</v>
      </c>
      <c r="R486" s="11">
        <f t="shared" si="114"/>
        <v>0</v>
      </c>
      <c r="S486" s="11">
        <f t="shared" si="115"/>
        <v>-0.9117411920903068</v>
      </c>
      <c r="T486" s="11">
        <f t="shared" si="116"/>
        <v>-0.25116837247666851</v>
      </c>
      <c r="U486" s="11">
        <f>'OddsRatio_working_3-way'!S486-'OddsRatio_working_3-way'!R486^2/3</f>
        <v>-0.9117411920903068</v>
      </c>
      <c r="V486" s="11">
        <f>'OddsRatio_working_3-way'!S486*'OddsRatio_working_3-way'!R486/3-2*'OddsRatio_working_3-way'!R486^3/27-'OddsRatio_working_3-way'!T486</f>
        <v>0.25116837247666851</v>
      </c>
      <c r="W486" s="11">
        <f>'OddsRatio_working_3-way'!V486^2+4*'OddsRatio_working_3-way'!U486^3/27</f>
        <v>-4.9196659847572974E-2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0.16754268947058795</v>
      </c>
      <c r="Y486" s="11">
        <f>IF('OddsRatio_working_3-way'!W486&gt;=0,IF('OddsRatio_working_3-way'!V486+SQRT('OddsRatio_working_3-way'!W486)&gt;0,0,PI()),ACOS('OddsRatio_working_3-way'!V486/(2*'OddsRatio_working_3-way'!X486)))</f>
        <v>0.72339120831260384</v>
      </c>
      <c r="Z486" s="11">
        <f>'OddsRatio_working_3-way'!X486^(1/3)*COS('OddsRatio_working_3-way'!Y486/3)</f>
        <v>0.53533433214995296</v>
      </c>
      <c r="AA486" s="11">
        <f>'OddsRatio_working_3-way'!X486^(1/3)*COS(('OddsRatio_working_3-way'!Y486+2*PI())/3)</f>
        <v>-0.38167665093807718</v>
      </c>
      <c r="AB486" s="11">
        <f>'OddsRatio_working_3-way'!X486^(1/3)*COS(('OddsRatio_working_3-way'!Y486+4*PI())/3)</f>
        <v>-0.1536576812118759</v>
      </c>
      <c r="AC486" s="11">
        <f>'OddsRatio_working_3-way'!X486^(1/3)*SIN('OddsRatio_working_3-way'!Y486/3)</f>
        <v>0.13164681355176344</v>
      </c>
      <c r="AD486" s="11">
        <f>'OddsRatio_working_3-way'!X486^(1/3)*SIN(('OddsRatio_working_3-way'!Y486+2*PI())/3)</f>
        <v>0.39778972438395405</v>
      </c>
      <c r="AE486" s="11">
        <f>'OddsRatio_working_3-way'!X486^(1/3)*SIN(('OddsRatio_working_3-way'!Y486+4*PI())/3)</f>
        <v>-0.52943653793571754</v>
      </c>
      <c r="AF486" s="11">
        <f>-'OddsRatio_working_3-way'!U486/(3*'OddsRatio_working_3-way'!X486^(1/3))*COS(('OddsRatio_working_3-way'!Y486)/3)</f>
        <v>0.53533433214995296</v>
      </c>
      <c r="AG486" s="11">
        <f>-'OddsRatio_working_3-way'!U486/(3*'OddsRatio_working_3-way'!X486^(1/3))*COS(('OddsRatio_working_3-way'!Y486+2*PI())/3)</f>
        <v>-0.38167665093807718</v>
      </c>
      <c r="AH486" s="11">
        <f>-'OddsRatio_working_3-way'!U486/(3*'OddsRatio_working_3-way'!X486^(1/3))*COS(('OddsRatio_working_3-way'!Y486+4*PI())/3)</f>
        <v>-0.1536576812118759</v>
      </c>
      <c r="AI486" s="11">
        <f>'OddsRatio_working_3-way'!U486/(3*'OddsRatio_working_3-way'!X486^(1/3))*SIN(('OddsRatio_working_3-way'!Y486)/3)</f>
        <v>-0.13164681355176344</v>
      </c>
      <c r="AJ486" s="11">
        <f>'OddsRatio_working_3-way'!U486/(3*'OddsRatio_working_3-way'!X486^(1/3))*SIN(('OddsRatio_working_3-way'!Y486+2*PI())/3)</f>
        <v>-0.39778972438395405</v>
      </c>
      <c r="AK486" s="11">
        <f>'OddsRatio_working_3-way'!U486/(3*'OddsRatio_working_3-way'!X486^(1/3))*SIN(('OddsRatio_working_3-way'!Y486+4*PI())/3)</f>
        <v>0.52943653793571754</v>
      </c>
      <c r="AL486" s="11">
        <f>'OddsRatio_working_3-way'!Z486+'OddsRatio_working_3-way'!AF486</f>
        <v>1.0706686642999059</v>
      </c>
      <c r="AM486" s="11">
        <f>'OddsRatio_working_3-way'!AA486+'OddsRatio_working_3-way'!AG486</f>
        <v>-0.76335330187615436</v>
      </c>
      <c r="AN486" s="11">
        <f>'OddsRatio_working_3-way'!AB486+'OddsRatio_working_3-way'!AH486</f>
        <v>-0.30731536242375179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1.0706686642999059</v>
      </c>
      <c r="AS486" s="11">
        <f>IF(('OddsRatio_working_3-way'!X486=0),IF(Q486&gt;0,-Q486^(1/3),(-Q486)^(1/3)),'OddsRatio_working_3-way'!AM486-'OddsRatio_working_3-way'!R486/3)</f>
        <v>-0.76335330187615436</v>
      </c>
      <c r="AT486" s="11">
        <f>IF(('OddsRatio_working_3-way'!X486=0),IF(Q486&gt;0,-Q486^(1/3),(-Q486)^(1/3)),'OddsRatio_working_3-way'!AN486-'OddsRatio_working_3-way'!R486/3)</f>
        <v>-0.30731536242375179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9">
        <f t="shared" si="104"/>
        <v>0.51581976536416707</v>
      </c>
      <c r="E487" s="9">
        <f t="shared" si="105"/>
        <v>0.28957638795480717</v>
      </c>
      <c r="F487" s="9">
        <f t="shared" si="106"/>
        <v>0.1946038466810259</v>
      </c>
      <c r="G487" s="9">
        <f t="shared" si="107"/>
        <v>1.0666609715851636</v>
      </c>
      <c r="H487" s="9">
        <f t="shared" si="108"/>
        <v>1.9386616549949443</v>
      </c>
      <c r="I487" s="9">
        <f t="shared" si="109"/>
        <v>3.4533202346458762</v>
      </c>
      <c r="J487" s="9">
        <f t="shared" si="110"/>
        <v>5.1386445697504355</v>
      </c>
      <c r="K487" s="11">
        <f t="shared" si="111"/>
        <v>0.53191489361702127</v>
      </c>
      <c r="L487" s="11">
        <f t="shared" si="112"/>
        <v>0.30303030303030304</v>
      </c>
      <c r="M487" s="11">
        <f t="shared" si="113"/>
        <v>0.20491803278688525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-0.25938844320427867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0.23319170075361212</v>
      </c>
      <c r="Q487" s="11">
        <f>2*'OddsRatio_working_3-way'!K487*'OddsRatio_working_3-way'!L487*'OddsRatio_working_3-way'!M487</f>
        <v>6.6059971884875973E-2</v>
      </c>
      <c r="R487" s="11">
        <f t="shared" si="114"/>
        <v>0</v>
      </c>
      <c r="S487" s="11">
        <f t="shared" si="115"/>
        <v>-0.8990057454871434</v>
      </c>
      <c r="T487" s="11">
        <f t="shared" si="116"/>
        <v>-0.25467584857992742</v>
      </c>
      <c r="U487" s="11">
        <f>'OddsRatio_working_3-way'!S487-'OddsRatio_working_3-way'!R487^2/3</f>
        <v>-0.8990057454871434</v>
      </c>
      <c r="V487" s="11">
        <f>'OddsRatio_working_3-way'!S487*'OddsRatio_working_3-way'!R487/3-2*'OddsRatio_working_3-way'!R487^3/27-'OddsRatio_working_3-way'!T487</f>
        <v>0.25467584857992742</v>
      </c>
      <c r="W487" s="11">
        <f>'OddsRatio_working_3-way'!V487^2+4*'OddsRatio_working_3-way'!U487^3/27</f>
        <v>-4.2782675796670805E-2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0.16404455465404583</v>
      </c>
      <c r="Y487" s="11">
        <f>IF('OddsRatio_working_3-way'!W487&gt;=0,IF('OddsRatio_working_3-way'!V487+SQRT('OddsRatio_working_3-way'!W487)&gt;0,0,PI()),ACOS('OddsRatio_working_3-way'!V487/(2*'OddsRatio_working_3-way'!X487)))</f>
        <v>0.68211691970479016</v>
      </c>
      <c r="Z487" s="11">
        <f>'OddsRatio_working_3-way'!X487^(1/3)*COS('OddsRatio_working_3-way'!Y487/3)</f>
        <v>0.5333304857925818</v>
      </c>
      <c r="AA487" s="11">
        <f>'OddsRatio_working_3-way'!X487^(1/3)*COS(('OddsRatio_working_3-way'!Y487+2*PI())/3)</f>
        <v>-0.37353142587749549</v>
      </c>
      <c r="AB487" s="11">
        <f>'OddsRatio_working_3-way'!X487^(1/3)*COS(('OddsRatio_working_3-way'!Y487+4*PI())/3)</f>
        <v>-0.15979905991508672</v>
      </c>
      <c r="AC487" s="11">
        <f>'OddsRatio_working_3-way'!X487^(1/3)*SIN('OddsRatio_working_3-way'!Y487/3)</f>
        <v>0.12339843902293253</v>
      </c>
      <c r="AD487" s="11">
        <f>'OddsRatio_working_3-way'!X487^(1/3)*SIN(('OddsRatio_working_3-way'!Y487+2*PI())/3)</f>
        <v>0.40017852979760526</v>
      </c>
      <c r="AE487" s="11">
        <f>'OddsRatio_working_3-way'!X487^(1/3)*SIN(('OddsRatio_working_3-way'!Y487+4*PI())/3)</f>
        <v>-0.52357696882053772</v>
      </c>
      <c r="AF487" s="11">
        <f>-'OddsRatio_working_3-way'!U487/(3*'OddsRatio_working_3-way'!X487^(1/3))*COS(('OddsRatio_working_3-way'!Y487)/3)</f>
        <v>0.53333048579258191</v>
      </c>
      <c r="AG487" s="11">
        <f>-'OddsRatio_working_3-way'!U487/(3*'OddsRatio_working_3-way'!X487^(1/3))*COS(('OddsRatio_working_3-way'!Y487+2*PI())/3)</f>
        <v>-0.3735314258774956</v>
      </c>
      <c r="AH487" s="11">
        <f>-'OddsRatio_working_3-way'!U487/(3*'OddsRatio_working_3-way'!X487^(1/3))*COS(('OddsRatio_working_3-way'!Y487+4*PI())/3)</f>
        <v>-0.15979905991508675</v>
      </c>
      <c r="AI487" s="11">
        <f>'OddsRatio_working_3-way'!U487/(3*'OddsRatio_working_3-way'!X487^(1/3))*SIN(('OddsRatio_working_3-way'!Y487)/3)</f>
        <v>-0.12339843902293256</v>
      </c>
      <c r="AJ487" s="11">
        <f>'OddsRatio_working_3-way'!U487/(3*'OddsRatio_working_3-way'!X487^(1/3))*SIN(('OddsRatio_working_3-way'!Y487+2*PI())/3)</f>
        <v>-0.40017852979760532</v>
      </c>
      <c r="AK487" s="11">
        <f>'OddsRatio_working_3-way'!U487/(3*'OddsRatio_working_3-way'!X487^(1/3))*SIN(('OddsRatio_working_3-way'!Y487+4*PI())/3)</f>
        <v>0.52357696882053784</v>
      </c>
      <c r="AL487" s="11">
        <f>'OddsRatio_working_3-way'!Z487+'OddsRatio_working_3-way'!AF487</f>
        <v>1.0666609715851636</v>
      </c>
      <c r="AM487" s="11">
        <f>'OddsRatio_working_3-way'!AA487+'OddsRatio_working_3-way'!AG487</f>
        <v>-0.7470628517549911</v>
      </c>
      <c r="AN487" s="11">
        <f>'OddsRatio_working_3-way'!AB487+'OddsRatio_working_3-way'!AH487</f>
        <v>-0.3195981198301735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1.0666609715851636</v>
      </c>
      <c r="AS487" s="11">
        <f>IF(('OddsRatio_working_3-way'!X487=0),IF(Q487&gt;0,-Q487^(1/3),(-Q487)^(1/3)),'OddsRatio_working_3-way'!AM487-'OddsRatio_working_3-way'!R487/3)</f>
        <v>-0.7470628517549911</v>
      </c>
      <c r="AT487" s="11">
        <f>IF(('OddsRatio_working_3-way'!X487=0),IF(Q487&gt;0,-Q487^(1/3),(-Q487)^(1/3)),'OddsRatio_working_3-way'!AN487-'OddsRatio_working_3-way'!R487/3)</f>
        <v>-0.3195981198301735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9">
        <f t="shared" si="104"/>
        <v>0.56306800321261785</v>
      </c>
      <c r="E488" s="9">
        <f t="shared" si="105"/>
        <v>0.26375562101131922</v>
      </c>
      <c r="F488" s="9">
        <f t="shared" si="106"/>
        <v>0.17317637577606276</v>
      </c>
      <c r="G488" s="9">
        <f t="shared" si="107"/>
        <v>1.077756136160485</v>
      </c>
      <c r="H488" s="9">
        <f t="shared" si="108"/>
        <v>1.7759844180355495</v>
      </c>
      <c r="I488" s="9">
        <f t="shared" si="109"/>
        <v>3.7913883926556564</v>
      </c>
      <c r="J488" s="9">
        <f t="shared" si="110"/>
        <v>5.7744596831909485</v>
      </c>
      <c r="K488" s="11">
        <f t="shared" si="111"/>
        <v>0.58139534883720934</v>
      </c>
      <c r="L488" s="11">
        <f t="shared" si="112"/>
        <v>0.2785515320334262</v>
      </c>
      <c r="M488" s="11">
        <f t="shared" si="113"/>
        <v>0.18416206261510129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-0.24638443117758602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0.23084381107742502</v>
      </c>
      <c r="Q488" s="11">
        <f>2*'OddsRatio_working_3-way'!K488*'OddsRatio_working_3-way'!L488*'OddsRatio_working_3-way'!M488</f>
        <v>5.9649563585897937E-2</v>
      </c>
      <c r="R488" s="11">
        <f t="shared" si="114"/>
        <v>0</v>
      </c>
      <c r="S488" s="11">
        <f t="shared" si="115"/>
        <v>-0.93692531615782249</v>
      </c>
      <c r="T488" s="11">
        <f t="shared" si="116"/>
        <v>-0.24209956489866213</v>
      </c>
      <c r="U488" s="11">
        <f>'OddsRatio_working_3-way'!S488-'OddsRatio_working_3-way'!R488^2/3</f>
        <v>-0.93692531615782249</v>
      </c>
      <c r="V488" s="11">
        <f>'OddsRatio_working_3-way'!S488*'OddsRatio_working_3-way'!R488/3-2*'OddsRatio_working_3-way'!R488^3/27-'OddsRatio_working_3-way'!T488</f>
        <v>0.24209956489866213</v>
      </c>
      <c r="W488" s="11">
        <f>'OddsRatio_working_3-way'!V488^2+4*'OddsRatio_working_3-way'!U488^3/27</f>
        <v>-6.3233764880876009E-2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0.17453220634384181</v>
      </c>
      <c r="Y488" s="11">
        <f>IF('OddsRatio_working_3-way'!W488&gt;=0,IF('OddsRatio_working_3-way'!V488+SQRT('OddsRatio_working_3-way'!W488)&gt;0,0,PI()),ACOS('OddsRatio_working_3-way'!V488/(2*'OddsRatio_working_3-way'!X488)))</f>
        <v>0.80436750080153618</v>
      </c>
      <c r="Z488" s="11">
        <f>'OddsRatio_working_3-way'!X488^(1/3)*COS('OddsRatio_working_3-way'!Y488/3)</f>
        <v>0.53887806808024263</v>
      </c>
      <c r="AA488" s="11">
        <f>'OddsRatio_working_3-way'!X488^(1/3)*COS(('OddsRatio_working_3-way'!Y488+2*PI())/3)</f>
        <v>-0.39765428214281257</v>
      </c>
      <c r="AB488" s="11">
        <f>'OddsRatio_working_3-way'!X488^(1/3)*COS(('OddsRatio_working_3-way'!Y488+4*PI())/3)</f>
        <v>-0.14122378593743024</v>
      </c>
      <c r="AC488" s="11">
        <f>'OddsRatio_working_3-way'!X488^(1/3)*SIN('OddsRatio_working_3-way'!Y488/3)</f>
        <v>0.14805021601260696</v>
      </c>
      <c r="AD488" s="11">
        <f>'OddsRatio_working_3-way'!X488^(1/3)*SIN(('OddsRatio_working_3-way'!Y488+2*PI())/3)</f>
        <v>0.39265698849346692</v>
      </c>
      <c r="AE488" s="11">
        <f>'OddsRatio_working_3-way'!X488^(1/3)*SIN(('OddsRatio_working_3-way'!Y488+4*PI())/3)</f>
        <v>-0.54070720450607379</v>
      </c>
      <c r="AF488" s="11">
        <f>-'OddsRatio_working_3-way'!U488/(3*'OddsRatio_working_3-way'!X488^(1/3))*COS(('OddsRatio_working_3-way'!Y488)/3)</f>
        <v>0.53887806808024252</v>
      </c>
      <c r="AG488" s="11">
        <f>-'OddsRatio_working_3-way'!U488/(3*'OddsRatio_working_3-way'!X488^(1/3))*COS(('OddsRatio_working_3-way'!Y488+2*PI())/3)</f>
        <v>-0.39765428214281251</v>
      </c>
      <c r="AH488" s="11">
        <f>-'OddsRatio_working_3-way'!U488/(3*'OddsRatio_working_3-way'!X488^(1/3))*COS(('OddsRatio_working_3-way'!Y488+4*PI())/3)</f>
        <v>-0.14122378593743021</v>
      </c>
      <c r="AI488" s="11">
        <f>'OddsRatio_working_3-way'!U488/(3*'OddsRatio_working_3-way'!X488^(1/3))*SIN(('OddsRatio_working_3-way'!Y488)/3)</f>
        <v>-0.14805021601260693</v>
      </c>
      <c r="AJ488" s="11">
        <f>'OddsRatio_working_3-way'!U488/(3*'OddsRatio_working_3-way'!X488^(1/3))*SIN(('OddsRatio_working_3-way'!Y488+2*PI())/3)</f>
        <v>-0.39265698849346686</v>
      </c>
      <c r="AK488" s="11">
        <f>'OddsRatio_working_3-way'!U488/(3*'OddsRatio_working_3-way'!X488^(1/3))*SIN(('OddsRatio_working_3-way'!Y488+4*PI())/3)</f>
        <v>0.54070720450607368</v>
      </c>
      <c r="AL488" s="11">
        <f>'OddsRatio_working_3-way'!Z488+'OddsRatio_working_3-way'!AF488</f>
        <v>1.077756136160485</v>
      </c>
      <c r="AM488" s="11">
        <f>'OddsRatio_working_3-way'!AA488+'OddsRatio_working_3-way'!AG488</f>
        <v>-0.79530856428562502</v>
      </c>
      <c r="AN488" s="11">
        <f>'OddsRatio_working_3-way'!AB488+'OddsRatio_working_3-way'!AH488</f>
        <v>-0.28244757187486047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1.077756136160485</v>
      </c>
      <c r="AS488" s="11">
        <f>IF(('OddsRatio_working_3-way'!X488=0),IF(Q488&gt;0,-Q488^(1/3),(-Q488)^(1/3)),'OddsRatio_working_3-way'!AM488-'OddsRatio_working_3-way'!R488/3)</f>
        <v>-0.79530856428562502</v>
      </c>
      <c r="AT488" s="11">
        <f>IF(('OddsRatio_working_3-way'!X488=0),IF(Q488&gt;0,-Q488^(1/3),(-Q488)^(1/3)),'OddsRatio_working_3-way'!AN488-'OddsRatio_working_3-way'!R488/3)</f>
        <v>-0.28244757187486047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9">
        <f t="shared" si="104"/>
        <v>0.34318109823200593</v>
      </c>
      <c r="E489" s="9">
        <f t="shared" si="105"/>
        <v>0.33467962138377427</v>
      </c>
      <c r="F489" s="9">
        <f t="shared" si="106"/>
        <v>0.32213928038421968</v>
      </c>
      <c r="G489" s="9">
        <f t="shared" si="107"/>
        <v>1.05741071700054</v>
      </c>
      <c r="H489" s="9">
        <f t="shared" si="108"/>
        <v>2.9139133977709775</v>
      </c>
      <c r="I489" s="9">
        <f t="shared" si="109"/>
        <v>2.9879321479610153</v>
      </c>
      <c r="J489" s="9">
        <f t="shared" si="110"/>
        <v>3.1042473268310746</v>
      </c>
      <c r="K489" s="11">
        <f t="shared" si="111"/>
        <v>0.35587188612099646</v>
      </c>
      <c r="L489" s="11">
        <f t="shared" si="112"/>
        <v>0.34722222222222221</v>
      </c>
      <c r="M489" s="11">
        <f t="shared" si="113"/>
        <v>0.33444816053511706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-0.27984625831987731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0.2347352649070118</v>
      </c>
      <c r="Q489" s="11">
        <f>2*'OddsRatio_working_3-way'!K489*'OddsRatio_working_3-way'!L489*'OddsRatio_working_3-way'!M489</f>
        <v>8.2653262291201332E-2</v>
      </c>
      <c r="R489" s="11">
        <f t="shared" si="114"/>
        <v>0</v>
      </c>
      <c r="S489" s="11">
        <f t="shared" si="115"/>
        <v>-0.83880079839659127</v>
      </c>
      <c r="T489" s="11">
        <f t="shared" si="116"/>
        <v>-0.2953523938016166</v>
      </c>
      <c r="U489" s="11">
        <f>'OddsRatio_working_3-way'!S489-'OddsRatio_working_3-way'!R489^2/3</f>
        <v>-0.83880079839659127</v>
      </c>
      <c r="V489" s="11">
        <f>'OddsRatio_working_3-way'!S489*'OddsRatio_working_3-way'!R489/3-2*'OddsRatio_working_3-way'!R489^3/27-'OddsRatio_working_3-way'!T489</f>
        <v>0.2953523938016166</v>
      </c>
      <c r="W489" s="11">
        <f>'OddsRatio_working_3-way'!V489^2+4*'OddsRatio_working_3-way'!U489^3/27</f>
        <v>-1.9943048221107706E-4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0.14784490776363951</v>
      </c>
      <c r="Y489" s="11">
        <f>IF('OddsRatio_working_3-way'!W489&gt;=0,IF('OddsRatio_working_3-way'!V489+SQRT('OddsRatio_working_3-way'!W489)&gt;0,0,PI()),ACOS('OddsRatio_working_3-way'!V489/(2*'OddsRatio_working_3-way'!X489)))</f>
        <v>4.7777634462565999E-2</v>
      </c>
      <c r="Z489" s="11">
        <f>'OddsRatio_working_3-way'!X489^(1/3)*COS('OddsRatio_working_3-way'!Y489/3)</f>
        <v>0.52870535850027012</v>
      </c>
      <c r="AA489" s="11">
        <f>'OddsRatio_working_3-way'!X489^(1/3)*COS(('OddsRatio_working_3-way'!Y489+2*PI())/3)</f>
        <v>-0.27164531382027063</v>
      </c>
      <c r="AB489" s="11">
        <f>'OddsRatio_working_3-way'!X489^(1/3)*COS(('OddsRatio_working_3-way'!Y489+4*PI())/3)</f>
        <v>-0.2570600446799996</v>
      </c>
      <c r="AC489" s="11">
        <f>'OddsRatio_working_3-way'!X489^(1/3)*SIN('OddsRatio_working_3-way'!Y489/3)</f>
        <v>8.4208090643387926E-3</v>
      </c>
      <c r="AD489" s="11">
        <f>'OddsRatio_working_3-way'!X489^(1/3)*SIN(('OddsRatio_working_3-way'!Y489+2*PI())/3)</f>
        <v>0.45366186704602351</v>
      </c>
      <c r="AE489" s="11">
        <f>'OddsRatio_working_3-way'!X489^(1/3)*SIN(('OddsRatio_working_3-way'!Y489+4*PI())/3)</f>
        <v>-0.46208267611036208</v>
      </c>
      <c r="AF489" s="11">
        <f>-'OddsRatio_working_3-way'!U489/(3*'OddsRatio_working_3-way'!X489^(1/3))*COS(('OddsRatio_working_3-way'!Y489)/3)</f>
        <v>0.5287053585002699</v>
      </c>
      <c r="AG489" s="11">
        <f>-'OddsRatio_working_3-way'!U489/(3*'OddsRatio_working_3-way'!X489^(1/3))*COS(('OddsRatio_working_3-way'!Y489+2*PI())/3)</f>
        <v>-0.27164531382027052</v>
      </c>
      <c r="AH489" s="11">
        <f>-'OddsRatio_working_3-way'!U489/(3*'OddsRatio_working_3-way'!X489^(1/3))*COS(('OddsRatio_working_3-way'!Y489+4*PI())/3)</f>
        <v>-0.25706004467999949</v>
      </c>
      <c r="AI489" s="11">
        <f>'OddsRatio_working_3-way'!U489/(3*'OddsRatio_working_3-way'!X489^(1/3))*SIN(('OddsRatio_working_3-way'!Y489)/3)</f>
        <v>-8.4208090643387891E-3</v>
      </c>
      <c r="AJ489" s="11">
        <f>'OddsRatio_working_3-way'!U489/(3*'OddsRatio_working_3-way'!X489^(1/3))*SIN(('OddsRatio_working_3-way'!Y489+2*PI())/3)</f>
        <v>-0.45366186704602335</v>
      </c>
      <c r="AK489" s="11">
        <f>'OddsRatio_working_3-way'!U489/(3*'OddsRatio_working_3-way'!X489^(1/3))*SIN(('OddsRatio_working_3-way'!Y489+4*PI())/3)</f>
        <v>0.46208267611036191</v>
      </c>
      <c r="AL489" s="11">
        <f>'OddsRatio_working_3-way'!Z489+'OddsRatio_working_3-way'!AF489</f>
        <v>1.05741071700054</v>
      </c>
      <c r="AM489" s="11">
        <f>'OddsRatio_working_3-way'!AA489+'OddsRatio_working_3-way'!AG489</f>
        <v>-0.54329062764054115</v>
      </c>
      <c r="AN489" s="11">
        <f>'OddsRatio_working_3-way'!AB489+'OddsRatio_working_3-way'!AH489</f>
        <v>-0.51412008935999909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1.05741071700054</v>
      </c>
      <c r="AS489" s="11">
        <f>IF(('OddsRatio_working_3-way'!X489=0),IF(Q489&gt;0,-Q489^(1/3),(-Q489)^(1/3)),'OddsRatio_working_3-way'!AM489-'OddsRatio_working_3-way'!R489/3)</f>
        <v>-0.54329062764054115</v>
      </c>
      <c r="AT489" s="11">
        <f>IF(('OddsRatio_working_3-way'!X489=0),IF(Q489&gt;0,-Q489^(1/3),(-Q489)^(1/3)),'OddsRatio_working_3-way'!AN489-'OddsRatio_working_3-way'!R489/3)</f>
        <v>-0.51412008935999909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9">
        <f t="shared" si="104"/>
        <v>0.29449037473030121</v>
      </c>
      <c r="E490" s="9">
        <f t="shared" si="105"/>
        <v>0.31941880881325874</v>
      </c>
      <c r="F490" s="9">
        <f t="shared" si="106"/>
        <v>0.38609081645644017</v>
      </c>
      <c r="G490" s="9">
        <f t="shared" si="107"/>
        <v>1.0600427971464463</v>
      </c>
      <c r="H490" s="9">
        <f t="shared" si="108"/>
        <v>3.3956967215509684</v>
      </c>
      <c r="I490" s="9">
        <f t="shared" si="109"/>
        <v>3.1306860222643564</v>
      </c>
      <c r="J490" s="9">
        <f t="shared" si="110"/>
        <v>2.5900641957196688</v>
      </c>
      <c r="K490" s="11">
        <f t="shared" si="111"/>
        <v>0.30674846625766872</v>
      </c>
      <c r="L490" s="11">
        <f t="shared" si="112"/>
        <v>0.33222591362126247</v>
      </c>
      <c r="M490" s="11">
        <f t="shared" si="113"/>
        <v>0.4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-0.27776124574526639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0.23520779406069753</v>
      </c>
      <c r="Q490" s="11">
        <f>2*'OddsRatio_working_3-way'!K490*'OddsRatio_working_3-way'!L490*'OddsRatio_working_3-way'!M490</f>
        <v>8.1527831563500006E-2</v>
      </c>
      <c r="R490" s="11">
        <f t="shared" si="114"/>
        <v>0</v>
      </c>
      <c r="S490" s="11">
        <f t="shared" si="115"/>
        <v>-0.84679845609709559</v>
      </c>
      <c r="T490" s="11">
        <f t="shared" si="116"/>
        <v>-0.29351766242533639</v>
      </c>
      <c r="U490" s="11">
        <f>'OddsRatio_working_3-way'!S490-'OddsRatio_working_3-way'!R490^2/3</f>
        <v>-0.84679845609709559</v>
      </c>
      <c r="V490" s="11">
        <f>'OddsRatio_working_3-way'!S490*'OddsRatio_working_3-way'!R490/3-2*'OddsRatio_working_3-way'!R490^3/27-'OddsRatio_working_3-way'!T490</f>
        <v>0.29351766242533639</v>
      </c>
      <c r="W490" s="11">
        <f>'OddsRatio_working_3-way'!V490^2+4*'OddsRatio_working_3-way'!U490^3/27</f>
        <v>-3.8046793225257891E-3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0.14996441034305399</v>
      </c>
      <c r="Y490" s="11">
        <f>IF('OddsRatio_working_3-way'!W490&gt;=0,IF('OddsRatio_working_3-way'!V490+SQRT('OddsRatio_working_3-way'!W490)&gt;0,0,PI()),ACOS('OddsRatio_working_3-way'!V490/(2*'OddsRatio_working_3-way'!X490)))</f>
        <v>0.20713372008918896</v>
      </c>
      <c r="Z490" s="11">
        <f>'OddsRatio_working_3-way'!X490^(1/3)*COS('OddsRatio_working_3-way'!Y490/3)</f>
        <v>0.53002139857322317</v>
      </c>
      <c r="AA490" s="11">
        <f>'OddsRatio_working_3-way'!X490^(1/3)*COS(('OddsRatio_working_3-way'!Y490+2*PI())/3)</f>
        <v>-0.29675344357782441</v>
      </c>
      <c r="AB490" s="11">
        <f>'OddsRatio_working_3-way'!X490^(1/3)*COS(('OddsRatio_working_3-way'!Y490+4*PI())/3)</f>
        <v>-0.23326795499539862</v>
      </c>
      <c r="AC490" s="11">
        <f>'OddsRatio_working_3-way'!X490^(1/3)*SIN('OddsRatio_working_3-way'!Y490/3)</f>
        <v>3.6653363922698426E-2</v>
      </c>
      <c r="AD490" s="11">
        <f>'OddsRatio_working_3-way'!X490^(1/3)*SIN(('OddsRatio_working_3-way'!Y490+2*PI())/3)</f>
        <v>0.44068531375241926</v>
      </c>
      <c r="AE490" s="11">
        <f>'OddsRatio_working_3-way'!X490^(1/3)*SIN(('OddsRatio_working_3-way'!Y490+4*PI())/3)</f>
        <v>-0.47733867767511773</v>
      </c>
      <c r="AF490" s="11">
        <f>-'OddsRatio_working_3-way'!U490/(3*'OddsRatio_working_3-way'!X490^(1/3))*COS(('OddsRatio_working_3-way'!Y490)/3)</f>
        <v>0.53002139857322306</v>
      </c>
      <c r="AG490" s="11">
        <f>-'OddsRatio_working_3-way'!U490/(3*'OddsRatio_working_3-way'!X490^(1/3))*COS(('OddsRatio_working_3-way'!Y490+2*PI())/3)</f>
        <v>-0.29675344357782435</v>
      </c>
      <c r="AH490" s="11">
        <f>-'OddsRatio_working_3-way'!U490/(3*'OddsRatio_working_3-way'!X490^(1/3))*COS(('OddsRatio_working_3-way'!Y490+4*PI())/3)</f>
        <v>-0.2332679549953986</v>
      </c>
      <c r="AI490" s="11">
        <f>'OddsRatio_working_3-way'!U490/(3*'OddsRatio_working_3-way'!X490^(1/3))*SIN(('OddsRatio_working_3-way'!Y490)/3)</f>
        <v>-3.6653363922698419E-2</v>
      </c>
      <c r="AJ490" s="11">
        <f>'OddsRatio_working_3-way'!U490/(3*'OddsRatio_working_3-way'!X490^(1/3))*SIN(('OddsRatio_working_3-way'!Y490+2*PI())/3)</f>
        <v>-0.44068531375241921</v>
      </c>
      <c r="AK490" s="11">
        <f>'OddsRatio_working_3-way'!U490/(3*'OddsRatio_working_3-way'!X490^(1/3))*SIN(('OddsRatio_working_3-way'!Y490+4*PI())/3)</f>
        <v>0.47733867767511762</v>
      </c>
      <c r="AL490" s="11">
        <f>'OddsRatio_working_3-way'!Z490+'OddsRatio_working_3-way'!AF490</f>
        <v>1.0600427971464463</v>
      </c>
      <c r="AM490" s="11">
        <f>'OddsRatio_working_3-way'!AA490+'OddsRatio_working_3-way'!AG490</f>
        <v>-0.59350688715564881</v>
      </c>
      <c r="AN490" s="11">
        <f>'OddsRatio_working_3-way'!AB490+'OddsRatio_working_3-way'!AH490</f>
        <v>-0.46653590999079719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1.0600427971464463</v>
      </c>
      <c r="AS490" s="11">
        <f>IF(('OddsRatio_working_3-way'!X490=0),IF(Q490&gt;0,-Q490^(1/3),(-Q490)^(1/3)),'OddsRatio_working_3-way'!AM490-'OddsRatio_working_3-way'!R490/3)</f>
        <v>-0.59350688715564881</v>
      </c>
      <c r="AT490" s="11">
        <f>IF(('OddsRatio_working_3-way'!X490=0),IF(Q490&gt;0,-Q490^(1/3),(-Q490)^(1/3)),'OddsRatio_working_3-way'!AN490-'OddsRatio_working_3-way'!R490/3)</f>
        <v>-0.46653590999079719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9">
        <f t="shared" si="104"/>
        <v>0.39269650340966128</v>
      </c>
      <c r="E491" s="9">
        <f t="shared" si="105"/>
        <v>0.33078020897129329</v>
      </c>
      <c r="F491" s="9">
        <f t="shared" si="106"/>
        <v>0.27652328761904543</v>
      </c>
      <c r="G491" s="9">
        <f t="shared" si="107"/>
        <v>1.0592437045474465</v>
      </c>
      <c r="H491" s="9">
        <f t="shared" si="108"/>
        <v>2.5464958086392717</v>
      </c>
      <c r="I491" s="9">
        <f t="shared" si="109"/>
        <v>3.0231554756856234</v>
      </c>
      <c r="J491" s="9">
        <f t="shared" si="110"/>
        <v>3.6163319502321922</v>
      </c>
      <c r="K491" s="11">
        <f t="shared" si="111"/>
        <v>0.4065040650406504</v>
      </c>
      <c r="L491" s="11">
        <f t="shared" si="112"/>
        <v>0.3436426116838488</v>
      </c>
      <c r="M491" s="11">
        <f t="shared" si="113"/>
        <v>0.28818443804034583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-0.27728450759655399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0.23510143298349118</v>
      </c>
      <c r="Q491" s="11">
        <f>2*'OddsRatio_working_3-way'!K491*'OddsRatio_working_3-way'!L491*'OddsRatio_working_3-way'!M491</f>
        <v>8.0514189377907913E-2</v>
      </c>
      <c r="R491" s="11">
        <f t="shared" si="114"/>
        <v>0</v>
      </c>
      <c r="S491" s="11">
        <f t="shared" si="115"/>
        <v>-0.84787078449244369</v>
      </c>
      <c r="T491" s="11">
        <f t="shared" si="116"/>
        <v>-0.29036670701796008</v>
      </c>
      <c r="U491" s="11">
        <f>'OddsRatio_working_3-way'!S491-'OddsRatio_working_3-way'!R491^2/3</f>
        <v>-0.84787078449244369</v>
      </c>
      <c r="V491" s="11">
        <f>'OddsRatio_working_3-way'!S491*'OddsRatio_working_3-way'!R491/3-2*'OddsRatio_working_3-way'!R491^3/27-'OddsRatio_working_3-way'!T491</f>
        <v>0.29036670701796008</v>
      </c>
      <c r="W491" s="11">
        <f>'OddsRatio_working_3-way'!V491^2+4*'OddsRatio_working_3-way'!U491^3/27</f>
        <v>-5.9866534272611238E-3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0.15024935771220038</v>
      </c>
      <c r="Y491" s="11">
        <f>IF('OddsRatio_working_3-way'!W491&gt;=0,IF('OddsRatio_working_3-way'!V491+SQRT('OddsRatio_working_3-way'!W491)&gt;0,0,PI()),ACOS('OddsRatio_working_3-way'!V491/(2*'OddsRatio_working_3-way'!X491)))</f>
        <v>0.26041700674897617</v>
      </c>
      <c r="Z491" s="11">
        <f>'OddsRatio_working_3-way'!X491^(1/3)*COS('OddsRatio_working_3-way'!Y491/3)</f>
        <v>0.52962185227372338</v>
      </c>
      <c r="AA491" s="11">
        <f>'OddsRatio_working_3-way'!X491^(1/3)*COS(('OddsRatio_working_3-way'!Y491+2*PI())/3)</f>
        <v>-0.30472604005031195</v>
      </c>
      <c r="AB491" s="11">
        <f>'OddsRatio_working_3-way'!X491^(1/3)*COS(('OddsRatio_working_3-way'!Y491+4*PI())/3)</f>
        <v>-0.22489581222341137</v>
      </c>
      <c r="AC491" s="11">
        <f>'OddsRatio_working_3-way'!X491^(1/3)*SIN('OddsRatio_working_3-way'!Y491/3)</f>
        <v>4.6090003525330221E-2</v>
      </c>
      <c r="AD491" s="11">
        <f>'OddsRatio_working_3-way'!X491^(1/3)*SIN(('OddsRatio_working_3-way'!Y491+2*PI())/3)</f>
        <v>0.43562097670574856</v>
      </c>
      <c r="AE491" s="11">
        <f>'OddsRatio_working_3-way'!X491^(1/3)*SIN(('OddsRatio_working_3-way'!Y491+4*PI())/3)</f>
        <v>-0.48171098023107872</v>
      </c>
      <c r="AF491" s="11">
        <f>-'OddsRatio_working_3-way'!U491/(3*'OddsRatio_working_3-way'!X491^(1/3))*COS(('OddsRatio_working_3-way'!Y491)/3)</f>
        <v>0.52962185227372327</v>
      </c>
      <c r="AG491" s="11">
        <f>-'OddsRatio_working_3-way'!U491/(3*'OddsRatio_working_3-way'!X491^(1/3))*COS(('OddsRatio_working_3-way'!Y491+2*PI())/3)</f>
        <v>-0.3047260400503119</v>
      </c>
      <c r="AH491" s="11">
        <f>-'OddsRatio_working_3-way'!U491/(3*'OddsRatio_working_3-way'!X491^(1/3))*COS(('OddsRatio_working_3-way'!Y491+4*PI())/3)</f>
        <v>-0.22489581222341132</v>
      </c>
      <c r="AI491" s="11">
        <f>'OddsRatio_working_3-way'!U491/(3*'OddsRatio_working_3-way'!X491^(1/3))*SIN(('OddsRatio_working_3-way'!Y491)/3)</f>
        <v>-4.6090003525330207E-2</v>
      </c>
      <c r="AJ491" s="11">
        <f>'OddsRatio_working_3-way'!U491/(3*'OddsRatio_working_3-way'!X491^(1/3))*SIN(('OddsRatio_working_3-way'!Y491+2*PI())/3)</f>
        <v>-0.43562097670574845</v>
      </c>
      <c r="AK491" s="11">
        <f>'OddsRatio_working_3-way'!U491/(3*'OddsRatio_working_3-way'!X491^(1/3))*SIN(('OddsRatio_working_3-way'!Y491+4*PI())/3)</f>
        <v>0.48171098023107861</v>
      </c>
      <c r="AL491" s="11">
        <f>'OddsRatio_working_3-way'!Z491+'OddsRatio_working_3-way'!AF491</f>
        <v>1.0592437045474465</v>
      </c>
      <c r="AM491" s="11">
        <f>'OddsRatio_working_3-way'!AA491+'OddsRatio_working_3-way'!AG491</f>
        <v>-0.60945208010062379</v>
      </c>
      <c r="AN491" s="11">
        <f>'OddsRatio_working_3-way'!AB491+'OddsRatio_working_3-way'!AH491</f>
        <v>-0.44979162444682269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1.0592437045474465</v>
      </c>
      <c r="AS491" s="11">
        <f>IF(('OddsRatio_working_3-way'!X491=0),IF(Q491&gt;0,-Q491^(1/3),(-Q491)^(1/3)),'OddsRatio_working_3-way'!AM491-'OddsRatio_working_3-way'!R491/3)</f>
        <v>-0.60945208010062379</v>
      </c>
      <c r="AT491" s="11">
        <f>IF(('OddsRatio_working_3-way'!X491=0),IF(Q491&gt;0,-Q491^(1/3),(-Q491)^(1/3)),'OddsRatio_working_3-way'!AN491-'OddsRatio_working_3-way'!R491/3)</f>
        <v>-0.44979162444682269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9">
        <f t="shared" si="104"/>
        <v>0.46789728699501498</v>
      </c>
      <c r="E492" s="9">
        <f t="shared" si="105"/>
        <v>0.29200137388626352</v>
      </c>
      <c r="F492" s="9">
        <f t="shared" si="106"/>
        <v>0.24010133911872145</v>
      </c>
      <c r="G492" s="9">
        <f t="shared" si="107"/>
        <v>1.0728501862834801</v>
      </c>
      <c r="H492" s="9">
        <f t="shared" si="108"/>
        <v>2.1372211974604891</v>
      </c>
      <c r="I492" s="9">
        <f t="shared" si="109"/>
        <v>3.4246414210006653</v>
      </c>
      <c r="J492" s="9">
        <f t="shared" si="110"/>
        <v>4.1649080495362671</v>
      </c>
      <c r="K492" s="11">
        <f t="shared" si="111"/>
        <v>0.4854368932038835</v>
      </c>
      <c r="L492" s="11">
        <f t="shared" si="112"/>
        <v>0.30674846625766872</v>
      </c>
      <c r="M492" s="11">
        <f t="shared" si="113"/>
        <v>0.25316455696202528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-0.2664123812230883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0.23636633690986641</v>
      </c>
      <c r="Q492" s="11">
        <f>2*'OddsRatio_working_3-way'!K492*'OddsRatio_working_3-way'!L492*'OddsRatio_working_3-way'!M492</f>
        <v>7.5395960736799467E-2</v>
      </c>
      <c r="R492" s="11">
        <f t="shared" si="114"/>
        <v>0</v>
      </c>
      <c r="S492" s="11">
        <f t="shared" si="115"/>
        <v>-0.88721978995389883</v>
      </c>
      <c r="T492" s="11">
        <f t="shared" si="116"/>
        <v>-0.28300471768864383</v>
      </c>
      <c r="U492" s="11">
        <f>'OddsRatio_working_3-way'!S492-'OddsRatio_working_3-way'!R492^2/3</f>
        <v>-0.88721978995389883</v>
      </c>
      <c r="V492" s="11">
        <f>'OddsRatio_working_3-way'!S492*'OddsRatio_working_3-way'!R492/3-2*'OddsRatio_working_3-way'!R492^3/27-'OddsRatio_working_3-way'!T492</f>
        <v>0.28300471768864383</v>
      </c>
      <c r="W492" s="11">
        <f>'OddsRatio_working_3-way'!V492^2+4*'OddsRatio_working_3-way'!U492^3/27</f>
        <v>-2.3372478406551989E-2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0.16082921737092812</v>
      </c>
      <c r="Y492" s="11">
        <f>IF('OddsRatio_working_3-way'!W492&gt;=0,IF('OddsRatio_working_3-way'!V492+SQRT('OddsRatio_working_3-way'!W492)&gt;0,0,PI()),ACOS('OddsRatio_working_3-way'!V492/(2*'OddsRatio_working_3-way'!X492)))</f>
        <v>0.49529207244237528</v>
      </c>
      <c r="Z492" s="11">
        <f>'OddsRatio_working_3-way'!X492^(1/3)*COS('OddsRatio_working_3-way'!Y492/3)</f>
        <v>0.53642509314174003</v>
      </c>
      <c r="AA492" s="11">
        <f>'OddsRatio_working_3-way'!X492^(1/3)*COS(('OddsRatio_working_3-way'!Y492+2*PI())/3)</f>
        <v>-0.34561433643635875</v>
      </c>
      <c r="AB492" s="11">
        <f>'OddsRatio_working_3-way'!X492^(1/3)*COS(('OddsRatio_working_3-way'!Y492+4*PI())/3)</f>
        <v>-0.19081075670538145</v>
      </c>
      <c r="AC492" s="11">
        <f>'OddsRatio_working_3-way'!X492^(1/3)*SIN('OddsRatio_working_3-way'!Y492/3)</f>
        <v>8.9375888429197567E-2</v>
      </c>
      <c r="AD492" s="11">
        <f>'OddsRatio_working_3-way'!X492^(1/3)*SIN(('OddsRatio_working_3-way'!Y492+2*PI())/3)</f>
        <v>0.41986981367358184</v>
      </c>
      <c r="AE492" s="11">
        <f>'OddsRatio_working_3-way'!X492^(1/3)*SIN(('OddsRatio_working_3-way'!Y492+4*PI())/3)</f>
        <v>-0.50924570210277931</v>
      </c>
      <c r="AF492" s="11">
        <f>-'OddsRatio_working_3-way'!U492/(3*'OddsRatio_working_3-way'!X492^(1/3))*COS(('OddsRatio_working_3-way'!Y492)/3)</f>
        <v>0.53642509314174014</v>
      </c>
      <c r="AG492" s="11">
        <f>-'OddsRatio_working_3-way'!U492/(3*'OddsRatio_working_3-way'!X492^(1/3))*COS(('OddsRatio_working_3-way'!Y492+2*PI())/3)</f>
        <v>-0.3456143364363588</v>
      </c>
      <c r="AH492" s="11">
        <f>-'OddsRatio_working_3-way'!U492/(3*'OddsRatio_working_3-way'!X492^(1/3))*COS(('OddsRatio_working_3-way'!Y492+4*PI())/3)</f>
        <v>-0.19081075670538147</v>
      </c>
      <c r="AI492" s="11">
        <f>'OddsRatio_working_3-way'!U492/(3*'OddsRatio_working_3-way'!X492^(1/3))*SIN(('OddsRatio_working_3-way'!Y492)/3)</f>
        <v>-8.9375888429197581E-2</v>
      </c>
      <c r="AJ492" s="11">
        <f>'OddsRatio_working_3-way'!U492/(3*'OddsRatio_working_3-way'!X492^(1/3))*SIN(('OddsRatio_working_3-way'!Y492+2*PI())/3)</f>
        <v>-0.41986981367358195</v>
      </c>
      <c r="AK492" s="11">
        <f>'OddsRatio_working_3-way'!U492/(3*'OddsRatio_working_3-way'!X492^(1/3))*SIN(('OddsRatio_working_3-way'!Y492+4*PI())/3)</f>
        <v>0.50924570210277942</v>
      </c>
      <c r="AL492" s="11">
        <f>'OddsRatio_working_3-way'!Z492+'OddsRatio_working_3-way'!AF492</f>
        <v>1.0728501862834801</v>
      </c>
      <c r="AM492" s="11">
        <f>'OddsRatio_working_3-way'!AA492+'OddsRatio_working_3-way'!AG492</f>
        <v>-0.6912286728727175</v>
      </c>
      <c r="AN492" s="11">
        <f>'OddsRatio_working_3-way'!AB492+'OddsRatio_working_3-way'!AH492</f>
        <v>-0.38162151341076289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1.0728501862834801</v>
      </c>
      <c r="AS492" s="11">
        <f>IF(('OddsRatio_working_3-way'!X492=0),IF(Q492&gt;0,-Q492^(1/3),(-Q492)^(1/3)),'OddsRatio_working_3-way'!AM492-'OddsRatio_working_3-way'!R492/3)</f>
        <v>-0.6912286728727175</v>
      </c>
      <c r="AT492" s="11">
        <f>IF(('OddsRatio_working_3-way'!X492=0),IF(Q492&gt;0,-Q492^(1/3),(-Q492)^(1/3)),'OddsRatio_working_3-way'!AN492-'OddsRatio_working_3-way'!R492/3)</f>
        <v>-0.38162151341076289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9">
        <f t="shared" si="104"/>
        <v>0.33074967021689516</v>
      </c>
      <c r="E493" s="9">
        <f t="shared" si="105"/>
        <v>0.29597953582975306</v>
      </c>
      <c r="F493" s="9">
        <f t="shared" si="106"/>
        <v>0.37327079395335167</v>
      </c>
      <c r="G493" s="9">
        <f t="shared" si="107"/>
        <v>1.0762950050299169</v>
      </c>
      <c r="H493" s="9">
        <f t="shared" si="108"/>
        <v>3.0234346094562441</v>
      </c>
      <c r="I493" s="9">
        <f t="shared" si="109"/>
        <v>3.3786119611161172</v>
      </c>
      <c r="J493" s="9">
        <f t="shared" si="110"/>
        <v>2.6790202078466709</v>
      </c>
      <c r="K493" s="11">
        <f t="shared" si="111"/>
        <v>0.34722222222222221</v>
      </c>
      <c r="L493" s="11">
        <f t="shared" si="112"/>
        <v>0.3115264797507788</v>
      </c>
      <c r="M493" s="11">
        <f t="shared" si="113"/>
        <v>0.390625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-0.2738654432762202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0.23873217917099346</v>
      </c>
      <c r="Q493" s="11">
        <f>2*'OddsRatio_working_3-way'!K493*'OddsRatio_working_3-way'!L493*'OddsRatio_working_3-way'!M493</f>
        <v>8.4506966078227747E-2</v>
      </c>
      <c r="R493" s="11">
        <f t="shared" si="114"/>
        <v>0</v>
      </c>
      <c r="S493" s="11">
        <f t="shared" si="115"/>
        <v>-0.87171340901965721</v>
      </c>
      <c r="T493" s="11">
        <f t="shared" si="116"/>
        <v>-0.30857111823704669</v>
      </c>
      <c r="U493" s="11">
        <f>'OddsRatio_working_3-way'!S493-'OddsRatio_working_3-way'!R493^2/3</f>
        <v>-0.87171340901965721</v>
      </c>
      <c r="V493" s="11">
        <f>'OddsRatio_working_3-way'!S493*'OddsRatio_working_3-way'!R493/3-2*'OddsRatio_working_3-way'!R493^3/27-'OddsRatio_working_3-way'!T493</f>
        <v>0.30857111823704669</v>
      </c>
      <c r="W493" s="11">
        <f>'OddsRatio_working_3-way'!V493^2+4*'OddsRatio_working_3-way'!U493^3/27</f>
        <v>-2.9173916939436578E-3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0.15663135597957797</v>
      </c>
      <c r="Y493" s="11">
        <f>IF('OddsRatio_working_3-way'!W493&gt;=0,IF('OddsRatio_working_3-way'!V493+SQRT('OddsRatio_working_3-way'!W493)&gt;0,0,PI()),ACOS('OddsRatio_working_3-way'!V493/(2*'OddsRatio_working_3-way'!X493)))</f>
        <v>0.17328635159535732</v>
      </c>
      <c r="Z493" s="11">
        <f>'OddsRatio_working_3-way'!X493^(1/3)*COS('OddsRatio_working_3-way'!Y493/3)</f>
        <v>0.53814750251495846</v>
      </c>
      <c r="AA493" s="11">
        <f>'OddsRatio_working_3-way'!X493^(1/3)*COS(('OddsRatio_working_3-way'!Y493+2*PI())/3)</f>
        <v>-0.29602373099028945</v>
      </c>
      <c r="AB493" s="11">
        <f>'OddsRatio_working_3-way'!X493^(1/3)*COS(('OddsRatio_working_3-way'!Y493+4*PI())/3)</f>
        <v>-0.24212377152466896</v>
      </c>
      <c r="AC493" s="11">
        <f>'OddsRatio_working_3-way'!X493^(1/3)*SIN('OddsRatio_working_3-way'!Y493/3)</f>
        <v>3.1119156106785902E-2</v>
      </c>
      <c r="AD493" s="11">
        <f>'OddsRatio_working_3-way'!X493^(1/3)*SIN(('OddsRatio_working_3-way'!Y493+2*PI())/3)</f>
        <v>0.45048983010771121</v>
      </c>
      <c r="AE493" s="11">
        <f>'OddsRatio_working_3-way'!X493^(1/3)*SIN(('OddsRatio_working_3-way'!Y493+4*PI())/3)</f>
        <v>-0.48160898621449716</v>
      </c>
      <c r="AF493" s="11">
        <f>-'OddsRatio_working_3-way'!U493/(3*'OddsRatio_working_3-way'!X493^(1/3))*COS(('OddsRatio_working_3-way'!Y493)/3)</f>
        <v>0.53814750251495835</v>
      </c>
      <c r="AG493" s="11">
        <f>-'OddsRatio_working_3-way'!U493/(3*'OddsRatio_working_3-way'!X493^(1/3))*COS(('OddsRatio_working_3-way'!Y493+2*PI())/3)</f>
        <v>-0.29602373099028934</v>
      </c>
      <c r="AH493" s="11">
        <f>-'OddsRatio_working_3-way'!U493/(3*'OddsRatio_working_3-way'!X493^(1/3))*COS(('OddsRatio_working_3-way'!Y493+4*PI())/3)</f>
        <v>-0.24212377152466891</v>
      </c>
      <c r="AI493" s="11">
        <f>'OddsRatio_working_3-way'!U493/(3*'OddsRatio_working_3-way'!X493^(1/3))*SIN(('OddsRatio_working_3-way'!Y493)/3)</f>
        <v>-3.1119156106785895E-2</v>
      </c>
      <c r="AJ493" s="11">
        <f>'OddsRatio_working_3-way'!U493/(3*'OddsRatio_working_3-way'!X493^(1/3))*SIN(('OddsRatio_working_3-way'!Y493+2*PI())/3)</f>
        <v>-0.45048983010771115</v>
      </c>
      <c r="AK493" s="11">
        <f>'OddsRatio_working_3-way'!U493/(3*'OddsRatio_working_3-way'!X493^(1/3))*SIN(('OddsRatio_working_3-way'!Y493+4*PI())/3)</f>
        <v>0.48160898621449705</v>
      </c>
      <c r="AL493" s="11">
        <f>'OddsRatio_working_3-way'!Z493+'OddsRatio_working_3-way'!AF493</f>
        <v>1.0762950050299169</v>
      </c>
      <c r="AM493" s="11">
        <f>'OddsRatio_working_3-way'!AA493+'OddsRatio_working_3-way'!AG493</f>
        <v>-0.59204746198057878</v>
      </c>
      <c r="AN493" s="11">
        <f>'OddsRatio_working_3-way'!AB493+'OddsRatio_working_3-way'!AH493</f>
        <v>-0.48424754304933787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1.0762950050299169</v>
      </c>
      <c r="AS493" s="11">
        <f>IF(('OddsRatio_working_3-way'!X493=0),IF(Q493&gt;0,-Q493^(1/3),(-Q493)^(1/3)),'OddsRatio_working_3-way'!AM493-'OddsRatio_working_3-way'!R493/3)</f>
        <v>-0.59204746198057878</v>
      </c>
      <c r="AT493" s="11">
        <f>IF(('OddsRatio_working_3-way'!X493=0),IF(Q493&gt;0,-Q493^(1/3),(-Q493)^(1/3)),'OddsRatio_working_3-way'!AN493-'OddsRatio_working_3-way'!R493/3)</f>
        <v>-0.48424754304933787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9">
        <f t="shared" si="104"/>
        <v>0.15888513790419589</v>
      </c>
      <c r="E494" s="9">
        <f t="shared" si="105"/>
        <v>0.24330073021196444</v>
      </c>
      <c r="F494" s="9">
        <f t="shared" si="106"/>
        <v>0.59781413188383992</v>
      </c>
      <c r="G494" s="9">
        <f t="shared" si="107"/>
        <v>1.1028864326019399</v>
      </c>
      <c r="H494" s="9">
        <f t="shared" si="108"/>
        <v>6.293854876489311</v>
      </c>
      <c r="I494" s="9">
        <f t="shared" si="109"/>
        <v>4.1101397399374697</v>
      </c>
      <c r="J494" s="9">
        <f t="shared" si="110"/>
        <v>1.6727607238871831</v>
      </c>
      <c r="K494" s="11">
        <f t="shared" si="111"/>
        <v>0.17241379310344829</v>
      </c>
      <c r="L494" s="11">
        <f t="shared" si="112"/>
        <v>0.26178010471204188</v>
      </c>
      <c r="M494" s="11">
        <f t="shared" si="113"/>
        <v>0.6211180124223602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-0.23147438995535907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0.2307185973206366</v>
      </c>
      <c r="Q494" s="11">
        <f>2*'OddsRatio_working_3-way'!K494*'OddsRatio_working_3-way'!L494*'OddsRatio_working_3-way'!M494</f>
        <v>5.6067702872572692E-2</v>
      </c>
      <c r="R494" s="11">
        <f t="shared" si="114"/>
        <v>0</v>
      </c>
      <c r="S494" s="11">
        <f t="shared" si="115"/>
        <v>-0.99673487578963604</v>
      </c>
      <c r="T494" s="11">
        <f t="shared" si="116"/>
        <v>-0.24221989691121171</v>
      </c>
      <c r="U494" s="11">
        <f>'OddsRatio_working_3-way'!S494-'OddsRatio_working_3-way'!R494^2/3</f>
        <v>-0.99673487578963604</v>
      </c>
      <c r="V494" s="11">
        <f>'OddsRatio_working_3-way'!S494*'OddsRatio_working_3-way'!R494/3-2*'OddsRatio_working_3-way'!R494^3/27-'OddsRatio_working_3-way'!T494</f>
        <v>0.24221989691121171</v>
      </c>
      <c r="W494" s="11">
        <f>'OddsRatio_working_3-way'!V494^2+4*'OddsRatio_working_3-way'!U494^3/27</f>
        <v>-8.803123645404469E-2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0.19150829937219607</v>
      </c>
      <c r="Y494" s="11">
        <f>IF('OddsRatio_working_3-way'!W494&gt;=0,IF('OddsRatio_working_3-way'!V494+SQRT('OddsRatio_working_3-way'!W494)&gt;0,0,PI()),ACOS('OddsRatio_working_3-way'!V494/(2*'OddsRatio_working_3-way'!X494)))</f>
        <v>0.88614813961581773</v>
      </c>
      <c r="Z494" s="11">
        <f>'OddsRatio_working_3-way'!X494^(1/3)*COS('OddsRatio_working_3-way'!Y494/3)</f>
        <v>0.55144321630096993</v>
      </c>
      <c r="AA494" s="11">
        <f>'OddsRatio_working_3-way'!X494^(1/3)*COS(('OddsRatio_working_3-way'!Y494+2*PI())/3)</f>
        <v>-0.42103679436355884</v>
      </c>
      <c r="AB494" s="11">
        <f>'OddsRatio_working_3-way'!X494^(1/3)*COS(('OddsRatio_working_3-way'!Y494+4*PI())/3)</f>
        <v>-0.13040642193741125</v>
      </c>
      <c r="AC494" s="11">
        <f>'OddsRatio_working_3-way'!X494^(1/3)*SIN('OddsRatio_working_3-way'!Y494/3)</f>
        <v>0.16779552375491766</v>
      </c>
      <c r="AD494" s="11">
        <f>'OddsRatio_working_3-way'!X494^(1/3)*SIN(('OddsRatio_working_3-way'!Y494+2*PI())/3)</f>
        <v>0.39366607218377825</v>
      </c>
      <c r="AE494" s="11">
        <f>'OddsRatio_working_3-way'!X494^(1/3)*SIN(('OddsRatio_working_3-way'!Y494+4*PI())/3)</f>
        <v>-0.56146159593869582</v>
      </c>
      <c r="AF494" s="11">
        <f>-'OddsRatio_working_3-way'!U494/(3*'OddsRatio_working_3-way'!X494^(1/3))*COS(('OddsRatio_working_3-way'!Y494)/3)</f>
        <v>0.55144321630096982</v>
      </c>
      <c r="AG494" s="11">
        <f>-'OddsRatio_working_3-way'!U494/(3*'OddsRatio_working_3-way'!X494^(1/3))*COS(('OddsRatio_working_3-way'!Y494+2*PI())/3)</f>
        <v>-0.42103679436355873</v>
      </c>
      <c r="AH494" s="11">
        <f>-'OddsRatio_working_3-way'!U494/(3*'OddsRatio_working_3-way'!X494^(1/3))*COS(('OddsRatio_working_3-way'!Y494+4*PI())/3)</f>
        <v>-0.13040642193741123</v>
      </c>
      <c r="AI494" s="11">
        <f>'OddsRatio_working_3-way'!U494/(3*'OddsRatio_working_3-way'!X494^(1/3))*SIN(('OddsRatio_working_3-way'!Y494)/3)</f>
        <v>-0.16779552375491763</v>
      </c>
      <c r="AJ494" s="11">
        <f>'OddsRatio_working_3-way'!U494/(3*'OddsRatio_working_3-way'!X494^(1/3))*SIN(('OddsRatio_working_3-way'!Y494+2*PI())/3)</f>
        <v>-0.39366607218377819</v>
      </c>
      <c r="AK494" s="11">
        <f>'OddsRatio_working_3-way'!U494/(3*'OddsRatio_working_3-way'!X494^(1/3))*SIN(('OddsRatio_working_3-way'!Y494+4*PI())/3)</f>
        <v>0.56146159593869571</v>
      </c>
      <c r="AL494" s="11">
        <f>'OddsRatio_working_3-way'!Z494+'OddsRatio_working_3-way'!AF494</f>
        <v>1.1028864326019399</v>
      </c>
      <c r="AM494" s="11">
        <f>'OddsRatio_working_3-way'!AA494+'OddsRatio_working_3-way'!AG494</f>
        <v>-0.84207358872711757</v>
      </c>
      <c r="AN494" s="11">
        <f>'OddsRatio_working_3-way'!AB494+'OddsRatio_working_3-way'!AH494</f>
        <v>-0.26081284387482251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1.1028864326019399</v>
      </c>
      <c r="AS494" s="11">
        <f>IF(('OddsRatio_working_3-way'!X494=0),IF(Q494&gt;0,-Q494^(1/3),(-Q494)^(1/3)),'OddsRatio_working_3-way'!AM494-'OddsRatio_working_3-way'!R494/3)</f>
        <v>-0.84207358872711757</v>
      </c>
      <c r="AT494" s="11">
        <f>IF(('OddsRatio_working_3-way'!X494=0),IF(Q494&gt;0,-Q494^(1/3),(-Q494)^(1/3)),'OddsRatio_working_3-way'!AN494-'OddsRatio_working_3-way'!R494/3)</f>
        <v>-0.26081284387482251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9">
        <f t="shared" si="104"/>
        <v>0.20681339284365258</v>
      </c>
      <c r="E495" s="9">
        <f t="shared" si="105"/>
        <v>0.22526364276713473</v>
      </c>
      <c r="F495" s="9">
        <f t="shared" si="106"/>
        <v>0.56792296438921297</v>
      </c>
      <c r="G495" s="9">
        <f t="shared" si="107"/>
        <v>1.0421947821538127</v>
      </c>
      <c r="H495" s="9">
        <f t="shared" si="108"/>
        <v>4.8352767983260305</v>
      </c>
      <c r="I495" s="9">
        <f t="shared" si="109"/>
        <v>4.4392427811075823</v>
      </c>
      <c r="J495" s="9">
        <f t="shared" si="110"/>
        <v>1.7608021909722829</v>
      </c>
      <c r="K495" s="11">
        <f t="shared" si="111"/>
        <v>0.21367521367521369</v>
      </c>
      <c r="L495" s="11">
        <f t="shared" si="112"/>
        <v>0.23255813953488372</v>
      </c>
      <c r="M495" s="11">
        <f t="shared" si="113"/>
        <v>0.5780346820809249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-0.25463858183309729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0.22145932214489816</v>
      </c>
      <c r="Q495" s="11">
        <f>2*'OddsRatio_working_3-way'!K495*'OddsRatio_working_3-way'!L495*'OddsRatio_working_3-way'!M495</f>
        <v>5.7447294979221325E-2</v>
      </c>
      <c r="R495" s="11">
        <f t="shared" si="114"/>
        <v>0</v>
      </c>
      <c r="S495" s="11">
        <f t="shared" si="115"/>
        <v>-0.86970057934917944</v>
      </c>
      <c r="T495" s="11">
        <f t="shared" si="116"/>
        <v>-0.22560326312559784</v>
      </c>
      <c r="U495" s="11">
        <f>'OddsRatio_working_3-way'!S495-'OddsRatio_working_3-way'!R495^2/3</f>
        <v>-0.86970057934917944</v>
      </c>
      <c r="V495" s="11">
        <f>'OddsRatio_working_3-way'!S495*'OddsRatio_working_3-way'!R495/3-2*'OddsRatio_working_3-way'!R495^3/27-'OddsRatio_working_3-way'!T495</f>
        <v>0.22560326312559784</v>
      </c>
      <c r="W495" s="11">
        <f>'OddsRatio_working_3-way'!V495^2+4*'OddsRatio_working_3-way'!U495^3/27</f>
        <v>-4.6558477221890139E-2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0.1560891648664377</v>
      </c>
      <c r="Y495" s="11">
        <f>IF('OddsRatio_working_3-way'!W495&gt;=0,IF('OddsRatio_working_3-way'!V495+SQRT('OddsRatio_working_3-way'!W495)&gt;0,0,PI()),ACOS('OddsRatio_working_3-way'!V495/(2*'OddsRatio_working_3-way'!X495)))</f>
        <v>0.76313262804199566</v>
      </c>
      <c r="Z495" s="11">
        <f>'OddsRatio_working_3-way'!X495^(1/3)*COS('OddsRatio_working_3-way'!Y495/3)</f>
        <v>0.52109739107690645</v>
      </c>
      <c r="AA495" s="11">
        <f>'OddsRatio_working_3-way'!X495^(1/3)*COS(('OddsRatio_working_3-way'!Y495+2*PI())/3)</f>
        <v>-0.37788699532554798</v>
      </c>
      <c r="AB495" s="11">
        <f>'OddsRatio_working_3-way'!X495^(1/3)*COS(('OddsRatio_working_3-way'!Y495+4*PI())/3)</f>
        <v>-0.1432103957513586</v>
      </c>
      <c r="AC495" s="11">
        <f>'OddsRatio_working_3-way'!X495^(1/3)*SIN('OddsRatio_working_3-way'!Y495/3)</f>
        <v>0.13549059793666424</v>
      </c>
      <c r="AD495" s="11">
        <f>'OddsRatio_working_3-way'!X495^(1/3)*SIN(('OddsRatio_working_3-way'!Y495+2*PI())/3)</f>
        <v>0.38353827955006325</v>
      </c>
      <c r="AE495" s="11">
        <f>'OddsRatio_working_3-way'!X495^(1/3)*SIN(('OddsRatio_working_3-way'!Y495+4*PI())/3)</f>
        <v>-0.51902887748672755</v>
      </c>
      <c r="AF495" s="11">
        <f>-'OddsRatio_working_3-way'!U495/(3*'OddsRatio_working_3-way'!X495^(1/3))*COS(('OddsRatio_working_3-way'!Y495)/3)</f>
        <v>0.52109739107690634</v>
      </c>
      <c r="AG495" s="11">
        <f>-'OddsRatio_working_3-way'!U495/(3*'OddsRatio_working_3-way'!X495^(1/3))*COS(('OddsRatio_working_3-way'!Y495+2*PI())/3)</f>
        <v>-0.37788699532554793</v>
      </c>
      <c r="AH495" s="11">
        <f>-'OddsRatio_working_3-way'!U495/(3*'OddsRatio_working_3-way'!X495^(1/3))*COS(('OddsRatio_working_3-way'!Y495+4*PI())/3)</f>
        <v>-0.14321039575135858</v>
      </c>
      <c r="AI495" s="11">
        <f>'OddsRatio_working_3-way'!U495/(3*'OddsRatio_working_3-way'!X495^(1/3))*SIN(('OddsRatio_working_3-way'!Y495)/3)</f>
        <v>-0.13549059793666421</v>
      </c>
      <c r="AJ495" s="11">
        <f>'OddsRatio_working_3-way'!U495/(3*'OddsRatio_working_3-way'!X495^(1/3))*SIN(('OddsRatio_working_3-way'!Y495+2*PI())/3)</f>
        <v>-0.3835382795500632</v>
      </c>
      <c r="AK495" s="11">
        <f>'OddsRatio_working_3-way'!U495/(3*'OddsRatio_working_3-way'!X495^(1/3))*SIN(('OddsRatio_working_3-way'!Y495+4*PI())/3)</f>
        <v>0.51902887748672744</v>
      </c>
      <c r="AL495" s="11">
        <f>'OddsRatio_working_3-way'!Z495+'OddsRatio_working_3-way'!AF495</f>
        <v>1.0421947821538127</v>
      </c>
      <c r="AM495" s="11">
        <f>'OddsRatio_working_3-way'!AA495+'OddsRatio_working_3-way'!AG495</f>
        <v>-0.75577399065109585</v>
      </c>
      <c r="AN495" s="11">
        <f>'OddsRatio_working_3-way'!AB495+'OddsRatio_working_3-way'!AH495</f>
        <v>-0.28642079150271715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1.0421947821538127</v>
      </c>
      <c r="AS495" s="11">
        <f>IF(('OddsRatio_working_3-way'!X495=0),IF(Q495&gt;0,-Q495^(1/3),(-Q495)^(1/3)),'OddsRatio_working_3-way'!AM495-'OddsRatio_working_3-way'!R495/3)</f>
        <v>-0.75577399065109585</v>
      </c>
      <c r="AT495" s="11">
        <f>IF(('OddsRatio_working_3-way'!X495=0),IF(Q495&gt;0,-Q495^(1/3),(-Q495)^(1/3)),'OddsRatio_working_3-way'!AN495-'OddsRatio_working_3-way'!R495/3)</f>
        <v>-0.28642079150271715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9">
        <f t="shared" si="104"/>
        <v>0.12171799271831203</v>
      </c>
      <c r="E496" s="9">
        <f t="shared" si="105"/>
        <v>0.19128841785980497</v>
      </c>
      <c r="F496" s="9">
        <f t="shared" si="106"/>
        <v>0.68699358942188316</v>
      </c>
      <c r="G496" s="9">
        <f t="shared" si="107"/>
        <v>1.0595759498686834</v>
      </c>
      <c r="H496" s="9">
        <f t="shared" si="108"/>
        <v>8.2157122186057343</v>
      </c>
      <c r="I496" s="9">
        <f t="shared" si="109"/>
        <v>5.2277080399760463</v>
      </c>
      <c r="J496" s="9">
        <f t="shared" si="110"/>
        <v>1.4556176584435339</v>
      </c>
      <c r="K496" s="11">
        <f t="shared" si="111"/>
        <v>0.12804097311139565</v>
      </c>
      <c r="L496" s="11">
        <f t="shared" si="112"/>
        <v>0.20040080160320639</v>
      </c>
      <c r="M496" s="11">
        <f t="shared" si="113"/>
        <v>0.69930069930069938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-0.20965288653289504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0.20150792887046443</v>
      </c>
      <c r="Q496" s="11">
        <f>2*'OddsRatio_working_3-way'!K496*'OddsRatio_working_3-way'!L496*'OddsRatio_working_3-way'!M496</f>
        <v>3.5887431677731868E-2</v>
      </c>
      <c r="R496" s="11">
        <f t="shared" si="114"/>
        <v>0</v>
      </c>
      <c r="S496" s="11">
        <f t="shared" si="115"/>
        <v>-0.96115027177957479</v>
      </c>
      <c r="T496" s="11">
        <f t="shared" si="116"/>
        <v>-0.17117547137659392</v>
      </c>
      <c r="U496" s="11">
        <f>'OddsRatio_working_3-way'!S496-'OddsRatio_working_3-way'!R496^2/3</f>
        <v>-0.96115027177957479</v>
      </c>
      <c r="V496" s="11">
        <f>'OddsRatio_working_3-way'!S496*'OddsRatio_working_3-way'!R496/3-2*'OddsRatio_working_3-way'!R496^3/27-'OddsRatio_working_3-way'!T496</f>
        <v>0.17117547137659392</v>
      </c>
      <c r="W496" s="11">
        <f>'OddsRatio_working_3-way'!V496^2+4*'OddsRatio_working_3-way'!U496^3/27</f>
        <v>-0.10224267407879387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0.18134477941189331</v>
      </c>
      <c r="Y496" s="11">
        <f>IF('OddsRatio_working_3-way'!W496&gt;=0,IF('OddsRatio_working_3-way'!V496+SQRT('OddsRatio_working_3-way'!W496)&gt;0,0,PI()),ACOS('OddsRatio_working_3-way'!V496/(2*'OddsRatio_working_3-way'!X496)))</f>
        <v>1.079282101981913</v>
      </c>
      <c r="Z496" s="11">
        <f>'OddsRatio_working_3-way'!X496^(1/3)*COS('OddsRatio_working_3-way'!Y496/3)</f>
        <v>0.52978797493434182</v>
      </c>
      <c r="AA496" s="11">
        <f>'OddsRatio_working_3-way'!X496^(1/3)*COS(('OddsRatio_working_3-way'!Y496+2*PI())/3)</f>
        <v>-0.43746598448905344</v>
      </c>
      <c r="AB496" s="11">
        <f>'OddsRatio_working_3-way'!X496^(1/3)*COS(('OddsRatio_working_3-way'!Y496+4*PI())/3)</f>
        <v>-9.2321990445287994E-2</v>
      </c>
      <c r="AC496" s="11">
        <f>'OddsRatio_working_3-way'!X496^(1/3)*SIN('OddsRatio_working_3-way'!Y496/3)</f>
        <v>0.19926897787035053</v>
      </c>
      <c r="AD496" s="11">
        <f>'OddsRatio_working_3-way'!X496^(1/3)*SIN(('OddsRatio_working_3-way'!Y496+2*PI())/3)</f>
        <v>0.35917535597747824</v>
      </c>
      <c r="AE496" s="11">
        <f>'OddsRatio_working_3-way'!X496^(1/3)*SIN(('OddsRatio_working_3-way'!Y496+4*PI())/3)</f>
        <v>-0.55844433384782866</v>
      </c>
      <c r="AF496" s="11">
        <f>-'OddsRatio_working_3-way'!U496/(3*'OddsRatio_working_3-way'!X496^(1/3))*COS(('OddsRatio_working_3-way'!Y496)/3)</f>
        <v>0.52978797493434171</v>
      </c>
      <c r="AG496" s="11">
        <f>-'OddsRatio_working_3-way'!U496/(3*'OddsRatio_working_3-way'!X496^(1/3))*COS(('OddsRatio_working_3-way'!Y496+2*PI())/3)</f>
        <v>-0.43746598448905338</v>
      </c>
      <c r="AH496" s="11">
        <f>-'OddsRatio_working_3-way'!U496/(3*'OddsRatio_working_3-way'!X496^(1/3))*COS(('OddsRatio_working_3-way'!Y496+4*PI())/3)</f>
        <v>-9.2321990445287966E-2</v>
      </c>
      <c r="AI496" s="11">
        <f>'OddsRatio_working_3-way'!U496/(3*'OddsRatio_working_3-way'!X496^(1/3))*SIN(('OddsRatio_working_3-way'!Y496)/3)</f>
        <v>-0.19926897787035047</v>
      </c>
      <c r="AJ496" s="11">
        <f>'OddsRatio_working_3-way'!U496/(3*'OddsRatio_working_3-way'!X496^(1/3))*SIN(('OddsRatio_working_3-way'!Y496+2*PI())/3)</f>
        <v>-0.35917535597747813</v>
      </c>
      <c r="AK496" s="11">
        <f>'OddsRatio_working_3-way'!U496/(3*'OddsRatio_working_3-way'!X496^(1/3))*SIN(('OddsRatio_working_3-way'!Y496+4*PI())/3)</f>
        <v>0.55844433384782854</v>
      </c>
      <c r="AL496" s="11">
        <f>'OddsRatio_working_3-way'!Z496+'OddsRatio_working_3-way'!AF496</f>
        <v>1.0595759498686834</v>
      </c>
      <c r="AM496" s="11">
        <f>'OddsRatio_working_3-way'!AA496+'OddsRatio_working_3-way'!AG496</f>
        <v>-0.87493196897810677</v>
      </c>
      <c r="AN496" s="11">
        <f>'OddsRatio_working_3-way'!AB496+'OddsRatio_working_3-way'!AH496</f>
        <v>-0.18464398089057596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1.0595759498686834</v>
      </c>
      <c r="AS496" s="11">
        <f>IF(('OddsRatio_working_3-way'!X496=0),IF(Q496&gt;0,-Q496^(1/3),(-Q496)^(1/3)),'OddsRatio_working_3-way'!AM496-'OddsRatio_working_3-way'!R496/3)</f>
        <v>-0.87493196897810677</v>
      </c>
      <c r="AT496" s="11">
        <f>IF(('OddsRatio_working_3-way'!X496=0),IF(Q496&gt;0,-Q496^(1/3),(-Q496)^(1/3)),'OddsRatio_working_3-way'!AN496-'OddsRatio_working_3-way'!R496/3)</f>
        <v>-0.18464398089057596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9">
        <f t="shared" si="104"/>
        <v>0.71306067229049674</v>
      </c>
      <c r="E497" s="9">
        <f t="shared" si="105"/>
        <v>0.17376994125563433</v>
      </c>
      <c r="F497" s="9">
        <f t="shared" si="106"/>
        <v>0.11316938645386901</v>
      </c>
      <c r="G497" s="9">
        <f t="shared" si="107"/>
        <v>1.0589610720597316</v>
      </c>
      <c r="H497" s="9">
        <f t="shared" si="108"/>
        <v>1.4024052073826978</v>
      </c>
      <c r="I497" s="9">
        <f t="shared" si="109"/>
        <v>5.7547352135481944</v>
      </c>
      <c r="J497" s="9">
        <f t="shared" si="110"/>
        <v>8.8363119332420155</v>
      </c>
      <c r="K497" s="11">
        <f t="shared" si="111"/>
        <v>0.7246376811594204</v>
      </c>
      <c r="L497" s="11">
        <f t="shared" si="112"/>
        <v>0.18214936247723132</v>
      </c>
      <c r="M497" s="11">
        <f t="shared" si="113"/>
        <v>0.11904761904761904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-0.1983950994404784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0.1928030260175663</v>
      </c>
      <c r="Q497" s="11">
        <f>2*'OddsRatio_working_3-way'!K497*'OddsRatio_working_3-way'!L497*'OddsRatio_working_3-way'!M497</f>
        <v>3.1426736107182773E-2</v>
      </c>
      <c r="R497" s="11">
        <f t="shared" si="114"/>
        <v>0</v>
      </c>
      <c r="S497" s="11">
        <f t="shared" si="115"/>
        <v>-0.97181344983478379</v>
      </c>
      <c r="T497" s="11">
        <f t="shared" si="116"/>
        <v>-0.15840480029906828</v>
      </c>
      <c r="U497" s="11">
        <f>'OddsRatio_working_3-way'!S497-'OddsRatio_working_3-way'!R497^2/3</f>
        <v>-0.97181344983478379</v>
      </c>
      <c r="V497" s="11">
        <f>'OddsRatio_working_3-way'!S497*'OddsRatio_working_3-way'!R497/3-2*'OddsRatio_working_3-way'!R497^3/27-'OddsRatio_working_3-way'!T497</f>
        <v>0.15840480029906828</v>
      </c>
      <c r="W497" s="11">
        <f>'OddsRatio_working_3-way'!V497^2+4*'OddsRatio_working_3-way'!U497^3/27</f>
        <v>-0.11087849711469205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0.18437094258076553</v>
      </c>
      <c r="Y497" s="11">
        <f>IF('OddsRatio_working_3-way'!W497&gt;=0,IF('OddsRatio_working_3-way'!V497+SQRT('OddsRatio_working_3-way'!W497)&gt;0,0,PI()),ACOS('OddsRatio_working_3-way'!V497/(2*'OddsRatio_working_3-way'!X497)))</f>
        <v>1.1267667168892823</v>
      </c>
      <c r="Z497" s="11">
        <f>'OddsRatio_working_3-way'!X497^(1/3)*COS('OddsRatio_working_3-way'!Y497/3)</f>
        <v>0.52948053602986578</v>
      </c>
      <c r="AA497" s="11">
        <f>'OddsRatio_working_3-way'!X497^(1/3)*COS(('OddsRatio_working_3-way'!Y497+2*PI())/3)</f>
        <v>-0.44554716482155488</v>
      </c>
      <c r="AB497" s="11">
        <f>'OddsRatio_working_3-way'!X497^(1/3)*COS(('OddsRatio_working_3-way'!Y497+4*PI())/3)</f>
        <v>-8.3933371208311056E-2</v>
      </c>
      <c r="AC497" s="11">
        <f>'OddsRatio_working_3-way'!X497^(1/3)*SIN('OddsRatio_working_3-way'!Y497/3)</f>
        <v>0.20877782108528817</v>
      </c>
      <c r="AD497" s="11">
        <f>'OddsRatio_working_3-way'!X497^(1/3)*SIN(('OddsRatio_working_3-way'!Y497+2*PI())/3)</f>
        <v>0.35415468446862147</v>
      </c>
      <c r="AE497" s="11">
        <f>'OddsRatio_working_3-way'!X497^(1/3)*SIN(('OddsRatio_working_3-way'!Y497+4*PI())/3)</f>
        <v>-0.56293250555390961</v>
      </c>
      <c r="AF497" s="11">
        <f>-'OddsRatio_working_3-way'!U497/(3*'OddsRatio_working_3-way'!X497^(1/3))*COS(('OddsRatio_working_3-way'!Y497)/3)</f>
        <v>0.52948053602986578</v>
      </c>
      <c r="AG497" s="11">
        <f>-'OddsRatio_working_3-way'!U497/(3*'OddsRatio_working_3-way'!X497^(1/3))*COS(('OddsRatio_working_3-way'!Y497+2*PI())/3)</f>
        <v>-0.44554716482155488</v>
      </c>
      <c r="AH497" s="11">
        <f>-'OddsRatio_working_3-way'!U497/(3*'OddsRatio_working_3-way'!X497^(1/3))*COS(('OddsRatio_working_3-way'!Y497+4*PI())/3)</f>
        <v>-8.3933371208311056E-2</v>
      </c>
      <c r="AI497" s="11">
        <f>'OddsRatio_working_3-way'!U497/(3*'OddsRatio_working_3-way'!X497^(1/3))*SIN(('OddsRatio_working_3-way'!Y497)/3)</f>
        <v>-0.20877782108528817</v>
      </c>
      <c r="AJ497" s="11">
        <f>'OddsRatio_working_3-way'!U497/(3*'OddsRatio_working_3-way'!X497^(1/3))*SIN(('OddsRatio_working_3-way'!Y497+2*PI())/3)</f>
        <v>-0.35415468446862147</v>
      </c>
      <c r="AK497" s="11">
        <f>'OddsRatio_working_3-way'!U497/(3*'OddsRatio_working_3-way'!X497^(1/3))*SIN(('OddsRatio_working_3-way'!Y497+4*PI())/3)</f>
        <v>0.56293250555390961</v>
      </c>
      <c r="AL497" s="11">
        <f>'OddsRatio_working_3-way'!Z497+'OddsRatio_working_3-way'!AF497</f>
        <v>1.0589610720597316</v>
      </c>
      <c r="AM497" s="11">
        <f>'OddsRatio_working_3-way'!AA497+'OddsRatio_working_3-way'!AG497</f>
        <v>-0.89109432964310975</v>
      </c>
      <c r="AN497" s="11">
        <f>'OddsRatio_working_3-way'!AB497+'OddsRatio_working_3-way'!AH497</f>
        <v>-0.16786674241662211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1.0589610720597316</v>
      </c>
      <c r="AS497" s="11">
        <f>IF(('OddsRatio_working_3-way'!X497=0),IF(Q497&gt;0,-Q497^(1/3),(-Q497)^(1/3)),'OddsRatio_working_3-way'!AM497-'OddsRatio_working_3-way'!R497/3)</f>
        <v>-0.89109432964310975</v>
      </c>
      <c r="AT497" s="11">
        <f>IF(('OddsRatio_working_3-way'!X497=0),IF(Q497&gt;0,-Q497^(1/3),(-Q497)^(1/3)),'OddsRatio_working_3-way'!AN497-'OddsRatio_working_3-way'!R497/3)</f>
        <v>-0.16786674241662211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9">
        <f t="shared" si="104"/>
        <v>0.36501407940890468</v>
      </c>
      <c r="E498" s="9">
        <f t="shared" si="105"/>
        <v>0.29090470150862818</v>
      </c>
      <c r="F498" s="9">
        <f t="shared" si="106"/>
        <v>0.34408121908246758</v>
      </c>
      <c r="G498" s="9">
        <f t="shared" si="107"/>
        <v>1.0416888323596889</v>
      </c>
      <c r="H498" s="9">
        <f t="shared" si="108"/>
        <v>2.7396203500406799</v>
      </c>
      <c r="I498" s="9">
        <f t="shared" si="109"/>
        <v>3.437551867721671</v>
      </c>
      <c r="J498" s="9">
        <f t="shared" si="110"/>
        <v>2.9062905632182301</v>
      </c>
      <c r="K498" s="11">
        <f t="shared" si="111"/>
        <v>0.37453183520599254</v>
      </c>
      <c r="L498" s="11">
        <f t="shared" si="112"/>
        <v>0.29940119760479045</v>
      </c>
      <c r="M498" s="11">
        <f t="shared" si="113"/>
        <v>0.35335689045936397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-0.28336046373129009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0.23140283929698868</v>
      </c>
      <c r="Q498" s="11">
        <f>2*'OddsRatio_working_3-way'!K498*'OddsRatio_working_3-way'!L498*'OddsRatio_working_3-way'!M498</f>
        <v>7.9247547704448182E-2</v>
      </c>
      <c r="R498" s="11">
        <f t="shared" si="114"/>
        <v>0</v>
      </c>
      <c r="S498" s="11">
        <f t="shared" si="115"/>
        <v>-0.81663770679182446</v>
      </c>
      <c r="T498" s="11">
        <f t="shared" si="116"/>
        <v>-0.27967044753144676</v>
      </c>
      <c r="U498" s="11">
        <f>'OddsRatio_working_3-way'!S498-'OddsRatio_working_3-way'!R498^2/3</f>
        <v>-0.81663770679182446</v>
      </c>
      <c r="V498" s="11">
        <f>'OddsRatio_working_3-way'!S498*'OddsRatio_working_3-way'!R498/3-2*'OddsRatio_working_3-way'!R498^3/27-'OddsRatio_working_3-way'!T498</f>
        <v>0.27967044753144676</v>
      </c>
      <c r="W498" s="11">
        <f>'OddsRatio_working_3-way'!V498^2+4*'OddsRatio_working_3-way'!U498^3/27</f>
        <v>-2.4679006987618768E-3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0.14202417040877374</v>
      </c>
      <c r="Y498" s="11">
        <f>IF('OddsRatio_working_3-way'!W498&gt;=0,IF('OddsRatio_working_3-way'!V498+SQRT('OddsRatio_working_3-way'!W498)&gt;0,0,PI()),ACOS('OddsRatio_working_3-way'!V498/(2*'OddsRatio_working_3-way'!X498)))</f>
        <v>0.17579674704792736</v>
      </c>
      <c r="Z498" s="11">
        <f>'OddsRatio_working_3-way'!X498^(1/3)*COS('OddsRatio_working_3-way'!Y498/3)</f>
        <v>0.52084441617984456</v>
      </c>
      <c r="AA498" s="11">
        <f>'OddsRatio_working_3-way'!X498^(1/3)*COS(('OddsRatio_working_3-way'!Y498+2*PI())/3)</f>
        <v>-0.28688439429332924</v>
      </c>
      <c r="AB498" s="11">
        <f>'OddsRatio_working_3-way'!X498^(1/3)*COS(('OddsRatio_working_3-way'!Y498+4*PI())/3)</f>
        <v>-0.23396002188651552</v>
      </c>
      <c r="AC498" s="11">
        <f>'OddsRatio_working_3-way'!X498^(1/3)*SIN('OddsRatio_working_3-way'!Y498/3)</f>
        <v>3.0555900655766032E-2</v>
      </c>
      <c r="AD498" s="11">
        <f>'OddsRatio_working_3-way'!X498^(1/3)*SIN(('OddsRatio_working_3-way'!Y498+2*PI())/3)</f>
        <v>0.43578654550313717</v>
      </c>
      <c r="AE498" s="11">
        <f>'OddsRatio_working_3-way'!X498^(1/3)*SIN(('OddsRatio_working_3-way'!Y498+4*PI())/3)</f>
        <v>-0.46634244615890308</v>
      </c>
      <c r="AF498" s="11">
        <f>-'OddsRatio_working_3-way'!U498/(3*'OddsRatio_working_3-way'!X498^(1/3))*COS(('OddsRatio_working_3-way'!Y498)/3)</f>
        <v>0.52084441617984434</v>
      </c>
      <c r="AG498" s="11">
        <f>-'OddsRatio_working_3-way'!U498/(3*'OddsRatio_working_3-way'!X498^(1/3))*COS(('OddsRatio_working_3-way'!Y498+2*PI())/3)</f>
        <v>-0.28688439429332913</v>
      </c>
      <c r="AH498" s="11">
        <f>-'OddsRatio_working_3-way'!U498/(3*'OddsRatio_working_3-way'!X498^(1/3))*COS(('OddsRatio_working_3-way'!Y498+4*PI())/3)</f>
        <v>-0.23396002188651541</v>
      </c>
      <c r="AI498" s="11">
        <f>'OddsRatio_working_3-way'!U498/(3*'OddsRatio_working_3-way'!X498^(1/3))*SIN(('OddsRatio_working_3-way'!Y498)/3)</f>
        <v>-3.0555900655766018E-2</v>
      </c>
      <c r="AJ498" s="11">
        <f>'OddsRatio_working_3-way'!U498/(3*'OddsRatio_working_3-way'!X498^(1/3))*SIN(('OddsRatio_working_3-way'!Y498+2*PI())/3)</f>
        <v>-0.435786545503137</v>
      </c>
      <c r="AK498" s="11">
        <f>'OddsRatio_working_3-way'!U498/(3*'OddsRatio_working_3-way'!X498^(1/3))*SIN(('OddsRatio_working_3-way'!Y498+4*PI())/3)</f>
        <v>0.46634244615890291</v>
      </c>
      <c r="AL498" s="11">
        <f>'OddsRatio_working_3-way'!Z498+'OddsRatio_working_3-way'!AF498</f>
        <v>1.0416888323596889</v>
      </c>
      <c r="AM498" s="11">
        <f>'OddsRatio_working_3-way'!AA498+'OddsRatio_working_3-way'!AG498</f>
        <v>-0.57376878858665836</v>
      </c>
      <c r="AN498" s="11">
        <f>'OddsRatio_working_3-way'!AB498+'OddsRatio_working_3-way'!AH498</f>
        <v>-0.46792004377303092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1.0416888323596889</v>
      </c>
      <c r="AS498" s="11">
        <f>IF(('OddsRatio_working_3-way'!X498=0),IF(Q498&gt;0,-Q498^(1/3),(-Q498)^(1/3)),'OddsRatio_working_3-way'!AM498-'OddsRatio_working_3-way'!R498/3)</f>
        <v>-0.57376878858665836</v>
      </c>
      <c r="AT498" s="11">
        <f>IF(('OddsRatio_working_3-way'!X498=0),IF(Q498&gt;0,-Q498^(1/3),(-Q498)^(1/3)),'OddsRatio_working_3-way'!AN498-'OddsRatio_working_3-way'!R498/3)</f>
        <v>-0.46792004377303092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9">
        <f t="shared" si="104"/>
        <v>0.54326579961226629</v>
      </c>
      <c r="E499" s="9">
        <f t="shared" si="105"/>
        <v>0.27892347612491253</v>
      </c>
      <c r="F499" s="9">
        <f t="shared" si="106"/>
        <v>0.17781072426282113</v>
      </c>
      <c r="G499" s="9">
        <f t="shared" si="107"/>
        <v>1.0508994876764488</v>
      </c>
      <c r="H499" s="9">
        <f t="shared" si="108"/>
        <v>1.8407195901411593</v>
      </c>
      <c r="I499" s="9">
        <f t="shared" si="109"/>
        <v>3.5852127396840632</v>
      </c>
      <c r="J499" s="9">
        <f t="shared" si="110"/>
        <v>5.6239577457763748</v>
      </c>
      <c r="K499" s="11">
        <f t="shared" si="111"/>
        <v>0.55555555555555558</v>
      </c>
      <c r="L499" s="11">
        <f t="shared" si="112"/>
        <v>0.28901734104046245</v>
      </c>
      <c r="M499" s="11">
        <f t="shared" si="113"/>
        <v>0.18518518518518517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-0.25747520159851567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0.22776469468826566</v>
      </c>
      <c r="Q499" s="11">
        <f>2*'OddsRatio_working_3-way'!K499*'OddsRatio_working_3-way'!L499*'OddsRatio_working_3-way'!M499</f>
        <v>5.9468588691453175E-2</v>
      </c>
      <c r="R499" s="11">
        <f t="shared" si="114"/>
        <v>0</v>
      </c>
      <c r="S499" s="11">
        <f t="shared" si="115"/>
        <v>-0.88460827790096086</v>
      </c>
      <c r="T499" s="11">
        <f t="shared" si="116"/>
        <v>-0.23096821877309681</v>
      </c>
      <c r="U499" s="11">
        <f>'OddsRatio_working_3-way'!S499-'OddsRatio_working_3-way'!R499^2/3</f>
        <v>-0.88460827790096086</v>
      </c>
      <c r="V499" s="11">
        <f>'OddsRatio_working_3-way'!S499*'OddsRatio_working_3-way'!R499/3-2*'OddsRatio_working_3-way'!R499^3/27-'OddsRatio_working_3-way'!T499</f>
        <v>0.23096821877309681</v>
      </c>
      <c r="W499" s="11">
        <f>'OddsRatio_working_3-way'!V499^2+4*'OddsRatio_working_3-way'!U499^3/27</f>
        <v>-4.9206883800708902E-2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0.16011964423824299</v>
      </c>
      <c r="Y499" s="11">
        <f>IF('OddsRatio_working_3-way'!W499&gt;=0,IF('OddsRatio_working_3-way'!V499+SQRT('OddsRatio_working_3-way'!W499)&gt;0,0,PI()),ACOS('OddsRatio_working_3-way'!V499/(2*'OddsRatio_working_3-way'!X499)))</f>
        <v>0.76521079211427778</v>
      </c>
      <c r="Z499" s="11">
        <f>'OddsRatio_working_3-way'!X499^(1/3)*COS('OddsRatio_working_3-way'!Y499/3)</f>
        <v>0.52544974383822429</v>
      </c>
      <c r="AA499" s="11">
        <f>'OddsRatio_working_3-way'!X499^(1/3)*COS(('OddsRatio_working_3-way'!Y499+2*PI())/3)</f>
        <v>-0.38137981071433674</v>
      </c>
      <c r="AB499" s="11">
        <f>'OddsRatio_working_3-way'!X499^(1/3)*COS(('OddsRatio_working_3-way'!Y499+4*PI())/3)</f>
        <v>-0.14406993312388772</v>
      </c>
      <c r="AC499" s="11">
        <f>'OddsRatio_working_3-way'!X499^(1/3)*SIN('OddsRatio_working_3-way'!Y499/3)</f>
        <v>0.13701092170820306</v>
      </c>
      <c r="AD499" s="11">
        <f>'OddsRatio_working_3-way'!X499^(1/3)*SIN(('OddsRatio_working_3-way'!Y499+2*PI())/3)</f>
        <v>0.38654736572182663</v>
      </c>
      <c r="AE499" s="11">
        <f>'OddsRatio_working_3-way'!X499^(1/3)*SIN(('OddsRatio_working_3-way'!Y499+4*PI())/3)</f>
        <v>-0.52355828743002952</v>
      </c>
      <c r="AF499" s="11">
        <f>-'OddsRatio_working_3-way'!U499/(3*'OddsRatio_working_3-way'!X499^(1/3))*COS(('OddsRatio_working_3-way'!Y499)/3)</f>
        <v>0.5254497438382244</v>
      </c>
      <c r="AG499" s="11">
        <f>-'OddsRatio_working_3-way'!U499/(3*'OddsRatio_working_3-way'!X499^(1/3))*COS(('OddsRatio_working_3-way'!Y499+2*PI())/3)</f>
        <v>-0.38137981071433685</v>
      </c>
      <c r="AH499" s="11">
        <f>-'OddsRatio_working_3-way'!U499/(3*'OddsRatio_working_3-way'!X499^(1/3))*COS(('OddsRatio_working_3-way'!Y499+4*PI())/3)</f>
        <v>-0.14406993312388774</v>
      </c>
      <c r="AI499" s="11">
        <f>'OddsRatio_working_3-way'!U499/(3*'OddsRatio_working_3-way'!X499^(1/3))*SIN(('OddsRatio_working_3-way'!Y499)/3)</f>
        <v>-0.13701092170820309</v>
      </c>
      <c r="AJ499" s="11">
        <f>'OddsRatio_working_3-way'!U499/(3*'OddsRatio_working_3-way'!X499^(1/3))*SIN(('OddsRatio_working_3-way'!Y499+2*PI())/3)</f>
        <v>-0.38654736572182669</v>
      </c>
      <c r="AK499" s="11">
        <f>'OddsRatio_working_3-way'!U499/(3*'OddsRatio_working_3-way'!X499^(1/3))*SIN(('OddsRatio_working_3-way'!Y499+4*PI())/3)</f>
        <v>0.52355828743002963</v>
      </c>
      <c r="AL499" s="11">
        <f>'OddsRatio_working_3-way'!Z499+'OddsRatio_working_3-way'!AF499</f>
        <v>1.0508994876764488</v>
      </c>
      <c r="AM499" s="11">
        <f>'OddsRatio_working_3-way'!AA499+'OddsRatio_working_3-way'!AG499</f>
        <v>-0.7627596214286736</v>
      </c>
      <c r="AN499" s="11">
        <f>'OddsRatio_working_3-way'!AB499+'OddsRatio_working_3-way'!AH499</f>
        <v>-0.28813986624777543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1.0508994876764488</v>
      </c>
      <c r="AS499" s="11">
        <f>IF(('OddsRatio_working_3-way'!X499=0),IF(Q499&gt;0,-Q499^(1/3),(-Q499)^(1/3)),'OddsRatio_working_3-way'!AM499-'OddsRatio_working_3-way'!R499/3)</f>
        <v>-0.7627596214286736</v>
      </c>
      <c r="AT499" s="11">
        <f>IF(('OddsRatio_working_3-way'!X499=0),IF(Q499&gt;0,-Q499^(1/3),(-Q499)^(1/3)),'OddsRatio_working_3-way'!AN499-'OddsRatio_working_3-way'!R499/3)</f>
        <v>-0.28813986624777543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9">
        <f t="shared" si="104"/>
        <v>0.29167148311385627</v>
      </c>
      <c r="E500" s="9">
        <f t="shared" si="105"/>
        <v>0.32751517482884307</v>
      </c>
      <c r="F500" s="9">
        <f t="shared" si="106"/>
        <v>0.38081334205730077</v>
      </c>
      <c r="G500" s="9">
        <f t="shared" si="107"/>
        <v>1.0422810350550153</v>
      </c>
      <c r="H500" s="9">
        <f t="shared" si="108"/>
        <v>3.4285148116781854</v>
      </c>
      <c r="I500" s="9">
        <f t="shared" si="109"/>
        <v>3.0532936390583805</v>
      </c>
      <c r="J500" s="9">
        <f t="shared" si="110"/>
        <v>2.6259584146858241</v>
      </c>
      <c r="K500" s="11">
        <f t="shared" si="111"/>
        <v>0.3003003003003003</v>
      </c>
      <c r="L500" s="11">
        <f t="shared" si="112"/>
        <v>0.33670033670033667</v>
      </c>
      <c r="M500" s="11">
        <f t="shared" si="113"/>
        <v>0.390625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-0.28281738177571514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0.23144988422766199</v>
      </c>
      <c r="Q500" s="11">
        <f>2*'OddsRatio_working_3-way'!K500*'OddsRatio_working_3-way'!L500*'OddsRatio_working_3-way'!M500</f>
        <v>7.8993134548690086E-2</v>
      </c>
      <c r="R500" s="11">
        <f t="shared" si="114"/>
        <v>0</v>
      </c>
      <c r="S500" s="11">
        <f t="shared" si="115"/>
        <v>-0.81837220461651294</v>
      </c>
      <c r="T500" s="11">
        <f t="shared" si="116"/>
        <v>-0.27930791966433882</v>
      </c>
      <c r="U500" s="11">
        <f>'OddsRatio_working_3-way'!S500-'OddsRatio_working_3-way'!R500^2/3</f>
        <v>-0.81837220461651294</v>
      </c>
      <c r="V500" s="11">
        <f>'OddsRatio_working_3-way'!S500*'OddsRatio_working_3-way'!R500/3-2*'OddsRatio_working_3-way'!R500^3/27-'OddsRatio_working_3-way'!T500</f>
        <v>0.27930791966433882</v>
      </c>
      <c r="W500" s="11">
        <f>'OddsRatio_working_3-way'!V500^2+4*'OddsRatio_working_3-way'!U500^3/27</f>
        <v>-3.1857415898230018E-3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0.1424768889829538</v>
      </c>
      <c r="Y500" s="11">
        <f>IF('OddsRatio_working_3-way'!W500&gt;=0,IF('OddsRatio_working_3-way'!V500+SQRT('OddsRatio_working_3-way'!W500)&gt;0,0,PI()),ACOS('OddsRatio_working_3-way'!V500/(2*'OddsRatio_working_3-way'!X500)))</f>
        <v>0.19939417155829631</v>
      </c>
      <c r="Z500" s="11">
        <f>'OddsRatio_working_3-way'!X500^(1/3)*COS('OddsRatio_working_3-way'!Y500/3)</f>
        <v>0.52114051752750779</v>
      </c>
      <c r="AA500" s="11">
        <f>'OddsRatio_working_3-way'!X500^(1/3)*COS(('OddsRatio_working_3-way'!Y500+2*PI())/3)</f>
        <v>-0.29061142880586893</v>
      </c>
      <c r="AB500" s="11">
        <f>'OddsRatio_working_3-way'!X500^(1/3)*COS(('OddsRatio_working_3-way'!Y500+4*PI())/3)</f>
        <v>-0.2305290887216388</v>
      </c>
      <c r="AC500" s="11">
        <f>'OddsRatio_working_3-way'!X500^(1/3)*SIN('OddsRatio_working_3-way'!Y500/3)</f>
        <v>3.4688555221172888E-2</v>
      </c>
      <c r="AD500" s="11">
        <f>'OddsRatio_working_3-way'!X500^(1/3)*SIN(('OddsRatio_working_3-way'!Y500+2*PI())/3)</f>
        <v>0.43397664950960491</v>
      </c>
      <c r="AE500" s="11">
        <f>'OddsRatio_working_3-way'!X500^(1/3)*SIN(('OddsRatio_working_3-way'!Y500+4*PI())/3)</f>
        <v>-0.46866520473077772</v>
      </c>
      <c r="AF500" s="11">
        <f>-'OddsRatio_working_3-way'!U500/(3*'OddsRatio_working_3-way'!X500^(1/3))*COS(('OddsRatio_working_3-way'!Y500)/3)</f>
        <v>0.52114051752750767</v>
      </c>
      <c r="AG500" s="11">
        <f>-'OddsRatio_working_3-way'!U500/(3*'OddsRatio_working_3-way'!X500^(1/3))*COS(('OddsRatio_working_3-way'!Y500+2*PI())/3)</f>
        <v>-0.29061142880586888</v>
      </c>
      <c r="AH500" s="11">
        <f>-'OddsRatio_working_3-way'!U500/(3*'OddsRatio_working_3-way'!X500^(1/3))*COS(('OddsRatio_working_3-way'!Y500+4*PI())/3)</f>
        <v>-0.23052908872163877</v>
      </c>
      <c r="AI500" s="11">
        <f>'OddsRatio_working_3-way'!U500/(3*'OddsRatio_working_3-way'!X500^(1/3))*SIN(('OddsRatio_working_3-way'!Y500)/3)</f>
        <v>-3.4688555221172875E-2</v>
      </c>
      <c r="AJ500" s="11">
        <f>'OddsRatio_working_3-way'!U500/(3*'OddsRatio_working_3-way'!X500^(1/3))*SIN(('OddsRatio_working_3-way'!Y500+2*PI())/3)</f>
        <v>-0.43397664950960479</v>
      </c>
      <c r="AK500" s="11">
        <f>'OddsRatio_working_3-way'!U500/(3*'OddsRatio_working_3-way'!X500^(1/3))*SIN(('OddsRatio_working_3-way'!Y500+4*PI())/3)</f>
        <v>0.46866520473077761</v>
      </c>
      <c r="AL500" s="11">
        <f>'OddsRatio_working_3-way'!Z500+'OddsRatio_working_3-way'!AF500</f>
        <v>1.0422810350550153</v>
      </c>
      <c r="AM500" s="11">
        <f>'OddsRatio_working_3-way'!AA500+'OddsRatio_working_3-way'!AG500</f>
        <v>-0.58122285761173775</v>
      </c>
      <c r="AN500" s="11">
        <f>'OddsRatio_working_3-way'!AB500+'OddsRatio_working_3-way'!AH500</f>
        <v>-0.46105817744327759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1.0422810350550153</v>
      </c>
      <c r="AS500" s="11">
        <f>IF(('OddsRatio_working_3-way'!X500=0),IF(Q500&gt;0,-Q500^(1/3),(-Q500)^(1/3)),'OddsRatio_working_3-way'!AM500-'OddsRatio_working_3-way'!R500/3)</f>
        <v>-0.58122285761173775</v>
      </c>
      <c r="AT500" s="11">
        <f>IF(('OddsRatio_working_3-way'!X500=0),IF(Q500&gt;0,-Q500^(1/3),(-Q500)^(1/3)),'OddsRatio_working_3-way'!AN500-'OddsRatio_working_3-way'!R500/3)</f>
        <v>-0.46105817744327759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9">
        <f t="shared" si="104"/>
        <v>0.34515294466387925</v>
      </c>
      <c r="E501" s="9">
        <f t="shared" si="105"/>
        <v>0.31459115624543466</v>
      </c>
      <c r="F501" s="9">
        <f t="shared" si="106"/>
        <v>0.34025589909068638</v>
      </c>
      <c r="G501" s="9">
        <f t="shared" si="107"/>
        <v>1.0424540190752141</v>
      </c>
      <c r="H501" s="9">
        <f t="shared" si="108"/>
        <v>2.8972663147168896</v>
      </c>
      <c r="I501" s="9">
        <f t="shared" si="109"/>
        <v>3.1787288998671972</v>
      </c>
      <c r="J501" s="9">
        <f t="shared" si="110"/>
        <v>2.9389644754798976</v>
      </c>
      <c r="K501" s="11">
        <f t="shared" si="111"/>
        <v>0.3546099290780142</v>
      </c>
      <c r="L501" s="11">
        <f t="shared" si="112"/>
        <v>0.3236245954692557</v>
      </c>
      <c r="M501" s="11">
        <f t="shared" si="113"/>
        <v>0.34965034965034969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-0.28389451215313666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0.23152729205197708</v>
      </c>
      <c r="Q501" s="11">
        <f>2*'OddsRatio_working_3-way'!K501*'OddsRatio_working_3-way'!L501*'OddsRatio_working_3-way'!M501</f>
        <v>8.0252094298778887E-2</v>
      </c>
      <c r="R501" s="11">
        <f t="shared" si="114"/>
        <v>0</v>
      </c>
      <c r="S501" s="11">
        <f t="shared" si="115"/>
        <v>-0.81553986477585738</v>
      </c>
      <c r="T501" s="11">
        <f t="shared" si="116"/>
        <v>-0.28268279541624175</v>
      </c>
      <c r="U501" s="11">
        <f>'OddsRatio_working_3-way'!S501-'OddsRatio_working_3-way'!R501^2/3</f>
        <v>-0.81553986477585738</v>
      </c>
      <c r="V501" s="11">
        <f>'OddsRatio_working_3-way'!S501*'OddsRatio_working_3-way'!R501/3-2*'OddsRatio_working_3-way'!R501^3/27-'OddsRatio_working_3-way'!T501</f>
        <v>0.28268279541624175</v>
      </c>
      <c r="W501" s="11">
        <f>'OddsRatio_working_3-way'!V501^2+4*'OddsRatio_working_3-way'!U501^3/27</f>
        <v>-4.4893536892574859E-4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0.14173787266752891</v>
      </c>
      <c r="Y501" s="11">
        <f>IF('OddsRatio_working_3-way'!W501&gt;=0,IF('OddsRatio_working_3-way'!V501+SQRT('OddsRatio_working_3-way'!W501)&gt;0,0,PI()),ACOS('OddsRatio_working_3-way'!V501/(2*'OddsRatio_working_3-way'!X501)))</f>
        <v>7.4813713446187702E-2</v>
      </c>
      <c r="Z501" s="11">
        <f>'OddsRatio_working_3-way'!X501^(1/3)*COS('OddsRatio_working_3-way'!Y501/3)</f>
        <v>0.52122700953760703</v>
      </c>
      <c r="AA501" s="11">
        <f>'OddsRatio_working_3-way'!X501^(1/3)*COS(('OddsRatio_working_3-way'!Y501+2*PI())/3)</f>
        <v>-0.27187270502134597</v>
      </c>
      <c r="AB501" s="11">
        <f>'OddsRatio_working_3-way'!X501^(1/3)*COS(('OddsRatio_working_3-way'!Y501+4*PI())/3)</f>
        <v>-0.24935430451626114</v>
      </c>
      <c r="AC501" s="11">
        <f>'OddsRatio_working_3-way'!X501^(1/3)*SIN('OddsRatio_working_3-way'!Y501/3)</f>
        <v>1.3001004593330468E-2</v>
      </c>
      <c r="AD501" s="11">
        <f>'OddsRatio_working_3-way'!X501^(1/3)*SIN(('OddsRatio_working_3-way'!Y501+2*PI())/3)</f>
        <v>0.44489532910149632</v>
      </c>
      <c r="AE501" s="11">
        <f>'OddsRatio_working_3-way'!X501^(1/3)*SIN(('OddsRatio_working_3-way'!Y501+4*PI())/3)</f>
        <v>-0.4578963336948268</v>
      </c>
      <c r="AF501" s="11">
        <f>-'OddsRatio_working_3-way'!U501/(3*'OddsRatio_working_3-way'!X501^(1/3))*COS(('OddsRatio_working_3-way'!Y501)/3)</f>
        <v>0.52122700953760703</v>
      </c>
      <c r="AG501" s="11">
        <f>-'OddsRatio_working_3-way'!U501/(3*'OddsRatio_working_3-way'!X501^(1/3))*COS(('OddsRatio_working_3-way'!Y501+2*PI())/3)</f>
        <v>-0.27187270502134597</v>
      </c>
      <c r="AH501" s="11">
        <f>-'OddsRatio_working_3-way'!U501/(3*'OddsRatio_working_3-way'!X501^(1/3))*COS(('OddsRatio_working_3-way'!Y501+4*PI())/3)</f>
        <v>-0.24935430451626114</v>
      </c>
      <c r="AI501" s="11">
        <f>'OddsRatio_working_3-way'!U501/(3*'OddsRatio_working_3-way'!X501^(1/3))*SIN(('OddsRatio_working_3-way'!Y501)/3)</f>
        <v>-1.3001004593330468E-2</v>
      </c>
      <c r="AJ501" s="11">
        <f>'OddsRatio_working_3-way'!U501/(3*'OddsRatio_working_3-way'!X501^(1/3))*SIN(('OddsRatio_working_3-way'!Y501+2*PI())/3)</f>
        <v>-0.44489532910149632</v>
      </c>
      <c r="AK501" s="11">
        <f>'OddsRatio_working_3-way'!U501/(3*'OddsRatio_working_3-way'!X501^(1/3))*SIN(('OddsRatio_working_3-way'!Y501+4*PI())/3)</f>
        <v>0.4578963336948268</v>
      </c>
      <c r="AL501" s="11">
        <f>'OddsRatio_working_3-way'!Z501+'OddsRatio_working_3-way'!AF501</f>
        <v>1.0424540190752141</v>
      </c>
      <c r="AM501" s="11">
        <f>'OddsRatio_working_3-way'!AA501+'OddsRatio_working_3-way'!AG501</f>
        <v>-0.54374541004269195</v>
      </c>
      <c r="AN501" s="11">
        <f>'OddsRatio_working_3-way'!AB501+'OddsRatio_working_3-way'!AH501</f>
        <v>-0.49870860903252229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1.0424540190752141</v>
      </c>
      <c r="AS501" s="11">
        <f>IF(('OddsRatio_working_3-way'!X501=0),IF(Q501&gt;0,-Q501^(1/3),(-Q501)^(1/3)),'OddsRatio_working_3-way'!AM501-'OddsRatio_working_3-way'!R501/3)</f>
        <v>-0.54374541004269195</v>
      </c>
      <c r="AT501" s="11">
        <f>IF(('OddsRatio_working_3-way'!X501=0),IF(Q501&gt;0,-Q501^(1/3),(-Q501)^(1/3)),'OddsRatio_working_3-way'!AN501-'OddsRatio_working_3-way'!R501/3)</f>
        <v>-0.49870860903252229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9">
        <f t="shared" si="104"/>
        <v>0.57804289336228176</v>
      </c>
      <c r="E502" s="9">
        <f t="shared" si="105"/>
        <v>0.25510843810161138</v>
      </c>
      <c r="F502" s="9">
        <f t="shared" si="106"/>
        <v>0.16684866853610672</v>
      </c>
      <c r="G502" s="9">
        <f t="shared" si="107"/>
        <v>1.0579353982683051</v>
      </c>
      <c r="H502" s="9">
        <f t="shared" si="108"/>
        <v>1.7299754248051302</v>
      </c>
      <c r="I502" s="9">
        <f t="shared" si="109"/>
        <v>3.9199016992205227</v>
      </c>
      <c r="J502" s="9">
        <f t="shared" si="110"/>
        <v>5.9934550798263997</v>
      </c>
      <c r="K502" s="11">
        <f t="shared" si="111"/>
        <v>0.59171597633136097</v>
      </c>
      <c r="L502" s="11">
        <f t="shared" si="112"/>
        <v>0.26595744680851063</v>
      </c>
      <c r="M502" s="11">
        <f t="shared" si="113"/>
        <v>0.17482517482517484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-0.24730311863636789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0.22477679691578722</v>
      </c>
      <c r="Q502" s="11">
        <f>2*'OddsRatio_working_3-way'!K502*'OddsRatio_working_3-way'!L502*'OddsRatio_working_3-way'!M502</f>
        <v>5.5024919685627234E-2</v>
      </c>
      <c r="R502" s="11">
        <f t="shared" si="114"/>
        <v>0</v>
      </c>
      <c r="S502" s="11">
        <f t="shared" si="115"/>
        <v>-0.90891210007867651</v>
      </c>
      <c r="T502" s="11">
        <f t="shared" si="116"/>
        <v>-0.22249990210004325</v>
      </c>
      <c r="U502" s="11">
        <f>'OddsRatio_working_3-way'!S502-'OddsRatio_working_3-way'!R502^2/3</f>
        <v>-0.90891210007867651</v>
      </c>
      <c r="V502" s="11">
        <f>'OddsRatio_working_3-way'!S502*'OddsRatio_working_3-way'!R502/3-2*'OddsRatio_working_3-way'!R502^3/27-'OddsRatio_working_3-way'!T502</f>
        <v>0.22249990210004325</v>
      </c>
      <c r="W502" s="11">
        <f>'OddsRatio_working_3-way'!V502^2+4*'OddsRatio_working_3-way'!U502^3/27</f>
        <v>-6.1734024671327457E-2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0.16676347854510612</v>
      </c>
      <c r="Y502" s="11">
        <f>IF('OddsRatio_working_3-way'!W502&gt;=0,IF('OddsRatio_working_3-way'!V502+SQRT('OddsRatio_working_3-way'!W502)&gt;0,0,PI()),ACOS('OddsRatio_working_3-way'!V502/(2*'OddsRatio_working_3-way'!X502)))</f>
        <v>0.84047076498062834</v>
      </c>
      <c r="Z502" s="11">
        <f>'OddsRatio_working_3-way'!X502^(1/3)*COS('OddsRatio_working_3-way'!Y502/3)</f>
        <v>0.52896769913415254</v>
      </c>
      <c r="AA502" s="11">
        <f>'OddsRatio_working_3-way'!X502^(1/3)*COS(('OddsRatio_working_3-way'!Y502+2*PI())/3)</f>
        <v>-0.39629016570636311</v>
      </c>
      <c r="AB502" s="11">
        <f>'OddsRatio_working_3-way'!X502^(1/3)*COS(('OddsRatio_working_3-way'!Y502+4*PI())/3)</f>
        <v>-0.13267753342778968</v>
      </c>
      <c r="AC502" s="11">
        <f>'OddsRatio_working_3-way'!X502^(1/3)*SIN('OddsRatio_working_3-way'!Y502/3)</f>
        <v>0.15219682420782046</v>
      </c>
      <c r="AD502" s="11">
        <f>'OddsRatio_working_3-way'!X502^(1/3)*SIN(('OddsRatio_working_3-way'!Y502+2*PI())/3)</f>
        <v>0.38200105312766985</v>
      </c>
      <c r="AE502" s="11">
        <f>'OddsRatio_working_3-way'!X502^(1/3)*SIN(('OddsRatio_working_3-way'!Y502+4*PI())/3)</f>
        <v>-0.53419787733549007</v>
      </c>
      <c r="AF502" s="11">
        <f>-'OddsRatio_working_3-way'!U502/(3*'OddsRatio_working_3-way'!X502^(1/3))*COS(('OddsRatio_working_3-way'!Y502)/3)</f>
        <v>0.52896769913415242</v>
      </c>
      <c r="AG502" s="11">
        <f>-'OddsRatio_working_3-way'!U502/(3*'OddsRatio_working_3-way'!X502^(1/3))*COS(('OddsRatio_working_3-way'!Y502+2*PI())/3)</f>
        <v>-0.396290165706363</v>
      </c>
      <c r="AH502" s="11">
        <f>-'OddsRatio_working_3-way'!U502/(3*'OddsRatio_working_3-way'!X502^(1/3))*COS(('OddsRatio_working_3-way'!Y502+4*PI())/3)</f>
        <v>-0.13267753342778965</v>
      </c>
      <c r="AI502" s="11">
        <f>'OddsRatio_working_3-way'!U502/(3*'OddsRatio_working_3-way'!X502^(1/3))*SIN(('OddsRatio_working_3-way'!Y502)/3)</f>
        <v>-0.15219682420782044</v>
      </c>
      <c r="AJ502" s="11">
        <f>'OddsRatio_working_3-way'!U502/(3*'OddsRatio_working_3-way'!X502^(1/3))*SIN(('OddsRatio_working_3-way'!Y502+2*PI())/3)</f>
        <v>-0.38200105312766974</v>
      </c>
      <c r="AK502" s="11">
        <f>'OddsRatio_working_3-way'!U502/(3*'OddsRatio_working_3-way'!X502^(1/3))*SIN(('OddsRatio_working_3-way'!Y502+4*PI())/3)</f>
        <v>0.53419787733548996</v>
      </c>
      <c r="AL502" s="11">
        <f>'OddsRatio_working_3-way'!Z502+'OddsRatio_working_3-way'!AF502</f>
        <v>1.0579353982683051</v>
      </c>
      <c r="AM502" s="11">
        <f>'OddsRatio_working_3-way'!AA502+'OddsRatio_working_3-way'!AG502</f>
        <v>-0.7925803314127261</v>
      </c>
      <c r="AN502" s="11">
        <f>'OddsRatio_working_3-way'!AB502+'OddsRatio_working_3-way'!AH502</f>
        <v>-0.2653550668555793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1.0579353982683051</v>
      </c>
      <c r="AS502" s="11">
        <f>IF(('OddsRatio_working_3-way'!X502=0),IF(Q502&gt;0,-Q502^(1/3),(-Q502)^(1/3)),'OddsRatio_working_3-way'!AM502-'OddsRatio_working_3-way'!R502/3)</f>
        <v>-0.7925803314127261</v>
      </c>
      <c r="AT502" s="11">
        <f>IF(('OddsRatio_working_3-way'!X502=0),IF(Q502&gt;0,-Q502^(1/3),(-Q502)^(1/3)),'OddsRatio_working_3-way'!AN502-'OddsRatio_working_3-way'!R502/3)</f>
        <v>-0.2653550668555793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9">
        <f t="shared" si="104"/>
        <v>0.582121706138233</v>
      </c>
      <c r="E503" s="9">
        <f t="shared" si="105"/>
        <v>0.27558748473472128</v>
      </c>
      <c r="F503" s="9">
        <f t="shared" si="106"/>
        <v>0.14229080912704561</v>
      </c>
      <c r="G503" s="9">
        <f t="shared" si="107"/>
        <v>1.0556673909561525</v>
      </c>
      <c r="H503" s="9">
        <f t="shared" si="108"/>
        <v>1.7178538258501839</v>
      </c>
      <c r="I503" s="9">
        <f t="shared" si="109"/>
        <v>3.6286118034808204</v>
      </c>
      <c r="J503" s="9">
        <f t="shared" si="110"/>
        <v>7.0278608023596316</v>
      </c>
      <c r="K503" s="11">
        <f t="shared" si="111"/>
        <v>0.59523809523809523</v>
      </c>
      <c r="L503" s="11">
        <f t="shared" si="112"/>
        <v>0.28653295128939826</v>
      </c>
      <c r="M503" s="11">
        <f t="shared" si="113"/>
        <v>0.14903129657228018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-0.24574638570129193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0.22571256541851684</v>
      </c>
      <c r="Q503" s="11">
        <f>2*'OddsRatio_working_3-way'!K503*'OddsRatio_working_3-way'!L503*'OddsRatio_working_3-way'!M503</f>
        <v>5.0836163382548837E-2</v>
      </c>
      <c r="R503" s="11">
        <f t="shared" si="114"/>
        <v>0</v>
      </c>
      <c r="S503" s="11">
        <f t="shared" si="115"/>
        <v>-0.91847766051328028</v>
      </c>
      <c r="T503" s="11">
        <f t="shared" si="116"/>
        <v>-0.2068643379534415</v>
      </c>
      <c r="U503" s="11">
        <f>'OddsRatio_working_3-way'!S503-'OddsRatio_working_3-way'!R503^2/3</f>
        <v>-0.91847766051328028</v>
      </c>
      <c r="V503" s="11">
        <f>'OddsRatio_working_3-way'!S503*'OddsRatio_working_3-way'!R503/3-2*'OddsRatio_working_3-way'!R503^3/27-'OddsRatio_working_3-way'!T503</f>
        <v>0.2068643379534415</v>
      </c>
      <c r="W503" s="11">
        <f>'OddsRatio_working_3-way'!V503^2+4*'OddsRatio_working_3-way'!U503^3/27</f>
        <v>-7.1996607667618895E-2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0.16940296779021802</v>
      </c>
      <c r="Y503" s="11">
        <f>IF('OddsRatio_working_3-way'!W503&gt;=0,IF('OddsRatio_working_3-way'!V503+SQRT('OddsRatio_working_3-way'!W503)&gt;0,0,PI()),ACOS('OddsRatio_working_3-way'!V503/(2*'OddsRatio_working_3-way'!X503)))</f>
        <v>0.91401770284611061</v>
      </c>
      <c r="Z503" s="11">
        <f>'OddsRatio_working_3-way'!X503^(1/3)*COS('OddsRatio_working_3-way'!Y503/3)</f>
        <v>0.52783369547807635</v>
      </c>
      <c r="AA503" s="11">
        <f>'OddsRatio_working_3-way'!X503^(1/3)*COS(('OddsRatio_working_3-way'!Y503+2*PI())/3)</f>
        <v>-0.40766352619383978</v>
      </c>
      <c r="AB503" s="11">
        <f>'OddsRatio_working_3-way'!X503^(1/3)*COS(('OddsRatio_working_3-way'!Y503+4*PI())/3)</f>
        <v>-0.12017016928423646</v>
      </c>
      <c r="AC503" s="11">
        <f>'OddsRatio_working_3-way'!X503^(1/3)*SIN('OddsRatio_working_3-way'!Y503/3)</f>
        <v>0.1659843670019886</v>
      </c>
      <c r="AD503" s="11">
        <f>'OddsRatio_working_3-way'!X503^(1/3)*SIN(('OddsRatio_working_3-way'!Y503+2*PI())/3)</f>
        <v>0.37412520575643921</v>
      </c>
      <c r="AE503" s="11">
        <f>'OddsRatio_working_3-way'!X503^(1/3)*SIN(('OddsRatio_working_3-way'!Y503+4*PI())/3)</f>
        <v>-0.54010957275842775</v>
      </c>
      <c r="AF503" s="11">
        <f>-'OddsRatio_working_3-way'!U503/(3*'OddsRatio_working_3-way'!X503^(1/3))*COS(('OddsRatio_working_3-way'!Y503)/3)</f>
        <v>0.52783369547807624</v>
      </c>
      <c r="AG503" s="11">
        <f>-'OddsRatio_working_3-way'!U503/(3*'OddsRatio_working_3-way'!X503^(1/3))*COS(('OddsRatio_working_3-way'!Y503+2*PI())/3)</f>
        <v>-0.40766352619383972</v>
      </c>
      <c r="AH503" s="11">
        <f>-'OddsRatio_working_3-way'!U503/(3*'OddsRatio_working_3-way'!X503^(1/3))*COS(('OddsRatio_working_3-way'!Y503+4*PI())/3)</f>
        <v>-0.12017016928423645</v>
      </c>
      <c r="AI503" s="11">
        <f>'OddsRatio_working_3-way'!U503/(3*'OddsRatio_working_3-way'!X503^(1/3))*SIN(('OddsRatio_working_3-way'!Y503)/3)</f>
        <v>-0.16598436700198857</v>
      </c>
      <c r="AJ503" s="11">
        <f>'OddsRatio_working_3-way'!U503/(3*'OddsRatio_working_3-way'!X503^(1/3))*SIN(('OddsRatio_working_3-way'!Y503+2*PI())/3)</f>
        <v>-0.37412520575643915</v>
      </c>
      <c r="AK503" s="11">
        <f>'OddsRatio_working_3-way'!U503/(3*'OddsRatio_working_3-way'!X503^(1/3))*SIN(('OddsRatio_working_3-way'!Y503+4*PI())/3)</f>
        <v>0.54010957275842764</v>
      </c>
      <c r="AL503" s="11">
        <f>'OddsRatio_working_3-way'!Z503+'OddsRatio_working_3-way'!AF503</f>
        <v>1.0556673909561525</v>
      </c>
      <c r="AM503" s="11">
        <f>'OddsRatio_working_3-way'!AA503+'OddsRatio_working_3-way'!AG503</f>
        <v>-0.81532705238767944</v>
      </c>
      <c r="AN503" s="11">
        <f>'OddsRatio_working_3-way'!AB503+'OddsRatio_working_3-way'!AH503</f>
        <v>-0.24034033856847292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1.0556673909561525</v>
      </c>
      <c r="AS503" s="11">
        <f>IF(('OddsRatio_working_3-way'!X503=0),IF(Q503&gt;0,-Q503^(1/3),(-Q503)^(1/3)),'OddsRatio_working_3-way'!AM503-'OddsRatio_working_3-way'!R503/3)</f>
        <v>-0.81532705238767944</v>
      </c>
      <c r="AT503" s="11">
        <f>IF(('OddsRatio_working_3-way'!X503=0),IF(Q503&gt;0,-Q503^(1/3),(-Q503)^(1/3)),'OddsRatio_working_3-way'!AN503-'OddsRatio_working_3-way'!R503/3)</f>
        <v>-0.24034033856847292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9">
        <f t="shared" si="104"/>
        <v>7.0350354107003937E-2</v>
      </c>
      <c r="E504" s="9">
        <f t="shared" si="105"/>
        <v>0.12585434432441639</v>
      </c>
      <c r="F504" s="9">
        <f t="shared" si="106"/>
        <v>0.80379530156857948</v>
      </c>
      <c r="G504" s="9">
        <f t="shared" si="107"/>
        <v>1.1095356449387594</v>
      </c>
      <c r="H504" s="9">
        <f t="shared" si="108"/>
        <v>14.214569531220626</v>
      </c>
      <c r="I504" s="9">
        <f t="shared" si="109"/>
        <v>7.945693137316634</v>
      </c>
      <c r="J504" s="9">
        <f t="shared" si="110"/>
        <v>1.2440978418865272</v>
      </c>
      <c r="K504" s="11">
        <f t="shared" si="111"/>
        <v>7.745933384972889E-2</v>
      </c>
      <c r="L504" s="11">
        <f t="shared" si="112"/>
        <v>0.13774104683195593</v>
      </c>
      <c r="M504" s="11">
        <f t="shared" si="113"/>
        <v>0.81967213114754101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-0.1434452203204345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0.16082702767200857</v>
      </c>
      <c r="Q504" s="11">
        <f>2*'OddsRatio_working_3-way'!K504*'OddsRatio_working_3-way'!L504*'OddsRatio_working_3-way'!M504</f>
        <v>1.7490704477651831E-2</v>
      </c>
      <c r="R504" s="11">
        <f t="shared" si="114"/>
        <v>0</v>
      </c>
      <c r="S504" s="11">
        <f t="shared" si="115"/>
        <v>-1.1211738342535624</v>
      </c>
      <c r="T504" s="11">
        <f t="shared" si="116"/>
        <v>-0.12193298904334557</v>
      </c>
      <c r="U504" s="11">
        <f>'OddsRatio_working_3-way'!S504-'OddsRatio_working_3-way'!R504^2/3</f>
        <v>-1.1211738342535624</v>
      </c>
      <c r="V504" s="11">
        <f>'OddsRatio_working_3-way'!S504*'OddsRatio_working_3-way'!R504/3-2*'OddsRatio_working_3-way'!R504^3/27-'OddsRatio_working_3-way'!T504</f>
        <v>0.12193298904334557</v>
      </c>
      <c r="W504" s="11">
        <f>'OddsRatio_working_3-way'!V504^2+4*'OddsRatio_working_3-way'!U504^3/27</f>
        <v>-0.19392493942447375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0.22846914082733275</v>
      </c>
      <c r="Y504" s="11">
        <f>IF('OddsRatio_working_3-way'!W504&gt;=0,IF('OddsRatio_working_3-way'!V504+SQRT('OddsRatio_working_3-way'!W504)&gt;0,0,PI()),ACOS('OddsRatio_working_3-way'!V504/(2*'OddsRatio_working_3-way'!X504)))</f>
        <v>1.3006755558075023</v>
      </c>
      <c r="Z504" s="11">
        <f>'OddsRatio_working_3-way'!X504^(1/3)*COS('OddsRatio_working_3-way'!Y504/3)</f>
        <v>0.55476782246937972</v>
      </c>
      <c r="AA504" s="11">
        <f>'OddsRatio_working_3-way'!X504^(1/3)*COS(('OddsRatio_working_3-way'!Y504+2*PI())/3)</f>
        <v>-0.49979784049234166</v>
      </c>
      <c r="AB504" s="11">
        <f>'OddsRatio_working_3-way'!X504^(1/3)*COS(('OddsRatio_working_3-way'!Y504+4*PI())/3)</f>
        <v>-5.4969981977038174E-2</v>
      </c>
      <c r="AC504" s="11">
        <f>'OddsRatio_working_3-way'!X504^(1/3)*SIN('OddsRatio_working_3-way'!Y504/3)</f>
        <v>0.25682148385685527</v>
      </c>
      <c r="AD504" s="11">
        <f>'OddsRatio_working_3-way'!X504^(1/3)*SIN(('OddsRatio_working_3-way'!Y504+2*PI())/3)</f>
        <v>0.35203228553223065</v>
      </c>
      <c r="AE504" s="11">
        <f>'OddsRatio_working_3-way'!X504^(1/3)*SIN(('OddsRatio_working_3-way'!Y504+4*PI())/3)</f>
        <v>-0.60885376938908597</v>
      </c>
      <c r="AF504" s="11">
        <f>-'OddsRatio_working_3-way'!U504/(3*'OddsRatio_working_3-way'!X504^(1/3))*COS(('OddsRatio_working_3-way'!Y504)/3)</f>
        <v>0.55476782246937961</v>
      </c>
      <c r="AG504" s="11">
        <f>-'OddsRatio_working_3-way'!U504/(3*'OddsRatio_working_3-way'!X504^(1/3))*COS(('OddsRatio_working_3-way'!Y504+2*PI())/3)</f>
        <v>-0.49979784049234161</v>
      </c>
      <c r="AH504" s="11">
        <f>-'OddsRatio_working_3-way'!U504/(3*'OddsRatio_working_3-way'!X504^(1/3))*COS(('OddsRatio_working_3-way'!Y504+4*PI())/3)</f>
        <v>-5.496998197703816E-2</v>
      </c>
      <c r="AI504" s="11">
        <f>'OddsRatio_working_3-way'!U504/(3*'OddsRatio_working_3-way'!X504^(1/3))*SIN(('OddsRatio_working_3-way'!Y504)/3)</f>
        <v>-0.25682148385685521</v>
      </c>
      <c r="AJ504" s="11">
        <f>'OddsRatio_working_3-way'!U504/(3*'OddsRatio_working_3-way'!X504^(1/3))*SIN(('OddsRatio_working_3-way'!Y504+2*PI())/3)</f>
        <v>-0.35203228553223059</v>
      </c>
      <c r="AK504" s="11">
        <f>'OddsRatio_working_3-way'!U504/(3*'OddsRatio_working_3-way'!X504^(1/3))*SIN(('OddsRatio_working_3-way'!Y504+4*PI())/3)</f>
        <v>0.60885376938908586</v>
      </c>
      <c r="AL504" s="11">
        <f>'OddsRatio_working_3-way'!Z504+'OddsRatio_working_3-way'!AF504</f>
        <v>1.1095356449387594</v>
      </c>
      <c r="AM504" s="11">
        <f>'OddsRatio_working_3-way'!AA504+'OddsRatio_working_3-way'!AG504</f>
        <v>-0.99959568098468332</v>
      </c>
      <c r="AN504" s="11">
        <f>'OddsRatio_working_3-way'!AB504+'OddsRatio_working_3-way'!AH504</f>
        <v>-0.10993996395407633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1.1095356449387594</v>
      </c>
      <c r="AS504" s="11">
        <f>IF(('OddsRatio_working_3-way'!X504=0),IF(Q504&gt;0,-Q504^(1/3),(-Q504)^(1/3)),'OddsRatio_working_3-way'!AM504-'OddsRatio_working_3-way'!R504/3)</f>
        <v>-0.99959568098468332</v>
      </c>
      <c r="AT504" s="11">
        <f>IF(('OddsRatio_working_3-way'!X504=0),IF(Q504&gt;0,-Q504^(1/3),(-Q504)^(1/3)),'OddsRatio_working_3-way'!AN504-'OddsRatio_working_3-way'!R504/3)</f>
        <v>-0.10993996395407633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9">
        <f t="shared" si="104"/>
        <v>0.21055047841063448</v>
      </c>
      <c r="E505" s="9">
        <f t="shared" si="105"/>
        <v>0.21729661875927189</v>
      </c>
      <c r="F505" s="9">
        <f t="shared" si="106"/>
        <v>0.57215290283009379</v>
      </c>
      <c r="G505" s="9">
        <f t="shared" si="107"/>
        <v>1.0532176666919317</v>
      </c>
      <c r="H505" s="9">
        <f t="shared" si="108"/>
        <v>4.7494548934232768</v>
      </c>
      <c r="I505" s="9">
        <f t="shared" si="109"/>
        <v>4.6020044200864065</v>
      </c>
      <c r="J505" s="9">
        <f t="shared" si="110"/>
        <v>1.7477845433512718</v>
      </c>
      <c r="K505" s="11">
        <f t="shared" si="111"/>
        <v>0.2192982456140351</v>
      </c>
      <c r="L505" s="11">
        <f t="shared" si="112"/>
        <v>0.22624434389140272</v>
      </c>
      <c r="M505" s="11">
        <f t="shared" si="113"/>
        <v>0.58479532163742687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-0.25081368579820607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0.22312237156623665</v>
      </c>
      <c r="Q505" s="11">
        <f>2*'OddsRatio_working_3-way'!K505*'OddsRatio_working_3-way'!L505*'OddsRatio_working_3-way'!M505</f>
        <v>5.8029225374833973E-2</v>
      </c>
      <c r="R505" s="11">
        <f t="shared" si="114"/>
        <v>0</v>
      </c>
      <c r="S505" s="11">
        <f t="shared" si="115"/>
        <v>-0.88959408596926148</v>
      </c>
      <c r="T505" s="11">
        <f t="shared" si="116"/>
        <v>-0.23136387151346199</v>
      </c>
      <c r="U505" s="11">
        <f>'OddsRatio_working_3-way'!S505-'OddsRatio_working_3-way'!R505^2/3</f>
        <v>-0.88959408596926148</v>
      </c>
      <c r="V505" s="11">
        <f>'OddsRatio_working_3-way'!S505*'OddsRatio_working_3-way'!R505/3-2*'OddsRatio_working_3-way'!R505^3/27-'OddsRatio_working_3-way'!T505</f>
        <v>0.23136387151346199</v>
      </c>
      <c r="W505" s="11">
        <f>'OddsRatio_working_3-way'!V505^2+4*'OddsRatio_working_3-way'!U505^3/27</f>
        <v>-5.0767776194988207E-2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0.16147524364177776</v>
      </c>
      <c r="Y505" s="11">
        <f>IF('OddsRatio_working_3-way'!W505&gt;=0,IF('OddsRatio_working_3-way'!V505+SQRT('OddsRatio_working_3-way'!W505)&gt;0,0,PI()),ACOS('OddsRatio_working_3-way'!V505/(2*'OddsRatio_working_3-way'!X505)))</f>
        <v>0.77215815104781527</v>
      </c>
      <c r="Z505" s="11">
        <f>'OddsRatio_working_3-way'!X505^(1/3)*COS('OddsRatio_working_3-way'!Y505/3)</f>
        <v>0.52660883334596587</v>
      </c>
      <c r="AA505" s="11">
        <f>'OddsRatio_working_3-way'!X505^(1/3)*COS(('OddsRatio_working_3-way'!Y505+2*PI())/3)</f>
        <v>-0.38334971634696374</v>
      </c>
      <c r="AB505" s="11">
        <f>'OddsRatio_working_3-way'!X505^(1/3)*COS(('OddsRatio_working_3-way'!Y505+4*PI())/3)</f>
        <v>-0.14325911699900232</v>
      </c>
      <c r="AC505" s="11">
        <f>'OddsRatio_working_3-way'!X505^(1/3)*SIN('OddsRatio_working_3-way'!Y505/3)</f>
        <v>0.13861637216344433</v>
      </c>
      <c r="AD505" s="11">
        <f>'OddsRatio_working_3-way'!X505^(1/3)*SIN(('OddsRatio_working_3-way'!Y505+2*PI())/3)</f>
        <v>0.38674844145317022</v>
      </c>
      <c r="AE505" s="11">
        <f>'OddsRatio_working_3-way'!X505^(1/3)*SIN(('OddsRatio_working_3-way'!Y505+4*PI())/3)</f>
        <v>-0.52536481361661436</v>
      </c>
      <c r="AF505" s="11">
        <f>-'OddsRatio_working_3-way'!U505/(3*'OddsRatio_working_3-way'!X505^(1/3))*COS(('OddsRatio_working_3-way'!Y505)/3)</f>
        <v>0.52660883334596587</v>
      </c>
      <c r="AG505" s="11">
        <f>-'OddsRatio_working_3-way'!U505/(3*'OddsRatio_working_3-way'!X505^(1/3))*COS(('OddsRatio_working_3-way'!Y505+2*PI())/3)</f>
        <v>-0.38334971634696374</v>
      </c>
      <c r="AH505" s="11">
        <f>-'OddsRatio_working_3-way'!U505/(3*'OddsRatio_working_3-way'!X505^(1/3))*COS(('OddsRatio_working_3-way'!Y505+4*PI())/3)</f>
        <v>-0.14325911699900232</v>
      </c>
      <c r="AI505" s="11">
        <f>'OddsRatio_working_3-way'!U505/(3*'OddsRatio_working_3-way'!X505^(1/3))*SIN(('OddsRatio_working_3-way'!Y505)/3)</f>
        <v>-0.13861637216344433</v>
      </c>
      <c r="AJ505" s="11">
        <f>'OddsRatio_working_3-way'!U505/(3*'OddsRatio_working_3-way'!X505^(1/3))*SIN(('OddsRatio_working_3-way'!Y505+2*PI())/3)</f>
        <v>-0.38674844145317022</v>
      </c>
      <c r="AK505" s="11">
        <f>'OddsRatio_working_3-way'!U505/(3*'OddsRatio_working_3-way'!X505^(1/3))*SIN(('OddsRatio_working_3-way'!Y505+4*PI())/3)</f>
        <v>0.52536481361661436</v>
      </c>
      <c r="AL505" s="11">
        <f>'OddsRatio_working_3-way'!Z505+'OddsRatio_working_3-way'!AF505</f>
        <v>1.0532176666919317</v>
      </c>
      <c r="AM505" s="11">
        <f>'OddsRatio_working_3-way'!AA505+'OddsRatio_working_3-way'!AG505</f>
        <v>-0.76669943269392749</v>
      </c>
      <c r="AN505" s="11">
        <f>'OddsRatio_working_3-way'!AB505+'OddsRatio_working_3-way'!AH505</f>
        <v>-0.28651823399800463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1.0532176666919317</v>
      </c>
      <c r="AS505" s="11">
        <f>IF(('OddsRatio_working_3-way'!X505=0),IF(Q505&gt;0,-Q505^(1/3),(-Q505)^(1/3)),'OddsRatio_working_3-way'!AM505-'OddsRatio_working_3-way'!R505/3)</f>
        <v>-0.76669943269392749</v>
      </c>
      <c r="AT505" s="11">
        <f>IF(('OddsRatio_working_3-way'!X505=0),IF(Q505&gt;0,-Q505^(1/3),(-Q505)^(1/3)),'OddsRatio_working_3-way'!AN505-'OddsRatio_working_3-way'!R505/3)</f>
        <v>-0.28651823399800463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9">
        <f t="shared" si="104"/>
        <v>0.32002163250145743</v>
      </c>
      <c r="E506" s="9">
        <f t="shared" si="105"/>
        <v>0.27828083515035396</v>
      </c>
      <c r="F506" s="9">
        <f t="shared" si="106"/>
        <v>0.40169753234818856</v>
      </c>
      <c r="G506" s="9">
        <f t="shared" si="107"/>
        <v>1.0415631173446824</v>
      </c>
      <c r="H506" s="9">
        <f t="shared" si="108"/>
        <v>3.1247887593831516</v>
      </c>
      <c r="I506" s="9">
        <f t="shared" si="109"/>
        <v>3.5934921621882592</v>
      </c>
      <c r="J506" s="9">
        <f t="shared" si="110"/>
        <v>2.4894352578028962</v>
      </c>
      <c r="K506" s="11">
        <f t="shared" si="111"/>
        <v>0.32894736842105265</v>
      </c>
      <c r="L506" s="11">
        <f t="shared" si="112"/>
        <v>0.28653295128939826</v>
      </c>
      <c r="M506" s="11">
        <f t="shared" si="113"/>
        <v>0.41152263374485593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-0.28174762758535943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0.23117505816612705</v>
      </c>
      <c r="Q506" s="11">
        <f>2*'OddsRatio_working_3-way'!K506*'OddsRatio_working_3-way'!L506*'OddsRatio_working_3-way'!M506</f>
        <v>7.7575522874539268E-2</v>
      </c>
      <c r="R506" s="11">
        <f t="shared" si="114"/>
        <v>0</v>
      </c>
      <c r="S506" s="11">
        <f t="shared" si="115"/>
        <v>-0.82050400973150805</v>
      </c>
      <c r="T506" s="11">
        <f t="shared" si="116"/>
        <v>-0.27533691601728455</v>
      </c>
      <c r="U506" s="11">
        <f>'OddsRatio_working_3-way'!S506-'OddsRatio_working_3-way'!R506^2/3</f>
        <v>-0.82050400973150805</v>
      </c>
      <c r="V506" s="11">
        <f>'OddsRatio_working_3-way'!S506*'OddsRatio_working_3-way'!R506/3-2*'OddsRatio_working_3-way'!R506^3/27-'OddsRatio_working_3-way'!T506</f>
        <v>0.27533691601728455</v>
      </c>
      <c r="W506" s="11">
        <f>'OddsRatio_working_3-way'!V506^2+4*'OddsRatio_working_3-way'!U506^3/27</f>
        <v>-6.0244439317086868E-3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0.14303396559350676</v>
      </c>
      <c r="Y506" s="11">
        <f>IF('OddsRatio_working_3-way'!W506&gt;=0,IF('OddsRatio_working_3-way'!V506+SQRT('OddsRatio_working_3-way'!W506)&gt;0,0,PI()),ACOS('OddsRatio_working_3-way'!V506/(2*'OddsRatio_working_3-way'!X506)))</f>
        <v>0.27476907892250391</v>
      </c>
      <c r="Z506" s="11">
        <f>'OddsRatio_working_3-way'!X506^(1/3)*COS('OddsRatio_working_3-way'!Y506/3)</f>
        <v>0.52078155867234122</v>
      </c>
      <c r="AA506" s="11">
        <f>'OddsRatio_working_3-way'!X506^(1/3)*COS(('OddsRatio_working_3-way'!Y506+2*PI())/3)</f>
        <v>-0.30181454718727468</v>
      </c>
      <c r="AB506" s="11">
        <f>'OddsRatio_working_3-way'!X506^(1/3)*COS(('OddsRatio_working_3-way'!Y506+4*PI())/3)</f>
        <v>-0.21896701148506689</v>
      </c>
      <c r="AC506" s="11">
        <f>'OddsRatio_working_3-way'!X506^(1/3)*SIN('OddsRatio_working_3-way'!Y506/3)</f>
        <v>4.7832047039366957E-2</v>
      </c>
      <c r="AD506" s="11">
        <f>'OddsRatio_working_3-way'!X506^(1/3)*SIN(('OddsRatio_working_3-way'!Y506+2*PI())/3)</f>
        <v>0.42709403611302016</v>
      </c>
      <c r="AE506" s="11">
        <f>'OddsRatio_working_3-way'!X506^(1/3)*SIN(('OddsRatio_working_3-way'!Y506+4*PI())/3)</f>
        <v>-0.47492608315238699</v>
      </c>
      <c r="AF506" s="11">
        <f>-'OddsRatio_working_3-way'!U506/(3*'OddsRatio_working_3-way'!X506^(1/3))*COS(('OddsRatio_working_3-way'!Y506)/3)</f>
        <v>0.5207815586723411</v>
      </c>
      <c r="AG506" s="11">
        <f>-'OddsRatio_working_3-way'!U506/(3*'OddsRatio_working_3-way'!X506^(1/3))*COS(('OddsRatio_working_3-way'!Y506+2*PI())/3)</f>
        <v>-0.30181454718727463</v>
      </c>
      <c r="AH506" s="11">
        <f>-'OddsRatio_working_3-way'!U506/(3*'OddsRatio_working_3-way'!X506^(1/3))*COS(('OddsRatio_working_3-way'!Y506+4*PI())/3)</f>
        <v>-0.21896701148506686</v>
      </c>
      <c r="AI506" s="11">
        <f>'OddsRatio_working_3-way'!U506/(3*'OddsRatio_working_3-way'!X506^(1/3))*SIN(('OddsRatio_working_3-way'!Y506)/3)</f>
        <v>-4.783204703936695E-2</v>
      </c>
      <c r="AJ506" s="11">
        <f>'OddsRatio_working_3-way'!U506/(3*'OddsRatio_working_3-way'!X506^(1/3))*SIN(('OddsRatio_working_3-way'!Y506+2*PI())/3)</f>
        <v>-0.42709403611302005</v>
      </c>
      <c r="AK506" s="11">
        <f>'OddsRatio_working_3-way'!U506/(3*'OddsRatio_working_3-way'!X506^(1/3))*SIN(('OddsRatio_working_3-way'!Y506+4*PI())/3)</f>
        <v>0.47492608315238688</v>
      </c>
      <c r="AL506" s="11">
        <f>'OddsRatio_working_3-way'!Z506+'OddsRatio_working_3-way'!AF506</f>
        <v>1.0415631173446824</v>
      </c>
      <c r="AM506" s="11">
        <f>'OddsRatio_working_3-way'!AA506+'OddsRatio_working_3-way'!AG506</f>
        <v>-0.60362909437454926</v>
      </c>
      <c r="AN506" s="11">
        <f>'OddsRatio_working_3-way'!AB506+'OddsRatio_working_3-way'!AH506</f>
        <v>-0.43793402297013373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1.0415631173446824</v>
      </c>
      <c r="AS506" s="11">
        <f>IF(('OddsRatio_working_3-way'!X506=0),IF(Q506&gt;0,-Q506^(1/3),(-Q506)^(1/3)),'OddsRatio_working_3-way'!AM506-'OddsRatio_working_3-way'!R506/3)</f>
        <v>-0.60362909437454926</v>
      </c>
      <c r="AT506" s="11">
        <f>IF(('OddsRatio_working_3-way'!X506=0),IF(Q506&gt;0,-Q506^(1/3),(-Q506)^(1/3)),'OddsRatio_working_3-way'!AN506-'OddsRatio_working_3-way'!R506/3)</f>
        <v>-0.43793402297013373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9">
        <f t="shared" si="104"/>
        <v>0.13332125466255923</v>
      </c>
      <c r="E507" s="9">
        <f t="shared" si="105"/>
        <v>0.2346907046927999</v>
      </c>
      <c r="F507" s="9">
        <f t="shared" si="106"/>
        <v>0.63198804064464098</v>
      </c>
      <c r="G507" s="9">
        <f t="shared" si="107"/>
        <v>1.058742587424393</v>
      </c>
      <c r="H507" s="9">
        <f t="shared" si="108"/>
        <v>7.5006794867857725</v>
      </c>
      <c r="I507" s="9">
        <f t="shared" si="109"/>
        <v>4.2609271692671307</v>
      </c>
      <c r="J507" s="9">
        <f t="shared" si="110"/>
        <v>1.5823084230834166</v>
      </c>
      <c r="K507" s="11">
        <f t="shared" si="111"/>
        <v>0.14005602240896359</v>
      </c>
      <c r="L507" s="11">
        <f t="shared" si="112"/>
        <v>0.24509803921568626</v>
      </c>
      <c r="M507" s="11">
        <f t="shared" si="113"/>
        <v>0.64516129032258063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-0.23035184978482248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0.21637370950910409</v>
      </c>
      <c r="Q507" s="11">
        <f>2*'OddsRatio_working_3-way'!K507*'OddsRatio_working_3-way'!L507*'OddsRatio_working_3-way'!M507</f>
        <v>4.4293492222948636E-2</v>
      </c>
      <c r="R507" s="11">
        <f t="shared" si="114"/>
        <v>0</v>
      </c>
      <c r="S507" s="11">
        <f t="shared" si="115"/>
        <v>-0.93931830680424</v>
      </c>
      <c r="T507" s="11">
        <f t="shared" si="116"/>
        <v>-0.19228624499575026</v>
      </c>
      <c r="U507" s="11">
        <f>'OddsRatio_working_3-way'!S507-'OddsRatio_working_3-way'!R507^2/3</f>
        <v>-0.93931830680424</v>
      </c>
      <c r="V507" s="11">
        <f>'OddsRatio_working_3-way'!S507*'OddsRatio_working_3-way'!R507/3-2*'OddsRatio_working_3-way'!R507^3/27-'OddsRatio_working_3-way'!T507</f>
        <v>0.19228624499575026</v>
      </c>
      <c r="W507" s="11">
        <f>'OddsRatio_working_3-way'!V507^2+4*'OddsRatio_working_3-way'!U507^3/27</f>
        <v>-8.5807967071319019E-2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0.17520128929739981</v>
      </c>
      <c r="Y507" s="11">
        <f>IF('OddsRatio_working_3-way'!W507&gt;=0,IF('OddsRatio_working_3-way'!V507+SQRT('OddsRatio_working_3-way'!W507)&gt;0,0,PI()),ACOS('OddsRatio_working_3-way'!V507/(2*'OddsRatio_working_3-way'!X507)))</f>
        <v>0.98991840248006435</v>
      </c>
      <c r="Z507" s="11">
        <f>'OddsRatio_working_3-way'!X507^(1/3)*COS('OddsRatio_working_3-way'!Y507/3)</f>
        <v>0.52937129371219649</v>
      </c>
      <c r="AA507" s="11">
        <f>'OddsRatio_working_3-way'!X507^(1/3)*COS(('OddsRatio_working_3-way'!Y507+2*PI())/3)</f>
        <v>-0.42170189361472682</v>
      </c>
      <c r="AB507" s="11">
        <f>'OddsRatio_working_3-way'!X507^(1/3)*COS(('OddsRatio_working_3-way'!Y507+4*PI())/3)</f>
        <v>-0.10766940009746981</v>
      </c>
      <c r="AC507" s="11">
        <f>'OddsRatio_working_3-way'!X507^(1/3)*SIN('OddsRatio_working_3-way'!Y507/3)</f>
        <v>0.18130674466647786</v>
      </c>
      <c r="AD507" s="11">
        <f>'OddsRatio_working_3-way'!X507^(1/3)*SIN(('OddsRatio_working_3-way'!Y507+2*PI())/3)</f>
        <v>0.36779561605575672</v>
      </c>
      <c r="AE507" s="11">
        <f>'OddsRatio_working_3-way'!X507^(1/3)*SIN(('OddsRatio_working_3-way'!Y507+4*PI())/3)</f>
        <v>-0.54910236072223451</v>
      </c>
      <c r="AF507" s="11">
        <f>-'OddsRatio_working_3-way'!U507/(3*'OddsRatio_working_3-way'!X507^(1/3))*COS(('OddsRatio_working_3-way'!Y507)/3)</f>
        <v>0.52937129371219649</v>
      </c>
      <c r="AG507" s="11">
        <f>-'OddsRatio_working_3-way'!U507/(3*'OddsRatio_working_3-way'!X507^(1/3))*COS(('OddsRatio_working_3-way'!Y507+2*PI())/3)</f>
        <v>-0.42170189361472682</v>
      </c>
      <c r="AH507" s="11">
        <f>-'OddsRatio_working_3-way'!U507/(3*'OddsRatio_working_3-way'!X507^(1/3))*COS(('OddsRatio_working_3-way'!Y507+4*PI())/3)</f>
        <v>-0.10766940009746981</v>
      </c>
      <c r="AI507" s="11">
        <f>'OddsRatio_working_3-way'!U507/(3*'OddsRatio_working_3-way'!X507^(1/3))*SIN(('OddsRatio_working_3-way'!Y507)/3)</f>
        <v>-0.18130674466647786</v>
      </c>
      <c r="AJ507" s="11">
        <f>'OddsRatio_working_3-way'!U507/(3*'OddsRatio_working_3-way'!X507^(1/3))*SIN(('OddsRatio_working_3-way'!Y507+2*PI())/3)</f>
        <v>-0.36779561605575672</v>
      </c>
      <c r="AK507" s="11">
        <f>'OddsRatio_working_3-way'!U507/(3*'OddsRatio_working_3-way'!X507^(1/3))*SIN(('OddsRatio_working_3-way'!Y507+4*PI())/3)</f>
        <v>0.54910236072223451</v>
      </c>
      <c r="AL507" s="11">
        <f>'OddsRatio_working_3-way'!Z507+'OddsRatio_working_3-way'!AF507</f>
        <v>1.058742587424393</v>
      </c>
      <c r="AM507" s="11">
        <f>'OddsRatio_working_3-way'!AA507+'OddsRatio_working_3-way'!AG507</f>
        <v>-0.84340378722945364</v>
      </c>
      <c r="AN507" s="11">
        <f>'OddsRatio_working_3-way'!AB507+'OddsRatio_working_3-way'!AH507</f>
        <v>-0.21533880019493962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1.058742587424393</v>
      </c>
      <c r="AS507" s="11">
        <f>IF(('OddsRatio_working_3-way'!X507=0),IF(Q507&gt;0,-Q507^(1/3),(-Q507)^(1/3)),'OddsRatio_working_3-way'!AM507-'OddsRatio_working_3-way'!R507/3)</f>
        <v>-0.84340378722945364</v>
      </c>
      <c r="AT507" s="11">
        <f>IF(('OddsRatio_working_3-way'!X507=0),IF(Q507&gt;0,-Q507^(1/3),(-Q507)^(1/3)),'OddsRatio_working_3-way'!AN507-'OddsRatio_working_3-way'!R507/3)</f>
        <v>-0.21533880019493962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9">
        <f t="shared" si="104"/>
        <v>0.77793046767185792</v>
      </c>
      <c r="E508" s="9">
        <f t="shared" si="105"/>
        <v>0.1505261771894483</v>
      </c>
      <c r="F508" s="9">
        <f t="shared" si="106"/>
        <v>7.1543355138693698E-2</v>
      </c>
      <c r="G508" s="9">
        <f t="shared" si="107"/>
        <v>1.0979304981248605</v>
      </c>
      <c r="H508" s="9">
        <f t="shared" si="108"/>
        <v>1.2854619295124641</v>
      </c>
      <c r="I508" s="9">
        <f t="shared" si="109"/>
        <v>6.6433627603617822</v>
      </c>
      <c r="J508" s="9">
        <f t="shared" si="110"/>
        <v>13.977538487835851</v>
      </c>
      <c r="K508" s="11">
        <f t="shared" si="111"/>
        <v>0.79365079365079361</v>
      </c>
      <c r="L508" s="11">
        <f t="shared" si="112"/>
        <v>0.16286644951140067</v>
      </c>
      <c r="M508" s="11">
        <f t="shared" si="113"/>
        <v>7.8003120124804995E-2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-0.15926744096287826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0.1736225800823564</v>
      </c>
      <c r="Q508" s="11">
        <f>2*'OddsRatio_working_3-way'!K508*'OddsRatio_working_3-way'!L508*'OddsRatio_working_3-way'!M508</f>
        <v>2.0165224167521069E-2</v>
      </c>
      <c r="R508" s="11">
        <f t="shared" si="114"/>
        <v>0</v>
      </c>
      <c r="S508" s="11">
        <f t="shared" si="115"/>
        <v>-1.0901322896424512</v>
      </c>
      <c r="T508" s="11">
        <f t="shared" si="116"/>
        <v>-0.12661234490620804</v>
      </c>
      <c r="U508" s="11">
        <f>'OddsRatio_working_3-way'!S508-'OddsRatio_working_3-way'!R508^2/3</f>
        <v>-1.0901322896424512</v>
      </c>
      <c r="V508" s="11">
        <f>'OddsRatio_working_3-way'!S508*'OddsRatio_working_3-way'!R508/3-2*'OddsRatio_working_3-way'!R508^3/27-'OddsRatio_working_3-way'!T508</f>
        <v>0.12661234490620804</v>
      </c>
      <c r="W508" s="11">
        <f>'OddsRatio_working_3-way'!V508^2+4*'OddsRatio_working_3-way'!U508^3/27</f>
        <v>-0.17589532555464046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0.21904680517944622</v>
      </c>
      <c r="Y508" s="11">
        <f>IF('OddsRatio_working_3-way'!W508&gt;=0,IF('OddsRatio_working_3-way'!V508+SQRT('OddsRatio_working_3-way'!W508)&gt;0,0,PI()),ACOS('OddsRatio_working_3-way'!V508/(2*'OddsRatio_working_3-way'!X508)))</f>
        <v>1.2776063786919232</v>
      </c>
      <c r="Z508" s="11">
        <f>'OddsRatio_working_3-way'!X508^(1/3)*COS('OddsRatio_working_3-way'!Y508/3)</f>
        <v>0.54896524906243027</v>
      </c>
      <c r="AA508" s="11">
        <f>'OddsRatio_working_3-way'!X508^(1/3)*COS(('OddsRatio_working_3-way'!Y508+2*PI())/3)</f>
        <v>-0.49014657353980745</v>
      </c>
      <c r="AB508" s="11">
        <f>'OddsRatio_working_3-way'!X508^(1/3)*COS(('OddsRatio_working_3-way'!Y508+4*PI())/3)</f>
        <v>-5.8818675522622696E-2</v>
      </c>
      <c r="AC508" s="11">
        <f>'OddsRatio_working_3-way'!X508^(1/3)*SIN('OddsRatio_working_3-way'!Y508/3)</f>
        <v>0.24902727802921715</v>
      </c>
      <c r="AD508" s="11">
        <f>'OddsRatio_working_3-way'!X508^(1/3)*SIN(('OddsRatio_working_3-way'!Y508+2*PI())/3)</f>
        <v>0.35090421246830761</v>
      </c>
      <c r="AE508" s="11">
        <f>'OddsRatio_working_3-way'!X508^(1/3)*SIN(('OddsRatio_working_3-way'!Y508+4*PI())/3)</f>
        <v>-0.5999314904975247</v>
      </c>
      <c r="AF508" s="11">
        <f>-'OddsRatio_working_3-way'!U508/(3*'OddsRatio_working_3-way'!X508^(1/3))*COS(('OddsRatio_working_3-way'!Y508)/3)</f>
        <v>0.54896524906243027</v>
      </c>
      <c r="AG508" s="11">
        <f>-'OddsRatio_working_3-way'!U508/(3*'OddsRatio_working_3-way'!X508^(1/3))*COS(('OddsRatio_working_3-way'!Y508+2*PI())/3)</f>
        <v>-0.49014657353980745</v>
      </c>
      <c r="AH508" s="11">
        <f>-'OddsRatio_working_3-way'!U508/(3*'OddsRatio_working_3-way'!X508^(1/3))*COS(('OddsRatio_working_3-way'!Y508+4*PI())/3)</f>
        <v>-5.8818675522622696E-2</v>
      </c>
      <c r="AI508" s="11">
        <f>'OddsRatio_working_3-way'!U508/(3*'OddsRatio_working_3-way'!X508^(1/3))*SIN(('OddsRatio_working_3-way'!Y508)/3)</f>
        <v>-0.24902727802921715</v>
      </c>
      <c r="AJ508" s="11">
        <f>'OddsRatio_working_3-way'!U508/(3*'OddsRatio_working_3-way'!X508^(1/3))*SIN(('OddsRatio_working_3-way'!Y508+2*PI())/3)</f>
        <v>-0.35090421246830761</v>
      </c>
      <c r="AK508" s="11">
        <f>'OddsRatio_working_3-way'!U508/(3*'OddsRatio_working_3-way'!X508^(1/3))*SIN(('OddsRatio_working_3-way'!Y508+4*PI())/3)</f>
        <v>0.5999314904975247</v>
      </c>
      <c r="AL508" s="11">
        <f>'OddsRatio_working_3-way'!Z508+'OddsRatio_working_3-way'!AF508</f>
        <v>1.0979304981248605</v>
      </c>
      <c r="AM508" s="11">
        <f>'OddsRatio_working_3-way'!AA508+'OddsRatio_working_3-way'!AG508</f>
        <v>-0.9802931470796149</v>
      </c>
      <c r="AN508" s="11">
        <f>'OddsRatio_working_3-way'!AB508+'OddsRatio_working_3-way'!AH508</f>
        <v>-0.11763735104524539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1.0979304981248605</v>
      </c>
      <c r="AS508" s="11">
        <f>IF(('OddsRatio_working_3-way'!X508=0),IF(Q508&gt;0,-Q508^(1/3),(-Q508)^(1/3)),'OddsRatio_working_3-way'!AM508-'OddsRatio_working_3-way'!R508/3)</f>
        <v>-0.9802931470796149</v>
      </c>
      <c r="AT508" s="11">
        <f>IF(('OddsRatio_working_3-way'!X508=0),IF(Q508&gt;0,-Q508^(1/3),(-Q508)^(1/3)),'OddsRatio_working_3-way'!AN508-'OddsRatio_working_3-way'!R508/3)</f>
        <v>-0.11763735104524539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9">
        <f t="shared" si="104"/>
        <v>0.30024756006072761</v>
      </c>
      <c r="E509" s="9">
        <f t="shared" si="105"/>
        <v>0.25984198976385386</v>
      </c>
      <c r="F509" s="9">
        <f t="shared" si="106"/>
        <v>0.43991045017541847</v>
      </c>
      <c r="G509" s="9">
        <f t="shared" si="107"/>
        <v>1.0789745064683447</v>
      </c>
      <c r="H509" s="9">
        <f t="shared" si="108"/>
        <v>3.3305849339716249</v>
      </c>
      <c r="I509" s="9">
        <f t="shared" si="109"/>
        <v>3.8484926970764297</v>
      </c>
      <c r="J509" s="9">
        <f t="shared" si="110"/>
        <v>2.2731899176326467</v>
      </c>
      <c r="K509" s="11">
        <f t="shared" si="111"/>
        <v>0.31645569620253161</v>
      </c>
      <c r="L509" s="11">
        <f t="shared" si="112"/>
        <v>0.27472527472527469</v>
      </c>
      <c r="M509" s="11">
        <f t="shared" si="113"/>
        <v>0.4587155963302752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-0.268345752493935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0.23848233986429315</v>
      </c>
      <c r="Q509" s="11">
        <f>2*'OddsRatio_working_3-way'!K509*'OddsRatio_working_3-way'!L509*'OddsRatio_working_3-way'!M509</f>
        <v>7.9759979887723445E-2</v>
      </c>
      <c r="R509" s="11">
        <f t="shared" si="114"/>
        <v>0</v>
      </c>
      <c r="S509" s="11">
        <f t="shared" si="115"/>
        <v>-0.88871292967338178</v>
      </c>
      <c r="T509" s="11">
        <f t="shared" si="116"/>
        <v>-0.29722840457303729</v>
      </c>
      <c r="U509" s="11">
        <f>'OddsRatio_working_3-way'!S509-'OddsRatio_working_3-way'!R509^2/3</f>
        <v>-0.88871292967338178</v>
      </c>
      <c r="V509" s="11">
        <f>'OddsRatio_working_3-way'!S509*'OddsRatio_working_3-way'!R509/3-2*'OddsRatio_working_3-way'!R509^3/27-'OddsRatio_working_3-way'!T509</f>
        <v>0.29722840457303729</v>
      </c>
      <c r="W509" s="11">
        <f>'OddsRatio_working_3-way'!V509^2+4*'OddsRatio_working_3-way'!U509^3/27</f>
        <v>-1.5642676350423046E-2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0.16123538758245365</v>
      </c>
      <c r="Y509" s="11">
        <f>IF('OddsRatio_working_3-way'!W509&gt;=0,IF('OddsRatio_working_3-way'!V509+SQRT('OddsRatio_working_3-way'!W509)&gt;0,0,PI()),ACOS('OddsRatio_working_3-way'!V509/(2*'OddsRatio_working_3-way'!X509)))</f>
        <v>0.39829918531326935</v>
      </c>
      <c r="Z509" s="11">
        <f>'OddsRatio_working_3-way'!X509^(1/3)*COS('OddsRatio_working_3-way'!Y509/3)</f>
        <v>0.53948725323417235</v>
      </c>
      <c r="AA509" s="11">
        <f>'OddsRatio_working_3-way'!X509^(1/3)*COS(('OddsRatio_working_3-way'!Y509+2*PI())/3)</f>
        <v>-0.33214042234195856</v>
      </c>
      <c r="AB509" s="11">
        <f>'OddsRatio_working_3-way'!X509^(1/3)*COS(('OddsRatio_working_3-way'!Y509+4*PI())/3)</f>
        <v>-0.20734683089221345</v>
      </c>
      <c r="AC509" s="11">
        <f>'OddsRatio_working_3-way'!X509^(1/3)*SIN('OddsRatio_working_3-way'!Y509/3)</f>
        <v>7.2049613616650451E-2</v>
      </c>
      <c r="AD509" s="11">
        <f>'OddsRatio_working_3-way'!X509^(1/3)*SIN(('OddsRatio_working_3-way'!Y509+2*PI())/3)</f>
        <v>0.43118485951035662</v>
      </c>
      <c r="AE509" s="11">
        <f>'OddsRatio_working_3-way'!X509^(1/3)*SIN(('OddsRatio_working_3-way'!Y509+4*PI())/3)</f>
        <v>-0.50323447312700709</v>
      </c>
      <c r="AF509" s="11">
        <f>-'OddsRatio_working_3-way'!U509/(3*'OddsRatio_working_3-way'!X509^(1/3))*COS(('OddsRatio_working_3-way'!Y509)/3)</f>
        <v>0.53948725323417235</v>
      </c>
      <c r="AG509" s="11">
        <f>-'OddsRatio_working_3-way'!U509/(3*'OddsRatio_working_3-way'!X509^(1/3))*COS(('OddsRatio_working_3-way'!Y509+2*PI())/3)</f>
        <v>-0.33214042234195856</v>
      </c>
      <c r="AH509" s="11">
        <f>-'OddsRatio_working_3-way'!U509/(3*'OddsRatio_working_3-way'!X509^(1/3))*COS(('OddsRatio_working_3-way'!Y509+4*PI())/3)</f>
        <v>-0.20734683089221345</v>
      </c>
      <c r="AI509" s="11">
        <f>'OddsRatio_working_3-way'!U509/(3*'OddsRatio_working_3-way'!X509^(1/3))*SIN(('OddsRatio_working_3-way'!Y509)/3)</f>
        <v>-7.2049613616650451E-2</v>
      </c>
      <c r="AJ509" s="11">
        <f>'OddsRatio_working_3-way'!U509/(3*'OddsRatio_working_3-way'!X509^(1/3))*SIN(('OddsRatio_working_3-way'!Y509+2*PI())/3)</f>
        <v>-0.43118485951035662</v>
      </c>
      <c r="AK509" s="11">
        <f>'OddsRatio_working_3-way'!U509/(3*'OddsRatio_working_3-way'!X509^(1/3))*SIN(('OddsRatio_working_3-way'!Y509+4*PI())/3)</f>
        <v>0.50323447312700709</v>
      </c>
      <c r="AL509" s="11">
        <f>'OddsRatio_working_3-way'!Z509+'OddsRatio_working_3-way'!AF509</f>
        <v>1.0789745064683447</v>
      </c>
      <c r="AM509" s="11">
        <f>'OddsRatio_working_3-way'!AA509+'OddsRatio_working_3-way'!AG509</f>
        <v>-0.66428084468391713</v>
      </c>
      <c r="AN509" s="11">
        <f>'OddsRatio_working_3-way'!AB509+'OddsRatio_working_3-way'!AH509</f>
        <v>-0.4146936617844269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1.0789745064683447</v>
      </c>
      <c r="AS509" s="11">
        <f>IF(('OddsRatio_working_3-way'!X509=0),IF(Q509&gt;0,-Q509^(1/3),(-Q509)^(1/3)),'OddsRatio_working_3-way'!AM509-'OddsRatio_working_3-way'!R509/3)</f>
        <v>-0.66428084468391713</v>
      </c>
      <c r="AT509" s="11">
        <f>IF(('OddsRatio_working_3-way'!X509=0),IF(Q509&gt;0,-Q509^(1/3),(-Q509)^(1/3)),'OddsRatio_working_3-way'!AN509-'OddsRatio_working_3-way'!R509/3)</f>
        <v>-0.4146936617844269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9">
        <f t="shared" si="104"/>
        <v>0.58336478604206665</v>
      </c>
      <c r="E510" s="9">
        <f t="shared" si="105"/>
        <v>0.21617394524813452</v>
      </c>
      <c r="F510" s="9">
        <f t="shared" si="106"/>
        <v>0.200461268709799</v>
      </c>
      <c r="G510" s="9">
        <f t="shared" si="107"/>
        <v>1.0987589027986915</v>
      </c>
      <c r="H510" s="9">
        <f t="shared" si="108"/>
        <v>1.7141932868191492</v>
      </c>
      <c r="I510" s="9">
        <f t="shared" si="109"/>
        <v>4.6259043792356822</v>
      </c>
      <c r="J510" s="9">
        <f t="shared" si="110"/>
        <v>4.9884948171592498</v>
      </c>
      <c r="K510" s="11">
        <f t="shared" si="111"/>
        <v>0.60606060606060608</v>
      </c>
      <c r="L510" s="11">
        <f t="shared" si="112"/>
        <v>0.23255813953488372</v>
      </c>
      <c r="M510" s="11">
        <f t="shared" si="113"/>
        <v>0.21598272138228941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-0.23702847958209849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0.23074686794612448</v>
      </c>
      <c r="Q510" s="11">
        <f>2*'OddsRatio_working_3-way'!K510*'OddsRatio_working_3-way'!L510*'OddsRatio_working_3-way'!M510</f>
        <v>6.088307861375318E-2</v>
      </c>
      <c r="R510" s="11">
        <f t="shared" si="114"/>
        <v>0</v>
      </c>
      <c r="S510" s="11">
        <f t="shared" si="115"/>
        <v>-0.97349849415965106</v>
      </c>
      <c r="T510" s="11">
        <f t="shared" si="116"/>
        <v>-0.25685976099199243</v>
      </c>
      <c r="U510" s="11">
        <f>'OddsRatio_working_3-way'!S510-'OddsRatio_working_3-way'!R510^2/3</f>
        <v>-0.97349849415965106</v>
      </c>
      <c r="V510" s="11">
        <f>'OddsRatio_working_3-way'!S510*'OddsRatio_working_3-way'!R510/3-2*'OddsRatio_working_3-way'!R510^3/27-'OddsRatio_working_3-way'!T510</f>
        <v>0.25685976099199243</v>
      </c>
      <c r="W510" s="11">
        <f>'OddsRatio_working_3-way'!V510^2+4*'OddsRatio_working_3-way'!U510^3/27</f>
        <v>-7.0702153422656788E-2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0.18485067638469724</v>
      </c>
      <c r="Y510" s="11">
        <f>IF('OddsRatio_working_3-way'!W510&gt;=0,IF('OddsRatio_working_3-way'!V510+SQRT('OddsRatio_working_3-way'!W510)&gt;0,0,PI()),ACOS('OddsRatio_working_3-way'!V510/(2*'OddsRatio_working_3-way'!X510)))</f>
        <v>0.80268741504686791</v>
      </c>
      <c r="Z510" s="11">
        <f>'OddsRatio_working_3-way'!X510^(1/3)*COS('OddsRatio_working_3-way'!Y510/3)</f>
        <v>0.54937945139934585</v>
      </c>
      <c r="AA510" s="11">
        <f>'OddsRatio_working_3-way'!X510^(1/3)*COS(('OddsRatio_working_3-way'!Y510+2*PI())/3)</f>
        <v>-0.40511705153681543</v>
      </c>
      <c r="AB510" s="11">
        <f>'OddsRatio_working_3-way'!X510^(1/3)*COS(('OddsRatio_working_3-way'!Y510+4*PI())/3)</f>
        <v>-0.14426239986253056</v>
      </c>
      <c r="AC510" s="11">
        <f>'OddsRatio_working_3-way'!X510^(1/3)*SIN('OddsRatio_working_3-way'!Y510/3)</f>
        <v>0.15060450336351452</v>
      </c>
      <c r="AD510" s="11">
        <f>'OddsRatio_working_3-way'!X510^(1/3)*SIN(('OddsRatio_working_3-way'!Y510+2*PI())/3)</f>
        <v>0.40047430954723462</v>
      </c>
      <c r="AE510" s="11">
        <f>'OddsRatio_working_3-way'!X510^(1/3)*SIN(('OddsRatio_working_3-way'!Y510+4*PI())/3)</f>
        <v>-0.55107881291074912</v>
      </c>
      <c r="AF510" s="11">
        <f>-'OddsRatio_working_3-way'!U510/(3*'OddsRatio_working_3-way'!X510^(1/3))*COS(('OddsRatio_working_3-way'!Y510)/3)</f>
        <v>0.54937945139934574</v>
      </c>
      <c r="AG510" s="11">
        <f>-'OddsRatio_working_3-way'!U510/(3*'OddsRatio_working_3-way'!X510^(1/3))*COS(('OddsRatio_working_3-way'!Y510+2*PI())/3)</f>
        <v>-0.40511705153681538</v>
      </c>
      <c r="AH510" s="11">
        <f>-'OddsRatio_working_3-way'!U510/(3*'OddsRatio_working_3-way'!X510^(1/3))*COS(('OddsRatio_working_3-way'!Y510+4*PI())/3)</f>
        <v>-0.14426239986253053</v>
      </c>
      <c r="AI510" s="11">
        <f>'OddsRatio_working_3-way'!U510/(3*'OddsRatio_working_3-way'!X510^(1/3))*SIN(('OddsRatio_working_3-way'!Y510)/3)</f>
        <v>-0.1506045033635145</v>
      </c>
      <c r="AJ510" s="11">
        <f>'OddsRatio_working_3-way'!U510/(3*'OddsRatio_working_3-way'!X510^(1/3))*SIN(('OddsRatio_working_3-way'!Y510+2*PI())/3)</f>
        <v>-0.40047430954723456</v>
      </c>
      <c r="AK510" s="11">
        <f>'OddsRatio_working_3-way'!U510/(3*'OddsRatio_working_3-way'!X510^(1/3))*SIN(('OddsRatio_working_3-way'!Y510+4*PI())/3)</f>
        <v>0.55107881291074901</v>
      </c>
      <c r="AL510" s="11">
        <f>'OddsRatio_working_3-way'!Z510+'OddsRatio_working_3-way'!AF510</f>
        <v>1.0987589027986915</v>
      </c>
      <c r="AM510" s="11">
        <f>'OddsRatio_working_3-way'!AA510+'OddsRatio_working_3-way'!AG510</f>
        <v>-0.81023410307363086</v>
      </c>
      <c r="AN510" s="11">
        <f>'OddsRatio_working_3-way'!AB510+'OddsRatio_working_3-way'!AH510</f>
        <v>-0.28852479972506107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1.0987589027986915</v>
      </c>
      <c r="AS510" s="11">
        <f>IF(('OddsRatio_working_3-way'!X510=0),IF(Q510&gt;0,-Q510^(1/3),(-Q510)^(1/3)),'OddsRatio_working_3-way'!AM510-'OddsRatio_working_3-way'!R510/3)</f>
        <v>-0.81023410307363086</v>
      </c>
      <c r="AT510" s="11">
        <f>IF(('OddsRatio_working_3-way'!X510=0),IF(Q510&gt;0,-Q510^(1/3),(-Q510)^(1/3)),'OddsRatio_working_3-way'!AN510-'OddsRatio_working_3-way'!R510/3)</f>
        <v>-0.28852479972506107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9">
        <f t="shared" si="104"/>
        <v>0.28700984642343919</v>
      </c>
      <c r="E511" s="9">
        <f t="shared" si="105"/>
        <v>0.24310864151632264</v>
      </c>
      <c r="F511" s="9">
        <f t="shared" si="106"/>
        <v>0.4698815120602382</v>
      </c>
      <c r="G511" s="9">
        <f t="shared" si="107"/>
        <v>1.0848039393840789</v>
      </c>
      <c r="H511" s="9">
        <f t="shared" si="108"/>
        <v>3.4842010211895404</v>
      </c>
      <c r="I511" s="9">
        <f t="shared" si="109"/>
        <v>4.1133873060323056</v>
      </c>
      <c r="J511" s="9">
        <f t="shared" si="110"/>
        <v>2.1281960969594422</v>
      </c>
      <c r="K511" s="11">
        <f t="shared" si="111"/>
        <v>0.303951367781155</v>
      </c>
      <c r="L511" s="11">
        <f t="shared" si="112"/>
        <v>0.25839793281653745</v>
      </c>
      <c r="M511" s="11">
        <f t="shared" si="113"/>
        <v>0.49019607843137253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-0.2631562493599342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0.2387012312209506</v>
      </c>
      <c r="Q511" s="11">
        <f>2*'OddsRatio_working_3-way'!K511*'OddsRatio_working_3-way'!L511*'OddsRatio_working_3-way'!M511</f>
        <v>7.7000397168048587E-2</v>
      </c>
      <c r="R511" s="11">
        <f t="shared" si="114"/>
        <v>0</v>
      </c>
      <c r="S511" s="11">
        <f t="shared" si="115"/>
        <v>-0.90707035003552194</v>
      </c>
      <c r="T511" s="11">
        <f t="shared" si="116"/>
        <v>-0.29260333872113614</v>
      </c>
      <c r="U511" s="11">
        <f>'OddsRatio_working_3-way'!S511-'OddsRatio_working_3-way'!R511^2/3</f>
        <v>-0.90707035003552194</v>
      </c>
      <c r="V511" s="11">
        <f>'OddsRatio_working_3-way'!S511*'OddsRatio_working_3-way'!R511/3-2*'OddsRatio_working_3-way'!R511^3/27-'OddsRatio_working_3-way'!T511</f>
        <v>0.29260333872113614</v>
      </c>
      <c r="W511" s="11">
        <f>'OddsRatio_working_3-way'!V511^2+4*'OddsRatio_working_3-way'!U511^3/27</f>
        <v>-2.4948660484213014E-2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0.16625686024565192</v>
      </c>
      <c r="Y511" s="11">
        <f>IF('OddsRatio_working_3-way'!W511&gt;=0,IF('OddsRatio_working_3-way'!V511+SQRT('OddsRatio_working_3-way'!W511)&gt;0,0,PI()),ACOS('OddsRatio_working_3-way'!V511/(2*'OddsRatio_working_3-way'!X511)))</f>
        <v>0.49498943294769804</v>
      </c>
      <c r="Z511" s="11">
        <f>'OddsRatio_working_3-way'!X511^(1/3)*COS('OddsRatio_working_3-way'!Y511/3)</f>
        <v>0.54240196969203947</v>
      </c>
      <c r="AA511" s="11">
        <f>'OddsRatio_working_3-way'!X511^(1/3)*COS(('OddsRatio_working_3-way'!Y511+2*PI())/3)</f>
        <v>-0.3494164881975127</v>
      </c>
      <c r="AB511" s="11">
        <f>'OddsRatio_working_3-way'!X511^(1/3)*COS(('OddsRatio_working_3-way'!Y511+4*PI())/3)</f>
        <v>-0.19298548149452693</v>
      </c>
      <c r="AC511" s="11">
        <f>'OddsRatio_working_3-way'!X511^(1/3)*SIN('OddsRatio_working_3-way'!Y511/3)</f>
        <v>9.0315483829573273E-2</v>
      </c>
      <c r="AD511" s="11">
        <f>'OddsRatio_working_3-way'!X511^(1/3)*SIN(('OddsRatio_working_3-way'!Y511+2*PI())/3)</f>
        <v>0.42457614290123685</v>
      </c>
      <c r="AE511" s="11">
        <f>'OddsRatio_working_3-way'!X511^(1/3)*SIN(('OddsRatio_working_3-way'!Y511+4*PI())/3)</f>
        <v>-0.5148916267308099</v>
      </c>
      <c r="AF511" s="11">
        <f>-'OddsRatio_working_3-way'!U511/(3*'OddsRatio_working_3-way'!X511^(1/3))*COS(('OddsRatio_working_3-way'!Y511)/3)</f>
        <v>0.54240196969203935</v>
      </c>
      <c r="AG511" s="11">
        <f>-'OddsRatio_working_3-way'!U511/(3*'OddsRatio_working_3-way'!X511^(1/3))*COS(('OddsRatio_working_3-way'!Y511+2*PI())/3)</f>
        <v>-0.34941648819751264</v>
      </c>
      <c r="AH511" s="11">
        <f>-'OddsRatio_working_3-way'!U511/(3*'OddsRatio_working_3-way'!X511^(1/3))*COS(('OddsRatio_working_3-way'!Y511+4*PI())/3)</f>
        <v>-0.19298548149452688</v>
      </c>
      <c r="AI511" s="11">
        <f>'OddsRatio_working_3-way'!U511/(3*'OddsRatio_working_3-way'!X511^(1/3))*SIN(('OddsRatio_working_3-way'!Y511)/3)</f>
        <v>-9.0315483829573259E-2</v>
      </c>
      <c r="AJ511" s="11">
        <f>'OddsRatio_working_3-way'!U511/(3*'OddsRatio_working_3-way'!X511^(1/3))*SIN(('OddsRatio_working_3-way'!Y511+2*PI())/3)</f>
        <v>-0.4245761429012368</v>
      </c>
      <c r="AK511" s="11">
        <f>'OddsRatio_working_3-way'!U511/(3*'OddsRatio_working_3-way'!X511^(1/3))*SIN(('OddsRatio_working_3-way'!Y511+4*PI())/3)</f>
        <v>0.51489162673080979</v>
      </c>
      <c r="AL511" s="11">
        <f>'OddsRatio_working_3-way'!Z511+'OddsRatio_working_3-way'!AF511</f>
        <v>1.0848039393840789</v>
      </c>
      <c r="AM511" s="11">
        <f>'OddsRatio_working_3-way'!AA511+'OddsRatio_working_3-way'!AG511</f>
        <v>-0.6988329763950254</v>
      </c>
      <c r="AN511" s="11">
        <f>'OddsRatio_working_3-way'!AB511+'OddsRatio_working_3-way'!AH511</f>
        <v>-0.38597096298905381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1.0848039393840789</v>
      </c>
      <c r="AS511" s="11">
        <f>IF(('OddsRatio_working_3-way'!X511=0),IF(Q511&gt;0,-Q511^(1/3),(-Q511)^(1/3)),'OddsRatio_working_3-way'!AM511-'OddsRatio_working_3-way'!R511/3)</f>
        <v>-0.6988329763950254</v>
      </c>
      <c r="AT511" s="11">
        <f>IF(('OddsRatio_working_3-way'!X511=0),IF(Q511&gt;0,-Q511^(1/3),(-Q511)^(1/3)),'OddsRatio_working_3-way'!AN511-'OddsRatio_working_3-way'!R511/3)</f>
        <v>-0.38597096298905381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9">
        <f t="shared" si="104"/>
        <v>0.5161370402247718</v>
      </c>
      <c r="E512" s="9">
        <f t="shared" si="105"/>
        <v>0.23906073219879037</v>
      </c>
      <c r="F512" s="9">
        <f t="shared" si="106"/>
        <v>0.24480222757643788</v>
      </c>
      <c r="G512" s="9">
        <f t="shared" si="107"/>
        <v>1.0900813247792231</v>
      </c>
      <c r="H512" s="9">
        <f t="shared" si="108"/>
        <v>1.9374699393101324</v>
      </c>
      <c r="I512" s="9">
        <f t="shared" si="109"/>
        <v>4.183037468355332</v>
      </c>
      <c r="J512" s="9">
        <f t="shared" si="110"/>
        <v>4.0849301491252019</v>
      </c>
      <c r="K512" s="11">
        <f t="shared" si="111"/>
        <v>0.5376344086021505</v>
      </c>
      <c r="L512" s="11">
        <f t="shared" si="112"/>
        <v>0.25510204081632654</v>
      </c>
      <c r="M512" s="11">
        <f t="shared" si="113"/>
        <v>0.2610966057441253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-0.25448954954676217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0.23670295204749123</v>
      </c>
      <c r="Q512" s="11">
        <f>2*'OddsRatio_working_3-way'!K512*'OddsRatio_working_3-way'!L512*'OddsRatio_working_3-way'!M512</f>
        <v>7.1619652661873298E-2</v>
      </c>
      <c r="R512" s="11">
        <f t="shared" si="114"/>
        <v>0</v>
      </c>
      <c r="S512" s="11">
        <f t="shared" si="115"/>
        <v>-0.93010873125852001</v>
      </c>
      <c r="T512" s="11">
        <f t="shared" si="116"/>
        <v>-0.28142472957897735</v>
      </c>
      <c r="U512" s="11">
        <f>'OddsRatio_working_3-way'!S512-'OddsRatio_working_3-way'!R512^2/3</f>
        <v>-0.93010873125852001</v>
      </c>
      <c r="V512" s="11">
        <f>'OddsRatio_working_3-way'!S512*'OddsRatio_working_3-way'!R512/3-2*'OddsRatio_working_3-way'!R512^3/27-'OddsRatio_working_3-way'!T512</f>
        <v>0.28142472957897735</v>
      </c>
      <c r="W512" s="11">
        <f>'OddsRatio_working_3-way'!V512^2+4*'OddsRatio_working_3-way'!U512^3/27</f>
        <v>-4.0005922763992785E-2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0.17263096563377131</v>
      </c>
      <c r="Y512" s="11">
        <f>IF('OddsRatio_working_3-way'!W512&gt;=0,IF('OddsRatio_working_3-way'!V512+SQRT('OddsRatio_working_3-way'!W512)&gt;0,0,PI()),ACOS('OddsRatio_working_3-way'!V512/(2*'OddsRatio_working_3-way'!X512)))</f>
        <v>0.6178858904031298</v>
      </c>
      <c r="Z512" s="11">
        <f>'OddsRatio_working_3-way'!X512^(1/3)*COS('OddsRatio_working_3-way'!Y512/3)</f>
        <v>0.54504066238961169</v>
      </c>
      <c r="AA512" s="11">
        <f>'OddsRatio_working_3-way'!X512^(1/3)*COS(('OddsRatio_working_3-way'!Y512+2*PI())/3)</f>
        <v>-0.37113670950515537</v>
      </c>
      <c r="AB512" s="11">
        <f>'OddsRatio_working_3-way'!X512^(1/3)*COS(('OddsRatio_working_3-way'!Y512+4*PI())/3)</f>
        <v>-0.17390395288445645</v>
      </c>
      <c r="AC512" s="11">
        <f>'OddsRatio_working_3-way'!X512^(1/3)*SIN('OddsRatio_working_3-way'!Y512/3)</f>
        <v>0.11387238512797243</v>
      </c>
      <c r="AD512" s="11">
        <f>'OddsRatio_working_3-way'!X512^(1/3)*SIN(('OddsRatio_working_3-way'!Y512+2*PI())/3)</f>
        <v>0.41508286716091514</v>
      </c>
      <c r="AE512" s="11">
        <f>'OddsRatio_working_3-way'!X512^(1/3)*SIN(('OddsRatio_working_3-way'!Y512+4*PI())/3)</f>
        <v>-0.52895525228888762</v>
      </c>
      <c r="AF512" s="11">
        <f>-'OddsRatio_working_3-way'!U512/(3*'OddsRatio_working_3-way'!X512^(1/3))*COS(('OddsRatio_working_3-way'!Y512)/3)</f>
        <v>0.54504066238961157</v>
      </c>
      <c r="AG512" s="11">
        <f>-'OddsRatio_working_3-way'!U512/(3*'OddsRatio_working_3-way'!X512^(1/3))*COS(('OddsRatio_working_3-way'!Y512+2*PI())/3)</f>
        <v>-0.37113670950515532</v>
      </c>
      <c r="AH512" s="11">
        <f>-'OddsRatio_working_3-way'!U512/(3*'OddsRatio_working_3-way'!X512^(1/3))*COS(('OddsRatio_working_3-way'!Y512+4*PI())/3)</f>
        <v>-0.17390395288445643</v>
      </c>
      <c r="AI512" s="11">
        <f>'OddsRatio_working_3-way'!U512/(3*'OddsRatio_working_3-way'!X512^(1/3))*SIN(('OddsRatio_working_3-way'!Y512)/3)</f>
        <v>-0.11387238512797242</v>
      </c>
      <c r="AJ512" s="11">
        <f>'OddsRatio_working_3-way'!U512/(3*'OddsRatio_working_3-way'!X512^(1/3))*SIN(('OddsRatio_working_3-way'!Y512+2*PI())/3)</f>
        <v>-0.41508286716091508</v>
      </c>
      <c r="AK512" s="11">
        <f>'OddsRatio_working_3-way'!U512/(3*'OddsRatio_working_3-way'!X512^(1/3))*SIN(('OddsRatio_working_3-way'!Y512+4*PI())/3)</f>
        <v>0.52895525228888751</v>
      </c>
      <c r="AL512" s="11">
        <f>'OddsRatio_working_3-way'!Z512+'OddsRatio_working_3-way'!AF512</f>
        <v>1.0900813247792231</v>
      </c>
      <c r="AM512" s="11">
        <f>'OddsRatio_working_3-way'!AA512+'OddsRatio_working_3-way'!AG512</f>
        <v>-0.74227341901031063</v>
      </c>
      <c r="AN512" s="11">
        <f>'OddsRatio_working_3-way'!AB512+'OddsRatio_working_3-way'!AH512</f>
        <v>-0.34780790576891285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1.0900813247792231</v>
      </c>
      <c r="AS512" s="11">
        <f>IF(('OddsRatio_working_3-way'!X512=0),IF(Q512&gt;0,-Q512^(1/3),(-Q512)^(1/3)),'OddsRatio_working_3-way'!AM512-'OddsRatio_working_3-way'!R512/3)</f>
        <v>-0.74227341901031063</v>
      </c>
      <c r="AT512" s="11">
        <f>IF(('OddsRatio_working_3-way'!X512=0),IF(Q512&gt;0,-Q512^(1/3),(-Q512)^(1/3)),'OddsRatio_working_3-way'!AN512-'OddsRatio_working_3-way'!R512/3)</f>
        <v>-0.34780790576891285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9">
        <f t="shared" si="104"/>
        <v>0.19928160616343601</v>
      </c>
      <c r="E513" s="9">
        <f t="shared" si="105"/>
        <v>0.23172719830000968</v>
      </c>
      <c r="F513" s="9">
        <f t="shared" si="106"/>
        <v>0.56899119553655431</v>
      </c>
      <c r="G513" s="9">
        <f t="shared" si="107"/>
        <v>1.0978209261433829</v>
      </c>
      <c r="H513" s="9">
        <f t="shared" si="108"/>
        <v>5.0180245896847806</v>
      </c>
      <c r="I513" s="9">
        <f t="shared" si="109"/>
        <v>4.315419196953016</v>
      </c>
      <c r="J513" s="9">
        <f t="shared" si="110"/>
        <v>1.757496439038934</v>
      </c>
      <c r="K513" s="11">
        <f t="shared" si="111"/>
        <v>0.21459227467811159</v>
      </c>
      <c r="L513" s="11">
        <f t="shared" si="112"/>
        <v>0.24875621890547267</v>
      </c>
      <c r="M513" s="11">
        <f t="shared" si="113"/>
        <v>0.59171597633136097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-0.24090091230618371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0.2327924084279317</v>
      </c>
      <c r="Q513" s="11">
        <f>2*'OddsRatio_working_3-way'!K513*'OddsRatio_working_3-way'!L513*'OddsRatio_working_3-way'!M513</f>
        <v>6.3172973793197224E-2</v>
      </c>
      <c r="R513" s="11">
        <f t="shared" si="114"/>
        <v>0</v>
      </c>
      <c r="S513" s="11">
        <f t="shared" si="115"/>
        <v>-0.96634091668384325</v>
      </c>
      <c r="T513" s="11">
        <f t="shared" si="116"/>
        <v>-0.26223634102682319</v>
      </c>
      <c r="U513" s="11">
        <f>'OddsRatio_working_3-way'!S513-'OddsRatio_working_3-way'!R513^2/3</f>
        <v>-0.96634091668384325</v>
      </c>
      <c r="V513" s="11">
        <f>'OddsRatio_working_3-way'!S513*'OddsRatio_working_3-way'!R513/3-2*'OddsRatio_working_3-way'!R513^3/27-'OddsRatio_working_3-way'!T513</f>
        <v>0.26223634102682319</v>
      </c>
      <c r="W513" s="11">
        <f>'OddsRatio_working_3-way'!V513^2+4*'OddsRatio_working_3-way'!U513^3/27</f>
        <v>-6.4918533771441023E-2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0.1828157763477877</v>
      </c>
      <c r="Y513" s="11">
        <f>IF('OddsRatio_working_3-way'!W513&gt;=0,IF('OddsRatio_working_3-way'!V513+SQRT('OddsRatio_working_3-way'!W513)&gt;0,0,PI()),ACOS('OddsRatio_working_3-way'!V513/(2*'OddsRatio_working_3-way'!X513)))</f>
        <v>0.77099918203081408</v>
      </c>
      <c r="Z513" s="11">
        <f>'OddsRatio_working_3-way'!X513^(1/3)*COS('OddsRatio_working_3-way'!Y513/3)</f>
        <v>0.54891046307169145</v>
      </c>
      <c r="AA513" s="11">
        <f>'OddsRatio_working_3-way'!X513^(1/3)*COS(('OddsRatio_working_3-way'!Y513+2*PI())/3)</f>
        <v>-0.39938804075254758</v>
      </c>
      <c r="AB513" s="11">
        <f>'OddsRatio_working_3-way'!X513^(1/3)*COS(('OddsRatio_working_3-way'!Y513+4*PI())/3)</f>
        <v>-0.14952242231914423</v>
      </c>
      <c r="AC513" s="11">
        <f>'OddsRatio_working_3-way'!X513^(1/3)*SIN('OddsRatio_working_3-way'!Y513/3)</f>
        <v>0.14425998206375798</v>
      </c>
      <c r="AD513" s="11">
        <f>'OddsRatio_working_3-way'!X513^(1/3)*SIN(('OddsRatio_working_3-way'!Y513+2*PI())/3)</f>
        <v>0.40324041439128577</v>
      </c>
      <c r="AE513" s="11">
        <f>'OddsRatio_working_3-way'!X513^(1/3)*SIN(('OddsRatio_working_3-way'!Y513+4*PI())/3)</f>
        <v>-0.54750039645504367</v>
      </c>
      <c r="AF513" s="11">
        <f>-'OddsRatio_working_3-way'!U513/(3*'OddsRatio_working_3-way'!X513^(1/3))*COS(('OddsRatio_working_3-way'!Y513)/3)</f>
        <v>0.54891046307169133</v>
      </c>
      <c r="AG513" s="11">
        <f>-'OddsRatio_working_3-way'!U513/(3*'OddsRatio_working_3-way'!X513^(1/3))*COS(('OddsRatio_working_3-way'!Y513+2*PI())/3)</f>
        <v>-0.39938804075254752</v>
      </c>
      <c r="AH513" s="11">
        <f>-'OddsRatio_working_3-way'!U513/(3*'OddsRatio_working_3-way'!X513^(1/3))*COS(('OddsRatio_working_3-way'!Y513+4*PI())/3)</f>
        <v>-0.1495224223191442</v>
      </c>
      <c r="AI513" s="11">
        <f>'OddsRatio_working_3-way'!U513/(3*'OddsRatio_working_3-way'!X513^(1/3))*SIN(('OddsRatio_working_3-way'!Y513)/3)</f>
        <v>-0.14425998206375795</v>
      </c>
      <c r="AJ513" s="11">
        <f>'OddsRatio_working_3-way'!U513/(3*'OddsRatio_working_3-way'!X513^(1/3))*SIN(('OddsRatio_working_3-way'!Y513+2*PI())/3)</f>
        <v>-0.40324041439128572</v>
      </c>
      <c r="AK513" s="11">
        <f>'OddsRatio_working_3-way'!U513/(3*'OddsRatio_working_3-way'!X513^(1/3))*SIN(('OddsRatio_working_3-way'!Y513+4*PI())/3)</f>
        <v>0.54750039645504356</v>
      </c>
      <c r="AL513" s="11">
        <f>'OddsRatio_working_3-way'!Z513+'OddsRatio_working_3-way'!AF513</f>
        <v>1.0978209261433829</v>
      </c>
      <c r="AM513" s="11">
        <f>'OddsRatio_working_3-way'!AA513+'OddsRatio_working_3-way'!AG513</f>
        <v>-0.79877608150509505</v>
      </c>
      <c r="AN513" s="11">
        <f>'OddsRatio_working_3-way'!AB513+'OddsRatio_working_3-way'!AH513</f>
        <v>-0.2990448446382884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1.0978209261433829</v>
      </c>
      <c r="AS513" s="11">
        <f>IF(('OddsRatio_working_3-way'!X513=0),IF(Q513&gt;0,-Q513^(1/3),(-Q513)^(1/3)),'OddsRatio_working_3-way'!AM513-'OddsRatio_working_3-way'!R513/3)</f>
        <v>-0.79877608150509505</v>
      </c>
      <c r="AT513" s="11">
        <f>IF(('OddsRatio_working_3-way'!X513=0),IF(Q513&gt;0,-Q513^(1/3),(-Q513)^(1/3)),'OddsRatio_working_3-way'!AN513-'OddsRatio_working_3-way'!R513/3)</f>
        <v>-0.2990448446382884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9">
        <f t="shared" si="104"/>
        <v>0.31391953461485705</v>
      </c>
      <c r="E514" s="9">
        <f t="shared" si="105"/>
        <v>0.24684738780205018</v>
      </c>
      <c r="F514" s="9">
        <f t="shared" si="106"/>
        <v>0.43923307758309249</v>
      </c>
      <c r="G514" s="9">
        <f t="shared" si="107"/>
        <v>1.0819453945796138</v>
      </c>
      <c r="H514" s="9">
        <f t="shared" si="108"/>
        <v>3.18552969705082</v>
      </c>
      <c r="I514" s="9">
        <f t="shared" si="109"/>
        <v>4.051086012714511</v>
      </c>
      <c r="J514" s="9">
        <f t="shared" si="110"/>
        <v>2.2766955656039447</v>
      </c>
      <c r="K514" s="11">
        <f t="shared" si="111"/>
        <v>0.33112582781456956</v>
      </c>
      <c r="L514" s="11">
        <f t="shared" si="112"/>
        <v>0.26178010471204188</v>
      </c>
      <c r="M514" s="11">
        <f t="shared" si="113"/>
        <v>0.4587155963302752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-0.26727336752056263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0.23936998456262415</v>
      </c>
      <c r="Q514" s="11">
        <f>2*'OddsRatio_working_3-way'!K514*'OddsRatio_working_3-way'!L514*'OddsRatio_working_3-way'!M514</f>
        <v>7.9524911814825294E-2</v>
      </c>
      <c r="R514" s="11">
        <f t="shared" si="114"/>
        <v>0</v>
      </c>
      <c r="S514" s="11">
        <f t="shared" si="115"/>
        <v>-0.89559983766137219</v>
      </c>
      <c r="T514" s="11">
        <f t="shared" si="116"/>
        <v>-0.29754147430610367</v>
      </c>
      <c r="U514" s="11">
        <f>'OddsRatio_working_3-way'!S514-'OddsRatio_working_3-way'!R514^2/3</f>
        <v>-0.89559983766137219</v>
      </c>
      <c r="V514" s="11">
        <f>'OddsRatio_working_3-way'!S514*'OddsRatio_working_3-way'!R514/3-2*'OddsRatio_working_3-way'!R514^3/27-'OddsRatio_working_3-way'!T514</f>
        <v>0.29754147430610367</v>
      </c>
      <c r="W514" s="11">
        <f>'OddsRatio_working_3-way'!V514^2+4*'OddsRatio_working_3-way'!U514^3/27</f>
        <v>-1.7892744576038025E-2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0.16311320724292053</v>
      </c>
      <c r="Y514" s="11">
        <f>IF('OddsRatio_working_3-way'!W514&gt;=0,IF('OddsRatio_working_3-way'!V514+SQRT('OddsRatio_working_3-way'!W514)&gt;0,0,PI()),ACOS('OddsRatio_working_3-way'!V514/(2*'OddsRatio_working_3-way'!X514)))</f>
        <v>0.42249081011417888</v>
      </c>
      <c r="Z514" s="11">
        <f>'OddsRatio_working_3-way'!X514^(1/3)*COS('OddsRatio_working_3-way'!Y514/3)</f>
        <v>0.5409726972898069</v>
      </c>
      <c r="AA514" s="11">
        <f>'OddsRatio_working_3-way'!X514^(1/3)*COS(('OddsRatio_working_3-way'!Y514+2*PI())/3)</f>
        <v>-0.33690445615773679</v>
      </c>
      <c r="AB514" s="11">
        <f>'OddsRatio_working_3-way'!X514^(1/3)*COS(('OddsRatio_working_3-way'!Y514+4*PI())/3)</f>
        <v>-0.20406824113207017</v>
      </c>
      <c r="AC514" s="11">
        <f>'OddsRatio_working_3-way'!X514^(1/3)*SIN('OddsRatio_working_3-way'!Y514/3)</f>
        <v>7.6693024503199772E-2</v>
      </c>
      <c r="AD514" s="11">
        <f>'OddsRatio_working_3-way'!X514^(1/3)*SIN(('OddsRatio_working_3-way'!Y514+2*PI())/3)</f>
        <v>0.43014958635516204</v>
      </c>
      <c r="AE514" s="11">
        <f>'OddsRatio_working_3-way'!X514^(1/3)*SIN(('OddsRatio_working_3-way'!Y514+4*PI())/3)</f>
        <v>-0.50684261085836169</v>
      </c>
      <c r="AF514" s="11">
        <f>-'OddsRatio_working_3-way'!U514/(3*'OddsRatio_working_3-way'!X514^(1/3))*COS(('OddsRatio_working_3-way'!Y514)/3)</f>
        <v>0.5409726972898069</v>
      </c>
      <c r="AG514" s="11">
        <f>-'OddsRatio_working_3-way'!U514/(3*'OddsRatio_working_3-way'!X514^(1/3))*COS(('OddsRatio_working_3-way'!Y514+2*PI())/3)</f>
        <v>-0.33690445615773679</v>
      </c>
      <c r="AH514" s="11">
        <f>-'OddsRatio_working_3-way'!U514/(3*'OddsRatio_working_3-way'!X514^(1/3))*COS(('OddsRatio_working_3-way'!Y514+4*PI())/3)</f>
        <v>-0.20406824113207017</v>
      </c>
      <c r="AI514" s="11">
        <f>'OddsRatio_working_3-way'!U514/(3*'OddsRatio_working_3-way'!X514^(1/3))*SIN(('OddsRatio_working_3-way'!Y514)/3)</f>
        <v>-7.6693024503199772E-2</v>
      </c>
      <c r="AJ514" s="11">
        <f>'OddsRatio_working_3-way'!U514/(3*'OddsRatio_working_3-way'!X514^(1/3))*SIN(('OddsRatio_working_3-way'!Y514+2*PI())/3)</f>
        <v>-0.43014958635516204</v>
      </c>
      <c r="AK514" s="11">
        <f>'OddsRatio_working_3-way'!U514/(3*'OddsRatio_working_3-way'!X514^(1/3))*SIN(('OddsRatio_working_3-way'!Y514+4*PI())/3)</f>
        <v>0.50684261085836169</v>
      </c>
      <c r="AL514" s="11">
        <f>'OddsRatio_working_3-way'!Z514+'OddsRatio_working_3-way'!AF514</f>
        <v>1.0819453945796138</v>
      </c>
      <c r="AM514" s="11">
        <f>'OddsRatio_working_3-way'!AA514+'OddsRatio_working_3-way'!AG514</f>
        <v>-0.67380891231547357</v>
      </c>
      <c r="AN514" s="11">
        <f>'OddsRatio_working_3-way'!AB514+'OddsRatio_working_3-way'!AH514</f>
        <v>-0.40813648226414034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1.0819453945796138</v>
      </c>
      <c r="AS514" s="11">
        <f>IF(('OddsRatio_working_3-way'!X514=0),IF(Q514&gt;0,-Q514^(1/3),(-Q514)^(1/3)),'OddsRatio_working_3-way'!AM514-'OddsRatio_working_3-way'!R514/3)</f>
        <v>-0.67380891231547357</v>
      </c>
      <c r="AT514" s="11">
        <f>IF(('OddsRatio_working_3-way'!X514=0),IF(Q514&gt;0,-Q514^(1/3),(-Q514)^(1/3)),'OddsRatio_working_3-way'!AN514-'OddsRatio_working_3-way'!R514/3)</f>
        <v>-0.40813648226414034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9">
        <f t="shared" si="104"/>
        <v>0.12080304679098264</v>
      </c>
      <c r="E515" s="9">
        <f t="shared" si="105"/>
        <v>0.18885769640054298</v>
      </c>
      <c r="F515" s="9">
        <f t="shared" si="106"/>
        <v>0.69033925680847452</v>
      </c>
      <c r="G515" s="9">
        <f t="shared" si="107"/>
        <v>1.1214078445398223</v>
      </c>
      <c r="H515" s="9">
        <f t="shared" si="108"/>
        <v>8.2779369110634473</v>
      </c>
      <c r="I515" s="9">
        <f t="shared" si="109"/>
        <v>5.2949920445875192</v>
      </c>
      <c r="J515" s="9">
        <f t="shared" si="110"/>
        <v>1.4485631378159285</v>
      </c>
      <c r="K515" s="11">
        <f t="shared" si="111"/>
        <v>0.13351134846461948</v>
      </c>
      <c r="L515" s="11">
        <f t="shared" si="112"/>
        <v>0.20703933747412007</v>
      </c>
      <c r="M515" s="11">
        <f t="shared" si="113"/>
        <v>0.7142857142857143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-0.19631183291218612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0.21165951723465262</v>
      </c>
      <c r="Q515" s="11">
        <f>2*'OddsRatio_working_3-way'!K515*'OddsRatio_working_3-way'!L515*'OddsRatio_working_3-way'!M515</f>
        <v>3.9488715901987423E-2</v>
      </c>
      <c r="R515" s="11">
        <f t="shared" si="114"/>
        <v>0</v>
      </c>
      <c r="S515" s="11">
        <f t="shared" si="115"/>
        <v>-1.0781801284965424</v>
      </c>
      <c r="T515" s="11">
        <f t="shared" si="116"/>
        <v>-0.20115300904786237</v>
      </c>
      <c r="U515" s="11">
        <f>'OddsRatio_working_3-way'!S515-'OddsRatio_working_3-way'!R515^2/3</f>
        <v>-1.0781801284965424</v>
      </c>
      <c r="V515" s="11">
        <f>'OddsRatio_working_3-way'!S515*'OddsRatio_working_3-way'!R515/3-2*'OddsRatio_working_3-way'!R515^3/27-'OddsRatio_working_3-way'!T515</f>
        <v>0.20115300904786237</v>
      </c>
      <c r="W515" s="11">
        <f>'OddsRatio_working_3-way'!V515^2+4*'OddsRatio_working_3-way'!U515^3/27</f>
        <v>-0.14521963439816496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0.21545426860889433</v>
      </c>
      <c r="Y515" s="11">
        <f>IF('OddsRatio_working_3-way'!W515&gt;=0,IF('OddsRatio_working_3-way'!V515+SQRT('OddsRatio_working_3-way'!W515)&gt;0,0,PI()),ACOS('OddsRatio_working_3-way'!V515/(2*'OddsRatio_working_3-way'!X515)))</f>
        <v>1.0851145744104658</v>
      </c>
      <c r="Z515" s="11">
        <f>'OddsRatio_working_3-way'!X515^(1/3)*COS('OddsRatio_working_3-way'!Y515/3)</f>
        <v>0.56070392226991128</v>
      </c>
      <c r="AA515" s="11">
        <f>'OddsRatio_working_3-way'!X515^(1/3)*COS(('OddsRatio_working_3-way'!Y515+2*PI())/3)</f>
        <v>-0.46407285212857302</v>
      </c>
      <c r="AB515" s="11">
        <f>'OddsRatio_working_3-way'!X515^(1/3)*COS(('OddsRatio_working_3-way'!Y515+4*PI())/3)</f>
        <v>-9.6631070141338662E-2</v>
      </c>
      <c r="AC515" s="11">
        <f>'OddsRatio_working_3-way'!X515^(1/3)*SIN('OddsRatio_working_3-way'!Y515/3)</f>
        <v>0.21214261174184582</v>
      </c>
      <c r="AD515" s="11">
        <f>'OddsRatio_working_3-way'!X515^(1/3)*SIN(('OddsRatio_working_3-way'!Y515+2*PI())/3)</f>
        <v>0.37951253481639552</v>
      </c>
      <c r="AE515" s="11">
        <f>'OddsRatio_working_3-way'!X515^(1/3)*SIN(('OddsRatio_working_3-way'!Y515+4*PI())/3)</f>
        <v>-0.59165514655824125</v>
      </c>
      <c r="AF515" s="11">
        <f>-'OddsRatio_working_3-way'!U515/(3*'OddsRatio_working_3-way'!X515^(1/3))*COS(('OddsRatio_working_3-way'!Y515)/3)</f>
        <v>0.56070392226991106</v>
      </c>
      <c r="AG515" s="11">
        <f>-'OddsRatio_working_3-way'!U515/(3*'OddsRatio_working_3-way'!X515^(1/3))*COS(('OddsRatio_working_3-way'!Y515+2*PI())/3)</f>
        <v>-0.46407285212857285</v>
      </c>
      <c r="AH515" s="11">
        <f>-'OddsRatio_working_3-way'!U515/(3*'OddsRatio_working_3-way'!X515^(1/3))*COS(('OddsRatio_working_3-way'!Y515+4*PI())/3)</f>
        <v>-9.6631070141338621E-2</v>
      </c>
      <c r="AI515" s="11">
        <f>'OddsRatio_working_3-way'!U515/(3*'OddsRatio_working_3-way'!X515^(1/3))*SIN(('OddsRatio_working_3-way'!Y515)/3)</f>
        <v>-0.21214261174184573</v>
      </c>
      <c r="AJ515" s="11">
        <f>'OddsRatio_working_3-way'!U515/(3*'OddsRatio_working_3-way'!X515^(1/3))*SIN(('OddsRatio_working_3-way'!Y515+2*PI())/3)</f>
        <v>-0.37951253481639541</v>
      </c>
      <c r="AK515" s="11">
        <f>'OddsRatio_working_3-way'!U515/(3*'OddsRatio_working_3-way'!X515^(1/3))*SIN(('OddsRatio_working_3-way'!Y515+4*PI())/3)</f>
        <v>0.59165514655824103</v>
      </c>
      <c r="AL515" s="11">
        <f>'OddsRatio_working_3-way'!Z515+'OddsRatio_working_3-way'!AF515</f>
        <v>1.1214078445398223</v>
      </c>
      <c r="AM515" s="11">
        <f>'OddsRatio_working_3-way'!AA515+'OddsRatio_working_3-way'!AG515</f>
        <v>-0.92814570425714593</v>
      </c>
      <c r="AN515" s="11">
        <f>'OddsRatio_working_3-way'!AB515+'OddsRatio_working_3-way'!AH515</f>
        <v>-0.1932621402826773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1.1214078445398223</v>
      </c>
      <c r="AS515" s="11">
        <f>IF(('OddsRatio_working_3-way'!X515=0),IF(Q515&gt;0,-Q515^(1/3),(-Q515)^(1/3)),'OddsRatio_working_3-way'!AM515-'OddsRatio_working_3-way'!R515/3)</f>
        <v>-0.92814570425714593</v>
      </c>
      <c r="AT515" s="11">
        <f>IF(('OddsRatio_working_3-way'!X515=0),IF(Q515&gt;0,-Q515^(1/3),(-Q515)^(1/3)),'OddsRatio_working_3-way'!AN515-'OddsRatio_working_3-way'!R515/3)</f>
        <v>-0.1932621402826773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9">
        <f t="shared" ref="D516:D579" si="117">(K516/(AR516+K516-(AR516*K516)))</f>
        <v>0.56538908103363117</v>
      </c>
      <c r="E516" s="9">
        <f t="shared" ref="E516:E579" si="118">(L516/(AR516+L516-(AR516*L516)))</f>
        <v>0.23405839404080622</v>
      </c>
      <c r="F516" s="9">
        <f t="shared" ref="F516:F579" si="119">(M516/(AR516+M516-(AR516*M516)))</f>
        <v>0.20055252492556239</v>
      </c>
      <c r="G516" s="9">
        <f t="shared" ref="G516:G579" si="120">AR516</f>
        <v>1.0981335901384264</v>
      </c>
      <c r="H516" s="9">
        <f t="shared" ref="H516:H579" si="121">IF(A516="","",1/D516)</f>
        <v>1.7686935130968982</v>
      </c>
      <c r="I516" s="9">
        <f t="shared" ref="I516:I579" si="122">IF(B516="","",1/E516)</f>
        <v>4.2724380986125112</v>
      </c>
      <c r="J516" s="9">
        <f t="shared" ref="J516:J579" si="123">IF(C516="","",1/F516)</f>
        <v>4.9862249322024876</v>
      </c>
      <c r="K516" s="11">
        <f t="shared" ref="K516:K579" si="124">1/A516</f>
        <v>0.58823529411764708</v>
      </c>
      <c r="L516" s="11">
        <f t="shared" ref="L516:L579" si="125">1/B516</f>
        <v>0.25125628140703515</v>
      </c>
      <c r="M516" s="11">
        <f t="shared" ref="M516:M579" si="126">1/C516</f>
        <v>0.21598272138228941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-0.24171741696667792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0.23334816631754884</v>
      </c>
      <c r="Q516" s="11">
        <f>2*'OddsRatio_working_3-way'!K516*'OddsRatio_working_3-way'!L516*'OddsRatio_working_3-way'!M516</f>
        <v>6.3843547556100916E-2</v>
      </c>
      <c r="R516" s="11">
        <f t="shared" ref="R516:R579" si="127">O516/N516</f>
        <v>0</v>
      </c>
      <c r="S516" s="11">
        <f t="shared" ref="S516:S579" si="128">P516/N516</f>
        <v>-0.96537588910987404</v>
      </c>
      <c r="T516" s="11">
        <f t="shared" ref="T516:T579" si="129">Q516/N516</f>
        <v>-0.26412473026261946</v>
      </c>
      <c r="U516" s="11">
        <f>'OddsRatio_working_3-way'!S516-'OddsRatio_working_3-way'!R516^2/3</f>
        <v>-0.96537588910987404</v>
      </c>
      <c r="V516" s="11">
        <f>'OddsRatio_working_3-way'!S516*'OddsRatio_working_3-way'!R516/3-2*'OddsRatio_working_3-way'!R516^3/27-'OddsRatio_working_3-way'!T516</f>
        <v>0.26412473026261946</v>
      </c>
      <c r="W516" s="11">
        <f>'OddsRatio_working_3-way'!V516^2+4*'OddsRatio_working_3-way'!U516^3/27</f>
        <v>-6.3524444805073479E-2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0.18254199375854244</v>
      </c>
      <c r="Y516" s="11">
        <f>IF('OddsRatio_working_3-way'!W516&gt;=0,IF('OddsRatio_working_3-way'!V516+SQRT('OddsRatio_working_3-way'!W516)&gt;0,0,PI()),ACOS('OddsRatio_working_3-way'!V516/(2*'OddsRatio_working_3-way'!X516)))</f>
        <v>0.76199100760724581</v>
      </c>
      <c r="Z516" s="11">
        <f>'OddsRatio_working_3-way'!X516^(1/3)*COS('OddsRatio_working_3-way'!Y516/3)</f>
        <v>0.54906679506921319</v>
      </c>
      <c r="AA516" s="11">
        <f>'OddsRatio_working_3-way'!X516^(1/3)*COS(('OddsRatio_working_3-way'!Y516+2*PI())/3)</f>
        <v>-0.39797655527040621</v>
      </c>
      <c r="AB516" s="11">
        <f>'OddsRatio_working_3-way'!X516^(1/3)*COS(('OddsRatio_working_3-way'!Y516+4*PI())/3)</f>
        <v>-0.15109023979880665</v>
      </c>
      <c r="AC516" s="11">
        <f>'OddsRatio_working_3-way'!X516^(1/3)*SIN('OddsRatio_working_3-way'!Y516/3)</f>
        <v>0.14253988069676282</v>
      </c>
      <c r="AD516" s="11">
        <f>'OddsRatio_working_3-way'!X516^(1/3)*SIN(('OddsRatio_working_3-way'!Y516+2*PI())/3)</f>
        <v>0.4042358525560617</v>
      </c>
      <c r="AE516" s="11">
        <f>'OddsRatio_working_3-way'!X516^(1/3)*SIN(('OddsRatio_working_3-way'!Y516+4*PI())/3)</f>
        <v>-0.54677573325282447</v>
      </c>
      <c r="AF516" s="11">
        <f>-'OddsRatio_working_3-way'!U516/(3*'OddsRatio_working_3-way'!X516^(1/3))*COS(('OddsRatio_working_3-way'!Y516)/3)</f>
        <v>0.54906679506921308</v>
      </c>
      <c r="AG516" s="11">
        <f>-'OddsRatio_working_3-way'!U516/(3*'OddsRatio_working_3-way'!X516^(1/3))*COS(('OddsRatio_working_3-way'!Y516+2*PI())/3)</f>
        <v>-0.39797655527040615</v>
      </c>
      <c r="AH516" s="11">
        <f>-'OddsRatio_working_3-way'!U516/(3*'OddsRatio_working_3-way'!X516^(1/3))*COS(('OddsRatio_working_3-way'!Y516+4*PI())/3)</f>
        <v>-0.15109023979880662</v>
      </c>
      <c r="AI516" s="11">
        <f>'OddsRatio_working_3-way'!U516/(3*'OddsRatio_working_3-way'!X516^(1/3))*SIN(('OddsRatio_working_3-way'!Y516)/3)</f>
        <v>-0.14253988069676279</v>
      </c>
      <c r="AJ516" s="11">
        <f>'OddsRatio_working_3-way'!U516/(3*'OddsRatio_working_3-way'!X516^(1/3))*SIN(('OddsRatio_working_3-way'!Y516+2*PI())/3)</f>
        <v>-0.40423585255606165</v>
      </c>
      <c r="AK516" s="11">
        <f>'OddsRatio_working_3-way'!U516/(3*'OddsRatio_working_3-way'!X516^(1/3))*SIN(('OddsRatio_working_3-way'!Y516+4*PI())/3)</f>
        <v>0.54677573325282436</v>
      </c>
      <c r="AL516" s="11">
        <f>'OddsRatio_working_3-way'!Z516+'OddsRatio_working_3-way'!AF516</f>
        <v>1.0981335901384264</v>
      </c>
      <c r="AM516" s="11">
        <f>'OddsRatio_working_3-way'!AA516+'OddsRatio_working_3-way'!AG516</f>
        <v>-0.79595311054081241</v>
      </c>
      <c r="AN516" s="11">
        <f>'OddsRatio_working_3-way'!AB516+'OddsRatio_working_3-way'!AH516</f>
        <v>-0.30218047959761329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1.0981335901384264</v>
      </c>
      <c r="AS516" s="11">
        <f>IF(('OddsRatio_working_3-way'!X516=0),IF(Q516&gt;0,-Q516^(1/3),(-Q516)^(1/3)),'OddsRatio_working_3-way'!AM516-'OddsRatio_working_3-way'!R516/3)</f>
        <v>-0.79595311054081241</v>
      </c>
      <c r="AT516" s="11">
        <f>IF(('OddsRatio_working_3-way'!X516=0),IF(Q516&gt;0,-Q516^(1/3),(-Q516)^(1/3)),'OddsRatio_working_3-way'!AN516-'OddsRatio_working_3-way'!R516/3)</f>
        <v>-0.30218047959761329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9">
        <f t="shared" si="117"/>
        <v>0.58736009124369759</v>
      </c>
      <c r="E517" s="9">
        <f t="shared" si="118"/>
        <v>0.25228242830217029</v>
      </c>
      <c r="F517" s="9">
        <f t="shared" si="119"/>
        <v>0.16035748045413192</v>
      </c>
      <c r="G517" s="9">
        <f t="shared" si="120"/>
        <v>1.0977079768332672</v>
      </c>
      <c r="H517" s="9">
        <f t="shared" si="121"/>
        <v>1.702533105173291</v>
      </c>
      <c r="I517" s="9">
        <f t="shared" si="122"/>
        <v>3.9638115374498217</v>
      </c>
      <c r="J517" s="9">
        <f t="shared" si="123"/>
        <v>6.2360670494946842</v>
      </c>
      <c r="K517" s="11">
        <f t="shared" si="124"/>
        <v>0.6097560975609756</v>
      </c>
      <c r="L517" s="11">
        <f t="shared" si="125"/>
        <v>0.27027027027027023</v>
      </c>
      <c r="M517" s="11">
        <f t="shared" si="126"/>
        <v>0.1733102253032929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-0.23541857789649123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0.23163248635624675</v>
      </c>
      <c r="Q517" s="11">
        <f>2*'OddsRatio_working_3-way'!K517*'OddsRatio_working_3-way'!L517*'OddsRatio_working_3-way'!M517</f>
        <v>5.712268467478341E-2</v>
      </c>
      <c r="R517" s="11">
        <f t="shared" si="127"/>
        <v>0</v>
      </c>
      <c r="S517" s="11">
        <f t="shared" si="128"/>
        <v>-0.98391761782747178</v>
      </c>
      <c r="T517" s="11">
        <f t="shared" si="129"/>
        <v>-0.24264306234956146</v>
      </c>
      <c r="U517" s="11">
        <f>'OddsRatio_working_3-way'!S517-'OddsRatio_working_3-way'!R517^2/3</f>
        <v>-0.98391761782747178</v>
      </c>
      <c r="V517" s="11">
        <f>'OddsRatio_working_3-way'!S517*'OddsRatio_working_3-way'!R517/3-2*'OddsRatio_working_3-way'!R517^3/27-'OddsRatio_working_3-way'!T517</f>
        <v>0.24264306234956146</v>
      </c>
      <c r="W517" s="11">
        <f>'OddsRatio_working_3-way'!V517^2+4*'OddsRatio_working_3-way'!U517^3/27</f>
        <v>-8.2239103247050541E-2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0.18782622217985412</v>
      </c>
      <c r="Y517" s="11">
        <f>IF('OddsRatio_working_3-way'!W517&gt;=0,IF('OddsRatio_working_3-way'!V517+SQRT('OddsRatio_working_3-way'!W517)&gt;0,0,PI()),ACOS('OddsRatio_working_3-way'!V517/(2*'OddsRatio_working_3-way'!X517)))</f>
        <v>0.86856282714565525</v>
      </c>
      <c r="Z517" s="11">
        <f>'OddsRatio_working_3-way'!X517^(1/3)*COS('OddsRatio_working_3-way'!Y517/3)</f>
        <v>0.54885398841663358</v>
      </c>
      <c r="AA517" s="11">
        <f>'OddsRatio_working_3-way'!X517^(1/3)*COS(('OddsRatio_working_3-way'!Y517+2*PI())/3)</f>
        <v>-0.41602105837144926</v>
      </c>
      <c r="AB517" s="11">
        <f>'OddsRatio_working_3-way'!X517^(1/3)*COS(('OddsRatio_working_3-way'!Y517+4*PI())/3)</f>
        <v>-0.13283293004518398</v>
      </c>
      <c r="AC517" s="11">
        <f>'OddsRatio_working_3-way'!X517^(1/3)*SIN('OddsRatio_working_3-way'!Y517/3)</f>
        <v>0.16349874212047552</v>
      </c>
      <c r="AD517" s="11">
        <f>'OddsRatio_working_3-way'!X517^(1/3)*SIN(('OddsRatio_working_3-way'!Y517+2*PI())/3)</f>
        <v>0.3935721258769771</v>
      </c>
      <c r="AE517" s="11">
        <f>'OddsRatio_working_3-way'!X517^(1/3)*SIN(('OddsRatio_working_3-way'!Y517+4*PI())/3)</f>
        <v>-0.55707086799745253</v>
      </c>
      <c r="AF517" s="11">
        <f>-'OddsRatio_working_3-way'!U517/(3*'OddsRatio_working_3-way'!X517^(1/3))*COS(('OddsRatio_working_3-way'!Y517)/3)</f>
        <v>0.54885398841663358</v>
      </c>
      <c r="AG517" s="11">
        <f>-'OddsRatio_working_3-way'!U517/(3*'OddsRatio_working_3-way'!X517^(1/3))*COS(('OddsRatio_working_3-way'!Y517+2*PI())/3)</f>
        <v>-0.41602105837144926</v>
      </c>
      <c r="AH517" s="11">
        <f>-'OddsRatio_working_3-way'!U517/(3*'OddsRatio_working_3-way'!X517^(1/3))*COS(('OddsRatio_working_3-way'!Y517+4*PI())/3)</f>
        <v>-0.13283293004518398</v>
      </c>
      <c r="AI517" s="11">
        <f>'OddsRatio_working_3-way'!U517/(3*'OddsRatio_working_3-way'!X517^(1/3))*SIN(('OddsRatio_working_3-way'!Y517)/3)</f>
        <v>-0.16349874212047552</v>
      </c>
      <c r="AJ517" s="11">
        <f>'OddsRatio_working_3-way'!U517/(3*'OddsRatio_working_3-way'!X517^(1/3))*SIN(('OddsRatio_working_3-way'!Y517+2*PI())/3)</f>
        <v>-0.3935721258769771</v>
      </c>
      <c r="AK517" s="11">
        <f>'OddsRatio_working_3-way'!U517/(3*'OddsRatio_working_3-way'!X517^(1/3))*SIN(('OddsRatio_working_3-way'!Y517+4*PI())/3)</f>
        <v>0.55707086799745253</v>
      </c>
      <c r="AL517" s="11">
        <f>'OddsRatio_working_3-way'!Z517+'OddsRatio_working_3-way'!AF517</f>
        <v>1.0977079768332672</v>
      </c>
      <c r="AM517" s="11">
        <f>'OddsRatio_working_3-way'!AA517+'OddsRatio_working_3-way'!AG517</f>
        <v>-0.83204211674289852</v>
      </c>
      <c r="AN517" s="11">
        <f>'OddsRatio_working_3-way'!AB517+'OddsRatio_working_3-way'!AH517</f>
        <v>-0.26566586009036797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1.0977079768332672</v>
      </c>
      <c r="AS517" s="11">
        <f>IF(('OddsRatio_working_3-way'!X517=0),IF(Q517&gt;0,-Q517^(1/3),(-Q517)^(1/3)),'OddsRatio_working_3-way'!AM517-'OddsRatio_working_3-way'!R517/3)</f>
        <v>-0.83204211674289852</v>
      </c>
      <c r="AT517" s="11">
        <f>IF(('OddsRatio_working_3-way'!X517=0),IF(Q517&gt;0,-Q517^(1/3),(-Q517)^(1/3)),'OddsRatio_working_3-way'!AN517-'OddsRatio_working_3-way'!R517/3)</f>
        <v>-0.26566586009036797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9">
        <f t="shared" si="117"/>
        <v>0.29820980283710652</v>
      </c>
      <c r="E518" s="9">
        <f t="shared" si="118"/>
        <v>0.32405263988680133</v>
      </c>
      <c r="F518" s="9">
        <f t="shared" si="119"/>
        <v>0.37773755727609193</v>
      </c>
      <c r="G518" s="9">
        <f t="shared" si="120"/>
        <v>1.0697017372671651</v>
      </c>
      <c r="H518" s="9">
        <f t="shared" si="121"/>
        <v>3.3533438219877629</v>
      </c>
      <c r="I518" s="9">
        <f t="shared" si="122"/>
        <v>3.0859183876709717</v>
      </c>
      <c r="J518" s="9">
        <f t="shared" si="123"/>
        <v>2.647340675391435</v>
      </c>
      <c r="K518" s="11">
        <f t="shared" si="124"/>
        <v>0.3125</v>
      </c>
      <c r="L518" s="11">
        <f t="shared" si="125"/>
        <v>0.33898305084745761</v>
      </c>
      <c r="M518" s="11">
        <f t="shared" si="126"/>
        <v>0.39370078740157477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-0.27553216335246222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0.23730481782997467</v>
      </c>
      <c r="Q518" s="11">
        <f>2*'OddsRatio_working_3-way'!K518*'OddsRatio_working_3-way'!L518*'OddsRatio_working_3-way'!M518</f>
        <v>8.341118377152007E-2</v>
      </c>
      <c r="R518" s="11">
        <f t="shared" si="127"/>
        <v>0</v>
      </c>
      <c r="S518" s="11">
        <f t="shared" si="128"/>
        <v>-0.86125995216904339</v>
      </c>
      <c r="T518" s="11">
        <f t="shared" si="129"/>
        <v>-0.30272757545484819</v>
      </c>
      <c r="U518" s="11">
        <f>'OddsRatio_working_3-way'!S518-'OddsRatio_working_3-way'!R518^2/3</f>
        <v>-0.86125995216904339</v>
      </c>
      <c r="V518" s="11">
        <f>'OddsRatio_working_3-way'!S518*'OddsRatio_working_3-way'!R518/3-2*'OddsRatio_working_3-way'!R518^3/27-'OddsRatio_working_3-way'!T518</f>
        <v>0.30272757545484819</v>
      </c>
      <c r="W518" s="11">
        <f>'OddsRatio_working_3-way'!V518^2+4*'OddsRatio_working_3-way'!U518^3/27</f>
        <v>-3.0013009214291675E-3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0.15382236984765901</v>
      </c>
      <c r="Y518" s="11">
        <f>IF('OddsRatio_working_3-way'!W518&gt;=0,IF('OddsRatio_working_3-way'!V518+SQRT('OddsRatio_working_3-way'!W518)&gt;0,0,PI()),ACOS('OddsRatio_working_3-way'!V518/(2*'OddsRatio_working_3-way'!X518)))</f>
        <v>0.17903080486341838</v>
      </c>
      <c r="Z518" s="11">
        <f>'OddsRatio_working_3-way'!X518^(1/3)*COS('OddsRatio_working_3-way'!Y518/3)</f>
        <v>0.53485086863358255</v>
      </c>
      <c r="AA518" s="11">
        <f>'OddsRatio_working_3-way'!X518^(1/3)*COS(('OddsRatio_working_3-way'!Y518+2*PI())/3)</f>
        <v>-0.29510031974903078</v>
      </c>
      <c r="AB518" s="11">
        <f>'OddsRatio_working_3-way'!X518^(1/3)*COS(('OddsRatio_working_3-way'!Y518+4*PI())/3)</f>
        <v>-0.23975054888455205</v>
      </c>
      <c r="AC518" s="11">
        <f>'OddsRatio_working_3-way'!X518^(1/3)*SIN('OddsRatio_working_3-way'!Y518/3)</f>
        <v>3.1956205108191083E-2</v>
      </c>
      <c r="AD518" s="11">
        <f>'OddsRatio_working_3-way'!X518^(1/3)*SIN(('OddsRatio_working_3-way'!Y518+2*PI())/3)</f>
        <v>0.4472163369187605</v>
      </c>
      <c r="AE518" s="11">
        <f>'OddsRatio_working_3-way'!X518^(1/3)*SIN(('OddsRatio_working_3-way'!Y518+4*PI())/3)</f>
        <v>-0.47917254202695142</v>
      </c>
      <c r="AF518" s="11">
        <f>-'OddsRatio_working_3-way'!U518/(3*'OddsRatio_working_3-way'!X518^(1/3))*COS(('OddsRatio_working_3-way'!Y518)/3)</f>
        <v>0.53485086863358255</v>
      </c>
      <c r="AG518" s="11">
        <f>-'OddsRatio_working_3-way'!U518/(3*'OddsRatio_working_3-way'!X518^(1/3))*COS(('OddsRatio_working_3-way'!Y518+2*PI())/3)</f>
        <v>-0.29510031974903078</v>
      </c>
      <c r="AH518" s="11">
        <f>-'OddsRatio_working_3-way'!U518/(3*'OddsRatio_working_3-way'!X518^(1/3))*COS(('OddsRatio_working_3-way'!Y518+4*PI())/3)</f>
        <v>-0.23975054888455205</v>
      </c>
      <c r="AI518" s="11">
        <f>'OddsRatio_working_3-way'!U518/(3*'OddsRatio_working_3-way'!X518^(1/3))*SIN(('OddsRatio_working_3-way'!Y518)/3)</f>
        <v>-3.1956205108191083E-2</v>
      </c>
      <c r="AJ518" s="11">
        <f>'OddsRatio_working_3-way'!U518/(3*'OddsRatio_working_3-way'!X518^(1/3))*SIN(('OddsRatio_working_3-way'!Y518+2*PI())/3)</f>
        <v>-0.4472163369187605</v>
      </c>
      <c r="AK518" s="11">
        <f>'OddsRatio_working_3-way'!U518/(3*'OddsRatio_working_3-way'!X518^(1/3))*SIN(('OddsRatio_working_3-way'!Y518+4*PI())/3)</f>
        <v>0.47917254202695142</v>
      </c>
      <c r="AL518" s="11">
        <f>'OddsRatio_working_3-way'!Z518+'OddsRatio_working_3-way'!AF518</f>
        <v>1.0697017372671651</v>
      </c>
      <c r="AM518" s="11">
        <f>'OddsRatio_working_3-way'!AA518+'OddsRatio_working_3-way'!AG518</f>
        <v>-0.59020063949806156</v>
      </c>
      <c r="AN518" s="11">
        <f>'OddsRatio_working_3-way'!AB518+'OddsRatio_working_3-way'!AH518</f>
        <v>-0.4795010977691041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1.0697017372671651</v>
      </c>
      <c r="AS518" s="11">
        <f>IF(('OddsRatio_working_3-way'!X518=0),IF(Q518&gt;0,-Q518^(1/3),(-Q518)^(1/3)),'OddsRatio_working_3-way'!AM518-'OddsRatio_working_3-way'!R518/3)</f>
        <v>-0.59020063949806156</v>
      </c>
      <c r="AT518" s="11">
        <f>IF(('OddsRatio_working_3-way'!X518=0),IF(Q518&gt;0,-Q518^(1/3),(-Q518)^(1/3)),'OddsRatio_working_3-way'!AN518-'OddsRatio_working_3-way'!R518/3)</f>
        <v>-0.4795010977691041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9">
        <f t="shared" si="117"/>
        <v>0.19498726727241344</v>
      </c>
      <c r="E519" s="9">
        <f t="shared" si="118"/>
        <v>0.24646279935669518</v>
      </c>
      <c r="F519" s="9">
        <f t="shared" si="119"/>
        <v>0.55854993337089143</v>
      </c>
      <c r="G519" s="9">
        <f t="shared" si="120"/>
        <v>1.0399345092072037</v>
      </c>
      <c r="H519" s="9">
        <f t="shared" si="121"/>
        <v>5.1285400015525973</v>
      </c>
      <c r="I519" s="9">
        <f t="shared" si="122"/>
        <v>4.0574074570691794</v>
      </c>
      <c r="J519" s="9">
        <f t="shared" si="123"/>
        <v>1.7903502269974749</v>
      </c>
      <c r="K519" s="11">
        <f t="shared" si="124"/>
        <v>0.2012072434607646</v>
      </c>
      <c r="L519" s="11">
        <f t="shared" si="125"/>
        <v>0.25380710659898476</v>
      </c>
      <c r="M519" s="11">
        <f t="shared" si="126"/>
        <v>0.56818181818181823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-0.25738672923558892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0.22255127442086758</v>
      </c>
      <c r="Q519" s="11">
        <f>2*'OddsRatio_working_3-way'!K519*'OddsRatio_working_3-way'!L519*'OddsRatio_working_3-way'!M519</f>
        <v>5.8031623056288818E-2</v>
      </c>
      <c r="R519" s="11">
        <f t="shared" si="127"/>
        <v>0</v>
      </c>
      <c r="S519" s="11">
        <f t="shared" si="128"/>
        <v>-0.86465714484123202</v>
      </c>
      <c r="T519" s="11">
        <f t="shared" si="129"/>
        <v>-0.22546470530410226</v>
      </c>
      <c r="U519" s="11">
        <f>'OddsRatio_working_3-way'!S519-'OddsRatio_working_3-way'!R519^2/3</f>
        <v>-0.86465714484123202</v>
      </c>
      <c r="V519" s="11">
        <f>'OddsRatio_working_3-way'!S519*'OddsRatio_working_3-way'!R519/3-2*'OddsRatio_working_3-way'!R519^3/27-'OddsRatio_working_3-way'!T519</f>
        <v>0.22546470530410226</v>
      </c>
      <c r="W519" s="11">
        <f>'OddsRatio_working_3-way'!V519^2+4*'OddsRatio_working_3-way'!U519^3/27</f>
        <v>-4.4935345417328007E-2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0.15473338259340944</v>
      </c>
      <c r="Y519" s="11">
        <f>IF('OddsRatio_working_3-way'!W519&gt;=0,IF('OddsRatio_working_3-way'!V519+SQRT('OddsRatio_working_3-way'!W519)&gt;0,0,PI()),ACOS('OddsRatio_working_3-way'!V519/(2*'OddsRatio_working_3-way'!X519)))</f>
        <v>0.7545808706967061</v>
      </c>
      <c r="Z519" s="11">
        <f>'OddsRatio_working_3-way'!X519^(1/3)*COS('OddsRatio_working_3-way'!Y519/3)</f>
        <v>0.51996725460360194</v>
      </c>
      <c r="AA519" s="11">
        <f>'OddsRatio_working_3-way'!X519^(1/3)*COS(('OddsRatio_working_3-way'!Y519+2*PI())/3)</f>
        <v>-0.37569804652128636</v>
      </c>
      <c r="AB519" s="11">
        <f>'OddsRatio_working_3-way'!X519^(1/3)*COS(('OddsRatio_working_3-way'!Y519+4*PI())/3)</f>
        <v>-0.14426920808231561</v>
      </c>
      <c r="AC519" s="11">
        <f>'OddsRatio_working_3-way'!X519^(1/3)*SIN('OddsRatio_working_3-way'!Y519/3)</f>
        <v>0.13361550217098214</v>
      </c>
      <c r="AD519" s="11">
        <f>'OddsRatio_working_3-way'!X519^(1/3)*SIN(('OddsRatio_working_3-way'!Y519+2*PI())/3)</f>
        <v>0.38349710053727926</v>
      </c>
      <c r="AE519" s="11">
        <f>'OddsRatio_working_3-way'!X519^(1/3)*SIN(('OddsRatio_working_3-way'!Y519+4*PI())/3)</f>
        <v>-0.51711260270826143</v>
      </c>
      <c r="AF519" s="11">
        <f>-'OddsRatio_working_3-way'!U519/(3*'OddsRatio_working_3-way'!X519^(1/3))*COS(('OddsRatio_working_3-way'!Y519)/3)</f>
        <v>0.51996725460360183</v>
      </c>
      <c r="AG519" s="11">
        <f>-'OddsRatio_working_3-way'!U519/(3*'OddsRatio_working_3-way'!X519^(1/3))*COS(('OddsRatio_working_3-way'!Y519+2*PI())/3)</f>
        <v>-0.3756980465212863</v>
      </c>
      <c r="AH519" s="11">
        <f>-'OddsRatio_working_3-way'!U519/(3*'OddsRatio_working_3-way'!X519^(1/3))*COS(('OddsRatio_working_3-way'!Y519+4*PI())/3)</f>
        <v>-0.14426920808231558</v>
      </c>
      <c r="AI519" s="11">
        <f>'OddsRatio_working_3-way'!U519/(3*'OddsRatio_working_3-way'!X519^(1/3))*SIN(('OddsRatio_working_3-way'!Y519)/3)</f>
        <v>-0.13361550217098211</v>
      </c>
      <c r="AJ519" s="11">
        <f>'OddsRatio_working_3-way'!U519/(3*'OddsRatio_working_3-way'!X519^(1/3))*SIN(('OddsRatio_working_3-way'!Y519+2*PI())/3)</f>
        <v>-0.3834971005372792</v>
      </c>
      <c r="AK519" s="11">
        <f>'OddsRatio_working_3-way'!U519/(3*'OddsRatio_working_3-way'!X519^(1/3))*SIN(('OddsRatio_working_3-way'!Y519+4*PI())/3)</f>
        <v>0.51711260270826132</v>
      </c>
      <c r="AL519" s="11">
        <f>'OddsRatio_working_3-way'!Z519+'OddsRatio_working_3-way'!AF519</f>
        <v>1.0399345092072037</v>
      </c>
      <c r="AM519" s="11">
        <f>'OddsRatio_working_3-way'!AA519+'OddsRatio_working_3-way'!AG519</f>
        <v>-0.75139609304257271</v>
      </c>
      <c r="AN519" s="11">
        <f>'OddsRatio_working_3-way'!AB519+'OddsRatio_working_3-way'!AH519</f>
        <v>-0.28853841616463116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1.0399345092072037</v>
      </c>
      <c r="AS519" s="11">
        <f>IF(('OddsRatio_working_3-way'!X519=0),IF(Q519&gt;0,-Q519^(1/3),(-Q519)^(1/3)),'OddsRatio_working_3-way'!AM519-'OddsRatio_working_3-way'!R519/3)</f>
        <v>-0.75139609304257271</v>
      </c>
      <c r="AT519" s="11">
        <f>IF(('OddsRatio_working_3-way'!X519=0),IF(Q519&gt;0,-Q519^(1/3),(-Q519)^(1/3)),'OddsRatio_working_3-way'!AN519-'OddsRatio_working_3-way'!R519/3)</f>
        <v>-0.28853841616463116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9">
        <f t="shared" si="117"/>
        <v>0.22261219781623071</v>
      </c>
      <c r="E520" s="9">
        <f t="shared" si="118"/>
        <v>0.28702838710314499</v>
      </c>
      <c r="F520" s="9">
        <f t="shared" si="119"/>
        <v>0.49035941508062431</v>
      </c>
      <c r="G520" s="9">
        <f t="shared" si="120"/>
        <v>1.0393204846195949</v>
      </c>
      <c r="H520" s="9">
        <f t="shared" si="121"/>
        <v>4.4921168283218389</v>
      </c>
      <c r="I520" s="9">
        <f t="shared" si="122"/>
        <v>3.4839759582408321</v>
      </c>
      <c r="J520" s="9">
        <f t="shared" si="123"/>
        <v>2.0393204846195951</v>
      </c>
      <c r="K520" s="11">
        <f t="shared" si="124"/>
        <v>0.2293577981651376</v>
      </c>
      <c r="L520" s="11">
        <f t="shared" si="125"/>
        <v>0.29498525073746312</v>
      </c>
      <c r="M520" s="11">
        <f t="shared" si="126"/>
        <v>0.5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-0.27165705934886741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0.22834294065113253</v>
      </c>
      <c r="Q520" s="11">
        <f>2*'OddsRatio_working_3-way'!K520*'OddsRatio_working_3-way'!L520*'OddsRatio_working_3-way'!M520</f>
        <v>6.7657167600335577E-2</v>
      </c>
      <c r="R520" s="11">
        <f t="shared" si="127"/>
        <v>0</v>
      </c>
      <c r="S520" s="11">
        <f t="shared" si="128"/>
        <v>-0.84055588762701716</v>
      </c>
      <c r="T520" s="11">
        <f t="shared" si="129"/>
        <v>-0.24905359633393107</v>
      </c>
      <c r="U520" s="11">
        <f>'OddsRatio_working_3-way'!S520-'OddsRatio_working_3-way'!R520^2/3</f>
        <v>-0.84055588762701716</v>
      </c>
      <c r="V520" s="11">
        <f>'OddsRatio_working_3-way'!S520*'OddsRatio_working_3-way'!R520/3-2*'OddsRatio_working_3-way'!R520^3/27-'OddsRatio_working_3-way'!T520</f>
        <v>0.24905359633393107</v>
      </c>
      <c r="W520" s="11">
        <f>'OddsRatio_working_3-way'!V520^2+4*'OddsRatio_working_3-way'!U520^3/27</f>
        <v>-2.5954747902542888E-2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0.1483091717910659</v>
      </c>
      <c r="Y520" s="11">
        <f>IF('OddsRatio_working_3-way'!W520&gt;=0,IF('OddsRatio_working_3-way'!V520+SQRT('OddsRatio_working_3-way'!W520)&gt;0,0,PI()),ACOS('OddsRatio_working_3-way'!V520/(2*'OddsRatio_working_3-way'!X520)))</f>
        <v>0.57417022992640787</v>
      </c>
      <c r="Z520" s="11">
        <f>'OddsRatio_working_3-way'!X520^(1/3)*COS('OddsRatio_working_3-way'!Y520/3)</f>
        <v>0.51966024230979746</v>
      </c>
      <c r="AA520" s="11">
        <f>'OddsRatio_working_3-way'!X520^(1/3)*COS(('OddsRatio_working_3-way'!Y520+2*PI())/3)</f>
        <v>-0.34703044413965745</v>
      </c>
      <c r="AB520" s="11">
        <f>'OddsRatio_working_3-way'!X520^(1/3)*COS(('OddsRatio_working_3-way'!Y520+4*PI())/3)</f>
        <v>-0.1726297981701401</v>
      </c>
      <c r="AC520" s="11">
        <f>'OddsRatio_working_3-way'!X520^(1/3)*SIN('OddsRatio_working_3-way'!Y520/3)</f>
        <v>0.10069025989734544</v>
      </c>
      <c r="AD520" s="11">
        <f>'OddsRatio_working_3-way'!X520^(1/3)*SIN(('OddsRatio_working_3-way'!Y520+2*PI())/3)</f>
        <v>0.3996938412283888</v>
      </c>
      <c r="AE520" s="11">
        <f>'OddsRatio_working_3-way'!X520^(1/3)*SIN(('OddsRatio_working_3-way'!Y520+4*PI())/3)</f>
        <v>-0.50038410112573428</v>
      </c>
      <c r="AF520" s="11">
        <f>-'OddsRatio_working_3-way'!U520/(3*'OddsRatio_working_3-way'!X520^(1/3))*COS(('OddsRatio_working_3-way'!Y520)/3)</f>
        <v>0.51966024230979746</v>
      </c>
      <c r="AG520" s="11">
        <f>-'OddsRatio_working_3-way'!U520/(3*'OddsRatio_working_3-way'!X520^(1/3))*COS(('OddsRatio_working_3-way'!Y520+2*PI())/3)</f>
        <v>-0.34703044413965745</v>
      </c>
      <c r="AH520" s="11">
        <f>-'OddsRatio_working_3-way'!U520/(3*'OddsRatio_working_3-way'!X520^(1/3))*COS(('OddsRatio_working_3-way'!Y520+4*PI())/3)</f>
        <v>-0.1726297981701401</v>
      </c>
      <c r="AI520" s="11">
        <f>'OddsRatio_working_3-way'!U520/(3*'OddsRatio_working_3-way'!X520^(1/3))*SIN(('OddsRatio_working_3-way'!Y520)/3)</f>
        <v>-0.10069025989734544</v>
      </c>
      <c r="AJ520" s="11">
        <f>'OddsRatio_working_3-way'!U520/(3*'OddsRatio_working_3-way'!X520^(1/3))*SIN(('OddsRatio_working_3-way'!Y520+2*PI())/3)</f>
        <v>-0.3996938412283888</v>
      </c>
      <c r="AK520" s="11">
        <f>'OddsRatio_working_3-way'!U520/(3*'OddsRatio_working_3-way'!X520^(1/3))*SIN(('OddsRatio_working_3-way'!Y520+4*PI())/3)</f>
        <v>0.50038410112573428</v>
      </c>
      <c r="AL520" s="11">
        <f>'OddsRatio_working_3-way'!Z520+'OddsRatio_working_3-way'!AF520</f>
        <v>1.0393204846195949</v>
      </c>
      <c r="AM520" s="11">
        <f>'OddsRatio_working_3-way'!AA520+'OddsRatio_working_3-way'!AG520</f>
        <v>-0.69406088827931489</v>
      </c>
      <c r="AN520" s="11">
        <f>'OddsRatio_working_3-way'!AB520+'OddsRatio_working_3-way'!AH520</f>
        <v>-0.34525959634028019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1.0393204846195949</v>
      </c>
      <c r="AS520" s="11">
        <f>IF(('OddsRatio_working_3-way'!X520=0),IF(Q520&gt;0,-Q520^(1/3),(-Q520)^(1/3)),'OddsRatio_working_3-way'!AM520-'OddsRatio_working_3-way'!R520/3)</f>
        <v>-0.69406088827931489</v>
      </c>
      <c r="AT520" s="11">
        <f>IF(('OddsRatio_working_3-way'!X520=0),IF(Q520&gt;0,-Q520^(1/3),(-Q520)^(1/3)),'OddsRatio_working_3-way'!AN520-'OddsRatio_working_3-way'!R520/3)</f>
        <v>-0.34525959634028019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9">
        <f t="shared" si="117"/>
        <v>0.72453278228682771</v>
      </c>
      <c r="E521" s="9">
        <f t="shared" si="118"/>
        <v>0.17383753815036396</v>
      </c>
      <c r="F521" s="9">
        <f t="shared" si="119"/>
        <v>0.10162967956280844</v>
      </c>
      <c r="G521" s="9">
        <f t="shared" si="120"/>
        <v>1.0561105509329467</v>
      </c>
      <c r="H521" s="9">
        <f t="shared" si="121"/>
        <v>1.3801997983358611</v>
      </c>
      <c r="I521" s="9">
        <f t="shared" si="122"/>
        <v>5.7524974791982597</v>
      </c>
      <c r="J521" s="9">
        <f t="shared" si="123"/>
        <v>9.8396453113087627</v>
      </c>
      <c r="K521" s="11">
        <f t="shared" si="124"/>
        <v>0.73529411764705876</v>
      </c>
      <c r="L521" s="11">
        <f t="shared" si="125"/>
        <v>0.18181818181818182</v>
      </c>
      <c r="M521" s="11">
        <f t="shared" si="126"/>
        <v>0.10672358591248667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-0.19346360839863275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0.18876377561794094</v>
      </c>
      <c r="Q521" s="11">
        <f>2*'OddsRatio_working_3-way'!K521*'OddsRatio_working_3-way'!L521*'OddsRatio_working_3-way'!M521</f>
        <v>2.8535718158418891E-2</v>
      </c>
      <c r="R521" s="11">
        <f t="shared" si="127"/>
        <v>0</v>
      </c>
      <c r="S521" s="11">
        <f t="shared" si="128"/>
        <v>-0.97570688968538322</v>
      </c>
      <c r="T521" s="11">
        <f t="shared" si="129"/>
        <v>-0.14749915187987656</v>
      </c>
      <c r="U521" s="11">
        <f>'OddsRatio_working_3-way'!S521-'OddsRatio_working_3-way'!R521^2/3</f>
        <v>-0.97570688968538322</v>
      </c>
      <c r="V521" s="11">
        <f>'OddsRatio_working_3-way'!S521*'OddsRatio_working_3-way'!R521/3-2*'OddsRatio_working_3-way'!R521^3/27-'OddsRatio_working_3-way'!T521</f>
        <v>0.14749915187987656</v>
      </c>
      <c r="W521" s="11">
        <f>'OddsRatio_working_3-way'!V521^2+4*'OddsRatio_working_3-way'!U521^3/27</f>
        <v>-0.11585537767276674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0.18548003765772858</v>
      </c>
      <c r="Y521" s="11">
        <f>IF('OddsRatio_working_3-way'!W521&gt;=0,IF('OddsRatio_working_3-way'!V521+SQRT('OddsRatio_working_3-way'!W521)&gt;0,0,PI()),ACOS('OddsRatio_working_3-way'!V521/(2*'OddsRatio_working_3-way'!X521)))</f>
        <v>1.1618806627743719</v>
      </c>
      <c r="Z521" s="11">
        <f>'OddsRatio_working_3-way'!X521^(1/3)*COS('OddsRatio_working_3-way'!Y521/3)</f>
        <v>0.52805527546647335</v>
      </c>
      <c r="AA521" s="11">
        <f>'OddsRatio_working_3-way'!X521^(1/3)*COS(('OddsRatio_working_3-way'!Y521+2*PI())/3)</f>
        <v>-0.45056166133313119</v>
      </c>
      <c r="AB521" s="11">
        <f>'OddsRatio_working_3-way'!X521^(1/3)*COS(('OddsRatio_working_3-way'!Y521+4*PI())/3)</f>
        <v>-7.7493614133342256E-2</v>
      </c>
      <c r="AC521" s="11">
        <f>'OddsRatio_working_3-way'!X521^(1/3)*SIN('OddsRatio_working_3-way'!Y521/3)</f>
        <v>0.21539093747684615</v>
      </c>
      <c r="AD521" s="11">
        <f>'OddsRatio_working_3-way'!X521^(1/3)*SIN(('OddsRatio_working_3-way'!Y521+2*PI())/3)</f>
        <v>0.34961381441793243</v>
      </c>
      <c r="AE521" s="11">
        <f>'OddsRatio_working_3-way'!X521^(1/3)*SIN(('OddsRatio_working_3-way'!Y521+4*PI())/3)</f>
        <v>-0.56500475189477872</v>
      </c>
      <c r="AF521" s="11">
        <f>-'OddsRatio_working_3-way'!U521/(3*'OddsRatio_working_3-way'!X521^(1/3))*COS(('OddsRatio_working_3-way'!Y521)/3)</f>
        <v>0.52805527546647335</v>
      </c>
      <c r="AG521" s="11">
        <f>-'OddsRatio_working_3-way'!U521/(3*'OddsRatio_working_3-way'!X521^(1/3))*COS(('OddsRatio_working_3-way'!Y521+2*PI())/3)</f>
        <v>-0.45056166133313114</v>
      </c>
      <c r="AH521" s="11">
        <f>-'OddsRatio_working_3-way'!U521/(3*'OddsRatio_working_3-way'!X521^(1/3))*COS(('OddsRatio_working_3-way'!Y521+4*PI())/3)</f>
        <v>-7.7493614133342242E-2</v>
      </c>
      <c r="AI521" s="11">
        <f>'OddsRatio_working_3-way'!U521/(3*'OddsRatio_working_3-way'!X521^(1/3))*SIN(('OddsRatio_working_3-way'!Y521)/3)</f>
        <v>-0.21539093747684612</v>
      </c>
      <c r="AJ521" s="11">
        <f>'OddsRatio_working_3-way'!U521/(3*'OddsRatio_working_3-way'!X521^(1/3))*SIN(('OddsRatio_working_3-way'!Y521+2*PI())/3)</f>
        <v>-0.34961381441793232</v>
      </c>
      <c r="AK521" s="11">
        <f>'OddsRatio_working_3-way'!U521/(3*'OddsRatio_working_3-way'!X521^(1/3))*SIN(('OddsRatio_working_3-way'!Y521+4*PI())/3)</f>
        <v>0.56500475189477861</v>
      </c>
      <c r="AL521" s="11">
        <f>'OddsRatio_working_3-way'!Z521+'OddsRatio_working_3-way'!AF521</f>
        <v>1.0561105509329467</v>
      </c>
      <c r="AM521" s="11">
        <f>'OddsRatio_working_3-way'!AA521+'OddsRatio_working_3-way'!AG521</f>
        <v>-0.90112332266626227</v>
      </c>
      <c r="AN521" s="11">
        <f>'OddsRatio_working_3-way'!AB521+'OddsRatio_working_3-way'!AH521</f>
        <v>-0.15498722826668448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1.0561105509329467</v>
      </c>
      <c r="AS521" s="11">
        <f>IF(('OddsRatio_working_3-way'!X521=0),IF(Q521&gt;0,-Q521^(1/3),(-Q521)^(1/3)),'OddsRatio_working_3-way'!AM521-'OddsRatio_working_3-way'!R521/3)</f>
        <v>-0.90112332266626227</v>
      </c>
      <c r="AT521" s="11">
        <f>IF(('OddsRatio_working_3-way'!X521=0),IF(Q521&gt;0,-Q521^(1/3),(-Q521)^(1/3)),'OddsRatio_working_3-way'!AN521-'OddsRatio_working_3-way'!R521/3)</f>
        <v>-0.15498722826668448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9">
        <f t="shared" si="117"/>
        <v>0.29919820007856546</v>
      </c>
      <c r="E522" s="9">
        <f t="shared" si="118"/>
        <v>0.32920006533068141</v>
      </c>
      <c r="F522" s="9">
        <f t="shared" si="119"/>
        <v>0.37160173459075324</v>
      </c>
      <c r="G522" s="9">
        <f t="shared" si="120"/>
        <v>1.0503435406470851</v>
      </c>
      <c r="H522" s="9">
        <f t="shared" si="121"/>
        <v>3.3422660956429997</v>
      </c>
      <c r="I522" s="9">
        <f t="shared" si="122"/>
        <v>3.0376664688553454</v>
      </c>
      <c r="J522" s="9">
        <f t="shared" si="123"/>
        <v>2.691053100441807</v>
      </c>
      <c r="K522" s="11">
        <f t="shared" si="124"/>
        <v>0.30959752321981426</v>
      </c>
      <c r="L522" s="11">
        <f t="shared" si="125"/>
        <v>0.3401360544217687</v>
      </c>
      <c r="M522" s="11">
        <f t="shared" si="126"/>
        <v>0.38314176245210729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-0.2810231573976637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0.23320479633676419</v>
      </c>
      <c r="Q522" s="11">
        <f>2*'OddsRatio_working_3-way'!K522*'OddsRatio_working_3-way'!L522*'OddsRatio_working_3-way'!M522</f>
        <v>8.0693701154589695E-2</v>
      </c>
      <c r="R522" s="11">
        <f t="shared" si="127"/>
        <v>0</v>
      </c>
      <c r="S522" s="11">
        <f t="shared" si="128"/>
        <v>-0.82984191942148799</v>
      </c>
      <c r="T522" s="11">
        <f t="shared" si="129"/>
        <v>-0.28714253267179518</v>
      </c>
      <c r="U522" s="11">
        <f>'OddsRatio_working_3-way'!S522-'OddsRatio_working_3-way'!R522^2/3</f>
        <v>-0.82984191942148799</v>
      </c>
      <c r="V522" s="11">
        <f>'OddsRatio_working_3-way'!S522*'OddsRatio_working_3-way'!R522/3-2*'OddsRatio_working_3-way'!R522^3/27-'OddsRatio_working_3-way'!T522</f>
        <v>0.28714253267179518</v>
      </c>
      <c r="W522" s="11">
        <f>'OddsRatio_working_3-way'!V522^2+4*'OddsRatio_working_3-way'!U522^3/27</f>
        <v>-2.2099595735259187E-3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0.14548263955082311</v>
      </c>
      <c r="Y522" s="11">
        <f>IF('OddsRatio_working_3-way'!W522&gt;=0,IF('OddsRatio_working_3-way'!V522+SQRT('OddsRatio_working_3-way'!W522)&gt;0,0,PI()),ACOS('OddsRatio_working_3-way'!V522/(2*'OddsRatio_working_3-way'!X522)))</f>
        <v>0.16227768170058532</v>
      </c>
      <c r="Z522" s="11">
        <f>'OddsRatio_working_3-way'!X522^(1/3)*COS('OddsRatio_working_3-way'!Y522/3)</f>
        <v>0.52517177032354256</v>
      </c>
      <c r="AA522" s="11">
        <f>'OddsRatio_working_3-way'!X522^(1/3)*COS(('OddsRatio_working_3-way'!Y522+2*PI())/3)</f>
        <v>-0.28721185918919123</v>
      </c>
      <c r="AB522" s="11">
        <f>'OddsRatio_working_3-way'!X522^(1/3)*COS(('OddsRatio_working_3-way'!Y522+4*PI())/3)</f>
        <v>-0.23795991113435142</v>
      </c>
      <c r="AC522" s="11">
        <f>'OddsRatio_working_3-way'!X522^(1/3)*SIN('OddsRatio_working_3-way'!Y522/3)</f>
        <v>2.8435625467575276E-2</v>
      </c>
      <c r="AD522" s="11">
        <f>'OddsRatio_working_3-way'!X522^(1/3)*SIN(('OddsRatio_working_3-way'!Y522+2*PI())/3)</f>
        <v>0.44059428171684673</v>
      </c>
      <c r="AE522" s="11">
        <f>'OddsRatio_working_3-way'!X522^(1/3)*SIN(('OddsRatio_working_3-way'!Y522+4*PI())/3)</f>
        <v>-0.46902990718442206</v>
      </c>
      <c r="AF522" s="11">
        <f>-'OddsRatio_working_3-way'!U522/(3*'OddsRatio_working_3-way'!X522^(1/3))*COS(('OddsRatio_working_3-way'!Y522)/3)</f>
        <v>0.52517177032354267</v>
      </c>
      <c r="AG522" s="11">
        <f>-'OddsRatio_working_3-way'!U522/(3*'OddsRatio_working_3-way'!X522^(1/3))*COS(('OddsRatio_working_3-way'!Y522+2*PI())/3)</f>
        <v>-0.28721185918919129</v>
      </c>
      <c r="AH522" s="11">
        <f>-'OddsRatio_working_3-way'!U522/(3*'OddsRatio_working_3-way'!X522^(1/3))*COS(('OddsRatio_working_3-way'!Y522+4*PI())/3)</f>
        <v>-0.23795991113435147</v>
      </c>
      <c r="AI522" s="11">
        <f>'OddsRatio_working_3-way'!U522/(3*'OddsRatio_working_3-way'!X522^(1/3))*SIN(('OddsRatio_working_3-way'!Y522)/3)</f>
        <v>-2.8435625467575283E-2</v>
      </c>
      <c r="AJ522" s="11">
        <f>'OddsRatio_working_3-way'!U522/(3*'OddsRatio_working_3-way'!X522^(1/3))*SIN(('OddsRatio_working_3-way'!Y522+2*PI())/3)</f>
        <v>-0.44059428171684684</v>
      </c>
      <c r="AK522" s="11">
        <f>'OddsRatio_working_3-way'!U522/(3*'OddsRatio_working_3-way'!X522^(1/3))*SIN(('OddsRatio_working_3-way'!Y522+4*PI())/3)</f>
        <v>0.46902990718442217</v>
      </c>
      <c r="AL522" s="11">
        <f>'OddsRatio_working_3-way'!Z522+'OddsRatio_working_3-way'!AF522</f>
        <v>1.0503435406470851</v>
      </c>
      <c r="AM522" s="11">
        <f>'OddsRatio_working_3-way'!AA522+'OddsRatio_working_3-way'!AG522</f>
        <v>-0.57442371837838246</v>
      </c>
      <c r="AN522" s="11">
        <f>'OddsRatio_working_3-way'!AB522+'OddsRatio_working_3-way'!AH522</f>
        <v>-0.47591982226870289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1.0503435406470851</v>
      </c>
      <c r="AS522" s="11">
        <f>IF(('OddsRatio_working_3-way'!X522=0),IF(Q522&gt;0,-Q522^(1/3),(-Q522)^(1/3)),'OddsRatio_working_3-way'!AM522-'OddsRatio_working_3-way'!R522/3)</f>
        <v>-0.57442371837838246</v>
      </c>
      <c r="AT522" s="11">
        <f>IF(('OddsRatio_working_3-way'!X522=0),IF(Q522&gt;0,-Q522^(1/3),(-Q522)^(1/3)),'OddsRatio_working_3-way'!AN522-'OddsRatio_working_3-way'!R522/3)</f>
        <v>-0.47591982226870289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9">
        <f t="shared" si="117"/>
        <v>0.56025345784305036</v>
      </c>
      <c r="E523" s="9">
        <f t="shared" si="118"/>
        <v>0.27384423985188788</v>
      </c>
      <c r="F523" s="9">
        <f t="shared" si="119"/>
        <v>0.16590230230506184</v>
      </c>
      <c r="G523" s="9">
        <f t="shared" si="120"/>
        <v>1.0606843664717762</v>
      </c>
      <c r="H523" s="9">
        <f t="shared" si="121"/>
        <v>1.7849064311891145</v>
      </c>
      <c r="I523" s="9">
        <f t="shared" si="122"/>
        <v>3.6517109161794408</v>
      </c>
      <c r="J523" s="9">
        <f t="shared" si="123"/>
        <v>6.0276438970762198</v>
      </c>
      <c r="K523" s="11">
        <f t="shared" si="124"/>
        <v>0.57471264367816088</v>
      </c>
      <c r="L523" s="11">
        <f t="shared" si="125"/>
        <v>0.2857142857142857</v>
      </c>
      <c r="M523" s="11">
        <f t="shared" si="126"/>
        <v>0.17421602787456444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-0.25085391599869555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0.22828307100804995</v>
      </c>
      <c r="Q523" s="11">
        <f>2*'OddsRatio_working_3-way'!K523*'OddsRatio_working_3-way'!L523*'OddsRatio_working_3-way'!M523</f>
        <v>5.7213802257656626E-2</v>
      </c>
      <c r="R523" s="11">
        <f t="shared" si="127"/>
        <v>0</v>
      </c>
      <c r="S523" s="11">
        <f t="shared" si="128"/>
        <v>-0.91002394799863129</v>
      </c>
      <c r="T523" s="11">
        <f t="shared" si="129"/>
        <v>-0.22807617744326597</v>
      </c>
      <c r="U523" s="11">
        <f>'OddsRatio_working_3-way'!S523-'OddsRatio_working_3-way'!R523^2/3</f>
        <v>-0.91002394799863129</v>
      </c>
      <c r="V523" s="11">
        <f>'OddsRatio_working_3-way'!S523*'OddsRatio_working_3-way'!R523/3-2*'OddsRatio_working_3-way'!R523^3/27-'OddsRatio_working_3-way'!T523</f>
        <v>0.22807617744326597</v>
      </c>
      <c r="W523" s="11">
        <f>'OddsRatio_working_3-way'!V523^2+4*'OddsRatio_working_3-way'!U523^3/27</f>
        <v>-5.9630219590821425E-2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0.16706956807566239</v>
      </c>
      <c r="Y523" s="11">
        <f>IF('OddsRatio_working_3-way'!W523&gt;=0,IF('OddsRatio_working_3-way'!V523+SQRT('OddsRatio_working_3-way'!W523)&gt;0,0,PI()),ACOS('OddsRatio_working_3-way'!V523/(2*'OddsRatio_working_3-way'!X523)))</f>
        <v>0.8195112663210139</v>
      </c>
      <c r="Z523" s="11">
        <f>'OddsRatio_working_3-way'!X523^(1/3)*COS('OddsRatio_working_3-way'!Y523/3)</f>
        <v>0.53034218323588822</v>
      </c>
      <c r="AA523" s="11">
        <f>'OddsRatio_working_3-way'!X523^(1/3)*COS(('OddsRatio_working_3-way'!Y523+2*PI())/3)</f>
        <v>-0.3938523393197812</v>
      </c>
      <c r="AB523" s="11">
        <f>'OddsRatio_working_3-way'!X523^(1/3)*COS(('OddsRatio_working_3-way'!Y523+4*PI())/3)</f>
        <v>-0.13648984391610713</v>
      </c>
      <c r="AC523" s="11">
        <f>'OddsRatio_working_3-way'!X523^(1/3)*SIN('OddsRatio_working_3-way'!Y523/3)</f>
        <v>0.14858830600062514</v>
      </c>
      <c r="AD523" s="11">
        <f>'OddsRatio_working_3-way'!X523^(1/3)*SIN(('OddsRatio_working_3-way'!Y523+2*PI())/3)</f>
        <v>0.38499565038046829</v>
      </c>
      <c r="AE523" s="11">
        <f>'OddsRatio_working_3-way'!X523^(1/3)*SIN(('OddsRatio_working_3-way'!Y523+4*PI())/3)</f>
        <v>-0.53358395638109335</v>
      </c>
      <c r="AF523" s="11">
        <f>-'OddsRatio_working_3-way'!U523/(3*'OddsRatio_working_3-way'!X523^(1/3))*COS(('OddsRatio_working_3-way'!Y523)/3)</f>
        <v>0.53034218323588811</v>
      </c>
      <c r="AG523" s="11">
        <f>-'OddsRatio_working_3-way'!U523/(3*'OddsRatio_working_3-way'!X523^(1/3))*COS(('OddsRatio_working_3-way'!Y523+2*PI())/3)</f>
        <v>-0.39385233931978114</v>
      </c>
      <c r="AH523" s="11">
        <f>-'OddsRatio_working_3-way'!U523/(3*'OddsRatio_working_3-way'!X523^(1/3))*COS(('OddsRatio_working_3-way'!Y523+4*PI())/3)</f>
        <v>-0.13648984391610711</v>
      </c>
      <c r="AI523" s="11">
        <f>'OddsRatio_working_3-way'!U523/(3*'OddsRatio_working_3-way'!X523^(1/3))*SIN(('OddsRatio_working_3-way'!Y523)/3)</f>
        <v>-0.14858830600062511</v>
      </c>
      <c r="AJ523" s="11">
        <f>'OddsRatio_working_3-way'!U523/(3*'OddsRatio_working_3-way'!X523^(1/3))*SIN(('OddsRatio_working_3-way'!Y523+2*PI())/3)</f>
        <v>-0.38499565038046824</v>
      </c>
      <c r="AK523" s="11">
        <f>'OddsRatio_working_3-way'!U523/(3*'OddsRatio_working_3-way'!X523^(1/3))*SIN(('OddsRatio_working_3-way'!Y523+4*PI())/3)</f>
        <v>0.53358395638109324</v>
      </c>
      <c r="AL523" s="11">
        <f>'OddsRatio_working_3-way'!Z523+'OddsRatio_working_3-way'!AF523</f>
        <v>1.0606843664717762</v>
      </c>
      <c r="AM523" s="11">
        <f>'OddsRatio_working_3-way'!AA523+'OddsRatio_working_3-way'!AG523</f>
        <v>-0.78770467863956228</v>
      </c>
      <c r="AN523" s="11">
        <f>'OddsRatio_working_3-way'!AB523+'OddsRatio_working_3-way'!AH523</f>
        <v>-0.27297968783221427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1.0606843664717762</v>
      </c>
      <c r="AS523" s="11">
        <f>IF(('OddsRatio_working_3-way'!X523=0),IF(Q523&gt;0,-Q523^(1/3),(-Q523)^(1/3)),'OddsRatio_working_3-way'!AM523-'OddsRatio_working_3-way'!R523/3)</f>
        <v>-0.78770467863956228</v>
      </c>
      <c r="AT523" s="11">
        <f>IF(('OddsRatio_working_3-way'!X523=0),IF(Q523&gt;0,-Q523^(1/3),(-Q523)^(1/3)),'OddsRatio_working_3-way'!AN523-'OddsRatio_working_3-way'!R523/3)</f>
        <v>-0.27297968783221427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9">
        <f t="shared" si="117"/>
        <v>0.48929290849269941</v>
      </c>
      <c r="E524" s="9">
        <f t="shared" si="118"/>
        <v>0.3101168234172495</v>
      </c>
      <c r="F524" s="9">
        <f t="shared" si="119"/>
        <v>0.20059026809005112</v>
      </c>
      <c r="G524" s="9">
        <f t="shared" si="120"/>
        <v>1.0543086565191255</v>
      </c>
      <c r="H524" s="9">
        <f t="shared" si="121"/>
        <v>2.0437655699539343</v>
      </c>
      <c r="I524" s="9">
        <f t="shared" si="122"/>
        <v>3.2245912652553548</v>
      </c>
      <c r="J524" s="9">
        <f t="shared" si="123"/>
        <v>4.9852867216422947</v>
      </c>
      <c r="K524" s="11">
        <f t="shared" si="124"/>
        <v>0.50251256281407031</v>
      </c>
      <c r="L524" s="11">
        <f t="shared" si="125"/>
        <v>0.32154340836012862</v>
      </c>
      <c r="M524" s="11">
        <f t="shared" si="126"/>
        <v>0.20920502092050208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-0.26691199272878274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0.23256645671008649</v>
      </c>
      <c r="Q524" s="11">
        <f>2*'OddsRatio_working_3-way'!K524*'OddsRatio_working_3-way'!L524*'OddsRatio_working_3-way'!M524</f>
        <v>6.7606528113397235E-2</v>
      </c>
      <c r="R524" s="11">
        <f t="shared" si="127"/>
        <v>0</v>
      </c>
      <c r="S524" s="11">
        <f t="shared" si="128"/>
        <v>-0.87132261961119228</v>
      </c>
      <c r="T524" s="11">
        <f t="shared" si="129"/>
        <v>-0.25329145918930007</v>
      </c>
      <c r="U524" s="11">
        <f>'OddsRatio_working_3-way'!S524-'OddsRatio_working_3-way'!R524^2/3</f>
        <v>-0.87132261961119228</v>
      </c>
      <c r="V524" s="11">
        <f>'OddsRatio_working_3-way'!S524*'OddsRatio_working_3-way'!R524/3-2*'OddsRatio_working_3-way'!R524^3/27-'OddsRatio_working_3-way'!T524</f>
        <v>0.25329145918930007</v>
      </c>
      <c r="W524" s="11">
        <f>'OddsRatio_working_3-way'!V524^2+4*'OddsRatio_working_3-way'!U524^3/27</f>
        <v>-3.3845042686481447E-2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0.15652604095223766</v>
      </c>
      <c r="Y524" s="11">
        <f>IF('OddsRatio_working_3-way'!W524&gt;=0,IF('OddsRatio_working_3-way'!V524+SQRT('OddsRatio_working_3-way'!W524)&gt;0,0,PI()),ACOS('OddsRatio_working_3-way'!V524/(2*'OddsRatio_working_3-way'!X524)))</f>
        <v>0.62817175655201885</v>
      </c>
      <c r="Z524" s="11">
        <f>'OddsRatio_working_3-way'!X524^(1/3)*COS('OddsRatio_working_3-way'!Y524/3)</f>
        <v>0.52715432825956277</v>
      </c>
      <c r="AA524" s="11">
        <f>'OddsRatio_working_3-way'!X524^(1/3)*COS(('OddsRatio_working_3-way'!Y524+2*PI())/3)</f>
        <v>-0.36059206273151667</v>
      </c>
      <c r="AB524" s="11">
        <f>'OddsRatio_working_3-way'!X524^(1/3)*COS(('OddsRatio_working_3-way'!Y524+4*PI())/3)</f>
        <v>-0.16656226552804598</v>
      </c>
      <c r="AC524" s="11">
        <f>'OddsRatio_working_3-way'!X524^(1/3)*SIN('OddsRatio_working_3-way'!Y524/3)</f>
        <v>0.11202315564623219</v>
      </c>
      <c r="AD524" s="11">
        <f>'OddsRatio_working_3-way'!X524^(1/3)*SIN(('OddsRatio_working_3-way'!Y524+2*PI())/3)</f>
        <v>0.40051746216458622</v>
      </c>
      <c r="AE524" s="11">
        <f>'OddsRatio_working_3-way'!X524^(1/3)*SIN(('OddsRatio_working_3-way'!Y524+4*PI())/3)</f>
        <v>-0.5125406178108185</v>
      </c>
      <c r="AF524" s="11">
        <f>-'OddsRatio_working_3-way'!U524/(3*'OddsRatio_working_3-way'!X524^(1/3))*COS(('OddsRatio_working_3-way'!Y524)/3)</f>
        <v>0.52715432825956265</v>
      </c>
      <c r="AG524" s="11">
        <f>-'OddsRatio_working_3-way'!U524/(3*'OddsRatio_working_3-way'!X524^(1/3))*COS(('OddsRatio_working_3-way'!Y524+2*PI())/3)</f>
        <v>-0.36059206273151656</v>
      </c>
      <c r="AH524" s="11">
        <f>-'OddsRatio_working_3-way'!U524/(3*'OddsRatio_working_3-way'!X524^(1/3))*COS(('OddsRatio_working_3-way'!Y524+4*PI())/3)</f>
        <v>-0.16656226552804596</v>
      </c>
      <c r="AI524" s="11">
        <f>'OddsRatio_working_3-way'!U524/(3*'OddsRatio_working_3-way'!X524^(1/3))*SIN(('OddsRatio_working_3-way'!Y524)/3)</f>
        <v>-0.11202315564623216</v>
      </c>
      <c r="AJ524" s="11">
        <f>'OddsRatio_working_3-way'!U524/(3*'OddsRatio_working_3-way'!X524^(1/3))*SIN(('OddsRatio_working_3-way'!Y524+2*PI())/3)</f>
        <v>-0.40051746216458617</v>
      </c>
      <c r="AK524" s="11">
        <f>'OddsRatio_working_3-way'!U524/(3*'OddsRatio_working_3-way'!X524^(1/3))*SIN(('OddsRatio_working_3-way'!Y524+4*PI())/3)</f>
        <v>0.51254061781081839</v>
      </c>
      <c r="AL524" s="11">
        <f>'OddsRatio_working_3-way'!Z524+'OddsRatio_working_3-way'!AF524</f>
        <v>1.0543086565191255</v>
      </c>
      <c r="AM524" s="11">
        <f>'OddsRatio_working_3-way'!AA524+'OddsRatio_working_3-way'!AG524</f>
        <v>-0.72118412546303323</v>
      </c>
      <c r="AN524" s="11">
        <f>'OddsRatio_working_3-way'!AB524+'OddsRatio_working_3-way'!AH524</f>
        <v>-0.33312453105609197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1.0543086565191255</v>
      </c>
      <c r="AS524" s="11">
        <f>IF(('OddsRatio_working_3-way'!X524=0),IF(Q524&gt;0,-Q524^(1/3),(-Q524)^(1/3)),'OddsRatio_working_3-way'!AM524-'OddsRatio_working_3-way'!R524/3)</f>
        <v>-0.72118412546303323</v>
      </c>
      <c r="AT524" s="11">
        <f>IF(('OddsRatio_working_3-way'!X524=0),IF(Q524&gt;0,-Q524^(1/3),(-Q524)^(1/3)),'OddsRatio_working_3-way'!AN524-'OddsRatio_working_3-way'!R524/3)</f>
        <v>-0.33312453105609197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9">
        <f t="shared" si="117"/>
        <v>0.40447139041952035</v>
      </c>
      <c r="E525" s="9">
        <f t="shared" si="118"/>
        <v>0.28230970579463893</v>
      </c>
      <c r="F525" s="9">
        <f t="shared" si="119"/>
        <v>0.31321890378584077</v>
      </c>
      <c r="G525" s="9">
        <f t="shared" si="120"/>
        <v>1.0592537785544525</v>
      </c>
      <c r="H525" s="9">
        <f t="shared" si="121"/>
        <v>2.4723627521906888</v>
      </c>
      <c r="I525" s="9">
        <f t="shared" si="122"/>
        <v>3.5422090685306862</v>
      </c>
      <c r="J525" s="9">
        <f t="shared" si="123"/>
        <v>3.1926553216077167</v>
      </c>
      <c r="K525" s="11">
        <f t="shared" si="124"/>
        <v>0.41841004184100417</v>
      </c>
      <c r="L525" s="11">
        <f t="shared" si="125"/>
        <v>0.29411764705882354</v>
      </c>
      <c r="M525" s="11">
        <f t="shared" si="126"/>
        <v>0.32573289902280134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-0.27680962944375287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0.23489967859631011</v>
      </c>
      <c r="Q525" s="11">
        <f>2*'OddsRatio_working_3-way'!K525*'OddsRatio_working_3-way'!L525*'OddsRatio_working_3-way'!M525</f>
        <v>8.0170538770071714E-2</v>
      </c>
      <c r="R525" s="11">
        <f t="shared" si="127"/>
        <v>0</v>
      </c>
      <c r="S525" s="11">
        <f t="shared" si="128"/>
        <v>-0.84859648513073582</v>
      </c>
      <c r="T525" s="11">
        <f t="shared" si="129"/>
        <v>-0.28962337376475628</v>
      </c>
      <c r="U525" s="11">
        <f>'OddsRatio_working_3-way'!S525-'OddsRatio_working_3-way'!R525^2/3</f>
        <v>-0.84859648513073582</v>
      </c>
      <c r="V525" s="11">
        <f>'OddsRatio_working_3-way'!S525*'OddsRatio_working_3-way'!R525/3-2*'OddsRatio_working_3-way'!R525^3/27-'OddsRatio_working_3-way'!T525</f>
        <v>0.28962337376475628</v>
      </c>
      <c r="W525" s="11">
        <f>'OddsRatio_working_3-way'!V525^2+4*'OddsRatio_working_3-way'!U525^3/27</f>
        <v>-6.6498423889455593E-3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0.15044229875588952</v>
      </c>
      <c r="Y525" s="11">
        <f>IF('OddsRatio_working_3-way'!W525&gt;=0,IF('OddsRatio_working_3-way'!V525+SQRT('OddsRatio_working_3-way'!W525)&gt;0,0,PI()),ACOS('OddsRatio_working_3-way'!V525/(2*'OddsRatio_working_3-way'!X525)))</f>
        <v>0.27445537143245713</v>
      </c>
      <c r="Z525" s="11">
        <f>'OddsRatio_working_3-way'!X525^(1/3)*COS('OddsRatio_working_3-way'!Y525/3)</f>
        <v>0.52962688927722634</v>
      </c>
      <c r="AA525" s="11">
        <f>'OddsRatio_working_3-way'!X525^(1/3)*COS(('OddsRatio_working_3-way'!Y525+2*PI())/3)</f>
        <v>-0.30689241680501084</v>
      </c>
      <c r="AB525" s="11">
        <f>'OddsRatio_working_3-way'!X525^(1/3)*COS(('OddsRatio_working_3-way'!Y525+4*PI())/3)</f>
        <v>-0.22273447247221517</v>
      </c>
      <c r="AC525" s="11">
        <f>'OddsRatio_working_3-way'!X525^(1/3)*SIN('OddsRatio_working_3-way'!Y525/3)</f>
        <v>4.8588611814985097E-2</v>
      </c>
      <c r="AD525" s="11">
        <f>'OddsRatio_working_3-way'!X525^(1/3)*SIN(('OddsRatio_working_3-way'!Y525+2*PI())/3)</f>
        <v>0.43437603473391367</v>
      </c>
      <c r="AE525" s="11">
        <f>'OddsRatio_working_3-way'!X525^(1/3)*SIN(('OddsRatio_working_3-way'!Y525+4*PI())/3)</f>
        <v>-0.48296464654889876</v>
      </c>
      <c r="AF525" s="11">
        <f>-'OddsRatio_working_3-way'!U525/(3*'OddsRatio_working_3-way'!X525^(1/3))*COS(('OddsRatio_working_3-way'!Y525)/3)</f>
        <v>0.52962688927722612</v>
      </c>
      <c r="AG525" s="11">
        <f>-'OddsRatio_working_3-way'!U525/(3*'OddsRatio_working_3-way'!X525^(1/3))*COS(('OddsRatio_working_3-way'!Y525+2*PI())/3)</f>
        <v>-0.30689241680501073</v>
      </c>
      <c r="AH525" s="11">
        <f>-'OddsRatio_working_3-way'!U525/(3*'OddsRatio_working_3-way'!X525^(1/3))*COS(('OddsRatio_working_3-way'!Y525+4*PI())/3)</f>
        <v>-0.22273447247221509</v>
      </c>
      <c r="AI525" s="11">
        <f>'OddsRatio_working_3-way'!U525/(3*'OddsRatio_working_3-way'!X525^(1/3))*SIN(('OddsRatio_working_3-way'!Y525)/3)</f>
        <v>-4.8588611814985076E-2</v>
      </c>
      <c r="AJ525" s="11">
        <f>'OddsRatio_working_3-way'!U525/(3*'OddsRatio_working_3-way'!X525^(1/3))*SIN(('OddsRatio_working_3-way'!Y525+2*PI())/3)</f>
        <v>-0.43437603473391351</v>
      </c>
      <c r="AK525" s="11">
        <f>'OddsRatio_working_3-way'!U525/(3*'OddsRatio_working_3-way'!X525^(1/3))*SIN(('OddsRatio_working_3-way'!Y525+4*PI())/3)</f>
        <v>0.48296464654889854</v>
      </c>
      <c r="AL525" s="11">
        <f>'OddsRatio_working_3-way'!Z525+'OddsRatio_working_3-way'!AF525</f>
        <v>1.0592537785544525</v>
      </c>
      <c r="AM525" s="11">
        <f>'OddsRatio_working_3-way'!AA525+'OddsRatio_working_3-way'!AG525</f>
        <v>-0.61378483361002156</v>
      </c>
      <c r="AN525" s="11">
        <f>'OddsRatio_working_3-way'!AB525+'OddsRatio_working_3-way'!AH525</f>
        <v>-0.44546894494443023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1.0592537785544525</v>
      </c>
      <c r="AS525" s="11">
        <f>IF(('OddsRatio_working_3-way'!X525=0),IF(Q525&gt;0,-Q525^(1/3),(-Q525)^(1/3)),'OddsRatio_working_3-way'!AM525-'OddsRatio_working_3-way'!R525/3)</f>
        <v>-0.61378483361002156</v>
      </c>
      <c r="AT525" s="11">
        <f>IF(('OddsRatio_working_3-way'!X525=0),IF(Q525&gt;0,-Q525^(1/3),(-Q525)^(1/3)),'OddsRatio_working_3-way'!AN525-'OddsRatio_working_3-way'!R525/3)</f>
        <v>-0.44546894494443023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9">
        <f t="shared" si="117"/>
        <v>0.73150188208259825</v>
      </c>
      <c r="E526" s="9">
        <f t="shared" si="118"/>
        <v>0.17160694557120165</v>
      </c>
      <c r="F526" s="9">
        <f t="shared" si="119"/>
        <v>9.6891172346200247E-2</v>
      </c>
      <c r="G526" s="9">
        <f t="shared" si="120"/>
        <v>1.112274185869957</v>
      </c>
      <c r="H526" s="9">
        <f t="shared" si="121"/>
        <v>1.3670504813370856</v>
      </c>
      <c r="I526" s="9">
        <f t="shared" si="122"/>
        <v>5.8272699666756127</v>
      </c>
      <c r="J526" s="9">
        <f t="shared" si="123"/>
        <v>10.32085767759024</v>
      </c>
      <c r="K526" s="11">
        <f t="shared" si="124"/>
        <v>0.75187969924812026</v>
      </c>
      <c r="L526" s="11">
        <f t="shared" si="125"/>
        <v>0.18726591760299627</v>
      </c>
      <c r="M526" s="11">
        <f t="shared" si="126"/>
        <v>0.10660980810234541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-0.18015733615440588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0.19589113172476241</v>
      </c>
      <c r="Q526" s="11">
        <f>2*'OddsRatio_working_3-way'!K526*'OddsRatio_working_3-way'!L526*'OddsRatio_working_3-way'!M526</f>
        <v>3.0021629383105351E-2</v>
      </c>
      <c r="R526" s="11">
        <f t="shared" si="127"/>
        <v>0</v>
      </c>
      <c r="S526" s="11">
        <f t="shared" si="128"/>
        <v>-1.0873336379533927</v>
      </c>
      <c r="T526" s="11">
        <f t="shared" si="129"/>
        <v>-0.16664117056756975</v>
      </c>
      <c r="U526" s="11">
        <f>'OddsRatio_working_3-way'!S526-'OddsRatio_working_3-way'!R526^2/3</f>
        <v>-1.0873336379533927</v>
      </c>
      <c r="V526" s="11">
        <f>'OddsRatio_working_3-way'!S526*'OddsRatio_working_3-way'!R526/3-2*'OddsRatio_working_3-way'!R526^3/27-'OddsRatio_working_3-way'!T526</f>
        <v>0.16664117056756975</v>
      </c>
      <c r="W526" s="11">
        <f>'OddsRatio_working_3-way'!V526^2+4*'OddsRatio_working_3-way'!U526^3/27</f>
        <v>-0.16268235209733314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0.21820382204802408</v>
      </c>
      <c r="Y526" s="11">
        <f>IF('OddsRatio_working_3-way'!W526&gt;=0,IF('OddsRatio_working_3-way'!V526+SQRT('OddsRatio_working_3-way'!W526)&gt;0,0,PI()),ACOS('OddsRatio_working_3-way'!V526/(2*'OddsRatio_working_3-way'!X526)))</f>
        <v>1.1790018757359524</v>
      </c>
      <c r="Z526" s="11">
        <f>'OddsRatio_working_3-way'!X526^(1/3)*COS('OddsRatio_working_3-way'!Y526/3)</f>
        <v>0.55613709293497848</v>
      </c>
      <c r="AA526" s="11">
        <f>'OddsRatio_working_3-way'!X526^(1/3)*COS(('OddsRatio_working_3-way'!Y526+2*PI())/3)</f>
        <v>-0.47773591957767342</v>
      </c>
      <c r="AB526" s="11">
        <f>'OddsRatio_working_3-way'!X526^(1/3)*COS(('OddsRatio_working_3-way'!Y526+4*PI())/3)</f>
        <v>-7.8401173357305259E-2</v>
      </c>
      <c r="AC526" s="11">
        <f>'OddsRatio_working_3-way'!X526^(1/3)*SIN('OddsRatio_working_3-way'!Y526/3)</f>
        <v>0.23055602322710061</v>
      </c>
      <c r="AD526" s="11">
        <f>'OddsRatio_working_3-way'!X526^(1/3)*SIN(('OddsRatio_working_3-way'!Y526+2*PI())/3)</f>
        <v>0.36635083885496839</v>
      </c>
      <c r="AE526" s="11">
        <f>'OddsRatio_working_3-way'!X526^(1/3)*SIN(('OddsRatio_working_3-way'!Y526+4*PI())/3)</f>
        <v>-0.59690686208206889</v>
      </c>
      <c r="AF526" s="11">
        <f>-'OddsRatio_working_3-way'!U526/(3*'OddsRatio_working_3-way'!X526^(1/3))*COS(('OddsRatio_working_3-way'!Y526)/3)</f>
        <v>0.55613709293497848</v>
      </c>
      <c r="AG526" s="11">
        <f>-'OddsRatio_working_3-way'!U526/(3*'OddsRatio_working_3-way'!X526^(1/3))*COS(('OddsRatio_working_3-way'!Y526+2*PI())/3)</f>
        <v>-0.47773591957767342</v>
      </c>
      <c r="AH526" s="11">
        <f>-'OddsRatio_working_3-way'!U526/(3*'OddsRatio_working_3-way'!X526^(1/3))*COS(('OddsRatio_working_3-way'!Y526+4*PI())/3)</f>
        <v>-7.8401173357305259E-2</v>
      </c>
      <c r="AI526" s="11">
        <f>'OddsRatio_working_3-way'!U526/(3*'OddsRatio_working_3-way'!X526^(1/3))*SIN(('OddsRatio_working_3-way'!Y526)/3)</f>
        <v>-0.23055602322710061</v>
      </c>
      <c r="AJ526" s="11">
        <f>'OddsRatio_working_3-way'!U526/(3*'OddsRatio_working_3-way'!X526^(1/3))*SIN(('OddsRatio_working_3-way'!Y526+2*PI())/3)</f>
        <v>-0.36635083885496839</v>
      </c>
      <c r="AK526" s="11">
        <f>'OddsRatio_working_3-way'!U526/(3*'OddsRatio_working_3-way'!X526^(1/3))*SIN(('OddsRatio_working_3-way'!Y526+4*PI())/3)</f>
        <v>0.59690686208206889</v>
      </c>
      <c r="AL526" s="11">
        <f>'OddsRatio_working_3-way'!Z526+'OddsRatio_working_3-way'!AF526</f>
        <v>1.112274185869957</v>
      </c>
      <c r="AM526" s="11">
        <f>'OddsRatio_working_3-way'!AA526+'OddsRatio_working_3-way'!AG526</f>
        <v>-0.95547183915534684</v>
      </c>
      <c r="AN526" s="11">
        <f>'OddsRatio_working_3-way'!AB526+'OddsRatio_working_3-way'!AH526</f>
        <v>-0.15680234671461052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1.112274185869957</v>
      </c>
      <c r="AS526" s="11">
        <f>IF(('OddsRatio_working_3-way'!X526=0),IF(Q526&gt;0,-Q526^(1/3),(-Q526)^(1/3)),'OddsRatio_working_3-way'!AM526-'OddsRatio_working_3-way'!R526/3)</f>
        <v>-0.95547183915534684</v>
      </c>
      <c r="AT526" s="11">
        <f>IF(('OddsRatio_working_3-way'!X526=0),IF(Q526&gt;0,-Q526^(1/3),(-Q526)^(1/3)),'OddsRatio_working_3-way'!AN526-'OddsRatio_working_3-way'!R526/3)</f>
        <v>-0.15680234671461052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9">
        <f t="shared" si="117"/>
        <v>0.2862022855411136</v>
      </c>
      <c r="E527" s="9">
        <f t="shared" si="118"/>
        <v>0.26981157205455203</v>
      </c>
      <c r="F527" s="9">
        <f t="shared" si="119"/>
        <v>0.44398614240433437</v>
      </c>
      <c r="G527" s="9">
        <f t="shared" si="120"/>
        <v>1.0612902957993455</v>
      </c>
      <c r="H527" s="9">
        <f t="shared" si="121"/>
        <v>3.4940321951284621</v>
      </c>
      <c r="I527" s="9">
        <f t="shared" si="122"/>
        <v>3.7062902542883309</v>
      </c>
      <c r="J527" s="9">
        <f t="shared" si="123"/>
        <v>2.2523225490432282</v>
      </c>
      <c r="K527" s="11">
        <f t="shared" si="124"/>
        <v>0.29850746268656714</v>
      </c>
      <c r="L527" s="11">
        <f t="shared" si="125"/>
        <v>0.28169014084507044</v>
      </c>
      <c r="M527" s="11">
        <f t="shared" si="126"/>
        <v>0.4587155963302752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-0.27274725995298088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0.2345167816428903</v>
      </c>
      <c r="Q527" s="11">
        <f>2*'OddsRatio_working_3-way'!K527*'OddsRatio_working_3-way'!L527*'OddsRatio_working_3-way'!M527</f>
        <v>7.7143678172003391E-2</v>
      </c>
      <c r="R527" s="11">
        <f t="shared" si="127"/>
        <v>0</v>
      </c>
      <c r="S527" s="11">
        <f t="shared" si="128"/>
        <v>-0.85983185196184497</v>
      </c>
      <c r="T527" s="11">
        <f t="shared" si="129"/>
        <v>-0.28283942498744902</v>
      </c>
      <c r="U527" s="11">
        <f>'OddsRatio_working_3-way'!S527-'OddsRatio_working_3-way'!R527^2/3</f>
        <v>-0.85983185196184497</v>
      </c>
      <c r="V527" s="11">
        <f>'OddsRatio_working_3-way'!S527*'OddsRatio_working_3-way'!R527/3-2*'OddsRatio_working_3-way'!R527^3/27-'OddsRatio_working_3-way'!T527</f>
        <v>0.28283942498744902</v>
      </c>
      <c r="W527" s="11">
        <f>'OddsRatio_working_3-way'!V527^2+4*'OddsRatio_working_3-way'!U527^3/27</f>
        <v>-1.4177116868990744E-2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0.15343993710587667</v>
      </c>
      <c r="Y527" s="11">
        <f>IF('OddsRatio_working_3-way'!W527&gt;=0,IF('OddsRatio_working_3-way'!V527+SQRT('OddsRatio_working_3-way'!W527)&gt;0,0,PI()),ACOS('OddsRatio_working_3-way'!V527/(2*'OddsRatio_working_3-way'!X527)))</f>
        <v>0.39845461580646102</v>
      </c>
      <c r="Z527" s="11">
        <f>'OddsRatio_working_3-way'!X527^(1/3)*COS('OddsRatio_working_3-way'!Y527/3)</f>
        <v>0.53064514789967276</v>
      </c>
      <c r="AA527" s="11">
        <f>'OddsRatio_working_3-way'!X527^(1/3)*COS(('OddsRatio_working_3-way'!Y527+2*PI())/3)</f>
        <v>-0.32672093099920724</v>
      </c>
      <c r="AB527" s="11">
        <f>'OddsRatio_working_3-way'!X527^(1/3)*COS(('OddsRatio_working_3-way'!Y527+4*PI())/3)</f>
        <v>-0.20392421690046547</v>
      </c>
      <c r="AC527" s="11">
        <f>'OddsRatio_working_3-way'!X527^(1/3)*SIN('OddsRatio_working_3-way'!Y527/3)</f>
        <v>7.089671594051003E-2</v>
      </c>
      <c r="AD527" s="11">
        <f>'OddsRatio_working_3-way'!X527^(1/3)*SIN(('OddsRatio_working_3-way'!Y527+2*PI())/3)</f>
        <v>0.4241038205058123</v>
      </c>
      <c r="AE527" s="11">
        <f>'OddsRatio_working_3-way'!X527^(1/3)*SIN(('OddsRatio_working_3-way'!Y527+4*PI())/3)</f>
        <v>-0.49500053644632236</v>
      </c>
      <c r="AF527" s="11">
        <f>-'OddsRatio_working_3-way'!U527/(3*'OddsRatio_working_3-way'!X527^(1/3))*COS(('OddsRatio_working_3-way'!Y527)/3)</f>
        <v>0.53064514789967276</v>
      </c>
      <c r="AG527" s="11">
        <f>-'OddsRatio_working_3-way'!U527/(3*'OddsRatio_working_3-way'!X527^(1/3))*COS(('OddsRatio_working_3-way'!Y527+2*PI())/3)</f>
        <v>-0.32672093099920724</v>
      </c>
      <c r="AH527" s="11">
        <f>-'OddsRatio_working_3-way'!U527/(3*'OddsRatio_working_3-way'!X527^(1/3))*COS(('OddsRatio_working_3-way'!Y527+4*PI())/3)</f>
        <v>-0.20392421690046547</v>
      </c>
      <c r="AI527" s="11">
        <f>'OddsRatio_working_3-way'!U527/(3*'OddsRatio_working_3-way'!X527^(1/3))*SIN(('OddsRatio_working_3-way'!Y527)/3)</f>
        <v>-7.089671594051003E-2</v>
      </c>
      <c r="AJ527" s="11">
        <f>'OddsRatio_working_3-way'!U527/(3*'OddsRatio_working_3-way'!X527^(1/3))*SIN(('OddsRatio_working_3-way'!Y527+2*PI())/3)</f>
        <v>-0.4241038205058123</v>
      </c>
      <c r="AK527" s="11">
        <f>'OddsRatio_working_3-way'!U527/(3*'OddsRatio_working_3-way'!X527^(1/3))*SIN(('OddsRatio_working_3-way'!Y527+4*PI())/3)</f>
        <v>0.49500053644632236</v>
      </c>
      <c r="AL527" s="11">
        <f>'OddsRatio_working_3-way'!Z527+'OddsRatio_working_3-way'!AF527</f>
        <v>1.0612902957993455</v>
      </c>
      <c r="AM527" s="11">
        <f>'OddsRatio_working_3-way'!AA527+'OddsRatio_working_3-way'!AG527</f>
        <v>-0.65344186199841447</v>
      </c>
      <c r="AN527" s="11">
        <f>'OddsRatio_working_3-way'!AB527+'OddsRatio_working_3-way'!AH527</f>
        <v>-0.40784843380093094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1.0612902957993455</v>
      </c>
      <c r="AS527" s="11">
        <f>IF(('OddsRatio_working_3-way'!X527=0),IF(Q527&gt;0,-Q527^(1/3),(-Q527)^(1/3)),'OddsRatio_working_3-way'!AM527-'OddsRatio_working_3-way'!R527/3)</f>
        <v>-0.65344186199841447</v>
      </c>
      <c r="AT527" s="11">
        <f>IF(('OddsRatio_working_3-way'!X527=0),IF(Q527&gt;0,-Q527^(1/3),(-Q527)^(1/3)),'OddsRatio_working_3-way'!AN527-'OddsRatio_working_3-way'!R527/3)</f>
        <v>-0.40784843380093094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9">
        <f t="shared" si="117"/>
        <v>0.44786801043826374</v>
      </c>
      <c r="E528" s="9">
        <f t="shared" si="118"/>
        <v>0.24006252665997518</v>
      </c>
      <c r="F528" s="9">
        <f t="shared" si="119"/>
        <v>0.31206946290176119</v>
      </c>
      <c r="G528" s="9">
        <f t="shared" si="120"/>
        <v>1.0447463422815364</v>
      </c>
      <c r="H528" s="9">
        <f t="shared" si="121"/>
        <v>2.2328006838922128</v>
      </c>
      <c r="I528" s="9">
        <f t="shared" si="122"/>
        <v>4.1655814171130547</v>
      </c>
      <c r="J528" s="9">
        <f t="shared" si="123"/>
        <v>3.2044147822140414</v>
      </c>
      <c r="K528" s="11">
        <f t="shared" si="124"/>
        <v>0.4587155963302752</v>
      </c>
      <c r="L528" s="11">
        <f t="shared" si="125"/>
        <v>0.24813895781637715</v>
      </c>
      <c r="M528" s="11">
        <f t="shared" si="126"/>
        <v>0.32154340836012862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-0.27611192407280227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0.23131039461333724</v>
      </c>
      <c r="Q528" s="11">
        <f>2*'OddsRatio_working_3-way'!K528*'OddsRatio_working_3-way'!L528*'OddsRatio_working_3-way'!M528</f>
        <v>7.319949196624595E-2</v>
      </c>
      <c r="R528" s="11">
        <f t="shared" si="127"/>
        <v>0</v>
      </c>
      <c r="S528" s="11">
        <f t="shared" si="128"/>
        <v>-0.83774141732592389</v>
      </c>
      <c r="T528" s="11">
        <f t="shared" si="129"/>
        <v>-0.26510804345757077</v>
      </c>
      <c r="U528" s="11">
        <f>'OddsRatio_working_3-way'!S528-'OddsRatio_working_3-way'!R528^2/3</f>
        <v>-0.83774141732592389</v>
      </c>
      <c r="V528" s="11">
        <f>'OddsRatio_working_3-way'!S528*'OddsRatio_working_3-way'!R528/3-2*'OddsRatio_working_3-way'!R528^3/27-'OddsRatio_working_3-way'!T528</f>
        <v>0.26510804345757077</v>
      </c>
      <c r="W528" s="11">
        <f>'OddsRatio_working_3-way'!V528^2+4*'OddsRatio_working_3-way'!U528^3/27</f>
        <v>-1.6819336507016752E-2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0.14756491047410117</v>
      </c>
      <c r="Y528" s="11">
        <f>IF('OddsRatio_working_3-way'!W528&gt;=0,IF('OddsRatio_working_3-way'!V528+SQRT('OddsRatio_working_3-way'!W528)&gt;0,0,PI()),ACOS('OddsRatio_working_3-way'!V528/(2*'OddsRatio_working_3-way'!X528)))</f>
        <v>0.45496586542494022</v>
      </c>
      <c r="Z528" s="11">
        <f>'OddsRatio_working_3-way'!X528^(1/3)*COS('OddsRatio_working_3-way'!Y528/3)</f>
        <v>0.5223731711407682</v>
      </c>
      <c r="AA528" s="11">
        <f>'OddsRatio_working_3-way'!X528^(1/3)*COS(('OddsRatio_working_3-way'!Y528+2*PI())/3)</f>
        <v>-0.33032454103432773</v>
      </c>
      <c r="AB528" s="11">
        <f>'OddsRatio_working_3-way'!X528^(1/3)*COS(('OddsRatio_working_3-way'!Y528+4*PI())/3)</f>
        <v>-0.19204863010644038</v>
      </c>
      <c r="AC528" s="11">
        <f>'OddsRatio_working_3-way'!X528^(1/3)*SIN('OddsRatio_working_3-way'!Y528/3)</f>
        <v>7.9833634396656458E-2</v>
      </c>
      <c r="AD528" s="11">
        <f>'OddsRatio_working_3-way'!X528^(1/3)*SIN(('OddsRatio_working_3-way'!Y528+2*PI())/3)</f>
        <v>0.41247161926501325</v>
      </c>
      <c r="AE528" s="11">
        <f>'OddsRatio_working_3-way'!X528^(1/3)*SIN(('OddsRatio_working_3-way'!Y528+4*PI())/3)</f>
        <v>-0.49230525366166972</v>
      </c>
      <c r="AF528" s="11">
        <f>-'OddsRatio_working_3-way'!U528/(3*'OddsRatio_working_3-way'!X528^(1/3))*COS(('OddsRatio_working_3-way'!Y528)/3)</f>
        <v>0.52237317114076809</v>
      </c>
      <c r="AG528" s="11">
        <f>-'OddsRatio_working_3-way'!U528/(3*'OddsRatio_working_3-way'!X528^(1/3))*COS(('OddsRatio_working_3-way'!Y528+2*PI())/3)</f>
        <v>-0.33032454103432768</v>
      </c>
      <c r="AH528" s="11">
        <f>-'OddsRatio_working_3-way'!U528/(3*'OddsRatio_working_3-way'!X528^(1/3))*COS(('OddsRatio_working_3-way'!Y528+4*PI())/3)</f>
        <v>-0.19204863010644033</v>
      </c>
      <c r="AI528" s="11">
        <f>'OddsRatio_working_3-way'!U528/(3*'OddsRatio_working_3-way'!X528^(1/3))*SIN(('OddsRatio_working_3-way'!Y528)/3)</f>
        <v>-7.9833634396656444E-2</v>
      </c>
      <c r="AJ528" s="11">
        <f>'OddsRatio_working_3-way'!U528/(3*'OddsRatio_working_3-way'!X528^(1/3))*SIN(('OddsRatio_working_3-way'!Y528+2*PI())/3)</f>
        <v>-0.41247161926501319</v>
      </c>
      <c r="AK528" s="11">
        <f>'OddsRatio_working_3-way'!U528/(3*'OddsRatio_working_3-way'!X528^(1/3))*SIN(('OddsRatio_working_3-way'!Y528+4*PI())/3)</f>
        <v>0.49230525366166961</v>
      </c>
      <c r="AL528" s="11">
        <f>'OddsRatio_working_3-way'!Z528+'OddsRatio_working_3-way'!AF528</f>
        <v>1.0447463422815364</v>
      </c>
      <c r="AM528" s="11">
        <f>'OddsRatio_working_3-way'!AA528+'OddsRatio_working_3-way'!AG528</f>
        <v>-0.66064908206865547</v>
      </c>
      <c r="AN528" s="11">
        <f>'OddsRatio_working_3-way'!AB528+'OddsRatio_working_3-way'!AH528</f>
        <v>-0.38409726021288071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1.0447463422815364</v>
      </c>
      <c r="AS528" s="11">
        <f>IF(('OddsRatio_working_3-way'!X528=0),IF(Q528&gt;0,-Q528^(1/3),(-Q528)^(1/3)),'OddsRatio_working_3-way'!AM528-'OddsRatio_working_3-way'!R528/3)</f>
        <v>-0.66064908206865547</v>
      </c>
      <c r="AT528" s="11">
        <f>IF(('OddsRatio_working_3-way'!X528=0),IF(Q528&gt;0,-Q528^(1/3),(-Q528)^(1/3)),'OddsRatio_working_3-way'!AN528-'OddsRatio_working_3-way'!R528/3)</f>
        <v>-0.38409726021288071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9">
        <f t="shared" si="117"/>
        <v>0.64993036539527949</v>
      </c>
      <c r="E529" s="9">
        <f t="shared" si="118"/>
        <v>0.19427196635266319</v>
      </c>
      <c r="F529" s="9">
        <f t="shared" si="119"/>
        <v>0.15579766825205726</v>
      </c>
      <c r="G529" s="9">
        <f t="shared" si="120"/>
        <v>1.0772527435052601</v>
      </c>
      <c r="H529" s="9">
        <f t="shared" si="121"/>
        <v>1.5386263717526301</v>
      </c>
      <c r="I529" s="9">
        <f t="shared" si="122"/>
        <v>5.1474230624952515</v>
      </c>
      <c r="J529" s="9">
        <f t="shared" si="123"/>
        <v>6.418581299831458</v>
      </c>
      <c r="K529" s="11">
        <f t="shared" si="124"/>
        <v>0.66666666666666663</v>
      </c>
      <c r="L529" s="11">
        <f t="shared" si="125"/>
        <v>0.2061855670103093</v>
      </c>
      <c r="M529" s="11">
        <f t="shared" si="126"/>
        <v>0.16583747927031509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-0.22072341613809521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0.21382206949217258</v>
      </c>
      <c r="Q529" s="11">
        <f>2*'OddsRatio_working_3-way'!K529*'OddsRatio_working_3-way'!L529*'OddsRatio_working_3-way'!M529</f>
        <v>4.5591059593213773E-2</v>
      </c>
      <c r="R529" s="11">
        <f t="shared" si="127"/>
        <v>0</v>
      </c>
      <c r="S529" s="11">
        <f t="shared" si="128"/>
        <v>-0.96873305620820582</v>
      </c>
      <c r="T529" s="11">
        <f t="shared" si="129"/>
        <v>-0.20655289044951083</v>
      </c>
      <c r="U529" s="11">
        <f>'OddsRatio_working_3-way'!S529-'OddsRatio_working_3-way'!R529^2/3</f>
        <v>-0.96873305620820582</v>
      </c>
      <c r="V529" s="11">
        <f>'OddsRatio_working_3-way'!S529*'OddsRatio_working_3-way'!R529/3-2*'OddsRatio_working_3-way'!R529^3/27-'OddsRatio_working_3-way'!T529</f>
        <v>0.20655289044951083</v>
      </c>
      <c r="W529" s="11">
        <f>'OddsRatio_working_3-way'!V529^2+4*'OddsRatio_working_3-way'!U529^3/27</f>
        <v>-9.2017602217588729E-2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0.18349502634311124</v>
      </c>
      <c r="Y529" s="11">
        <f>IF('OddsRatio_working_3-way'!W529&gt;=0,IF('OddsRatio_working_3-way'!V529+SQRT('OddsRatio_working_3-way'!W529)&gt;0,0,PI()),ACOS('OddsRatio_working_3-way'!V529/(2*'OddsRatio_working_3-way'!X529)))</f>
        <v>0.9729911240204101</v>
      </c>
      <c r="Z529" s="11">
        <f>'OddsRatio_working_3-way'!X529^(1/3)*COS('OddsRatio_working_3-way'!Y529/3)</f>
        <v>0.53862637175263006</v>
      </c>
      <c r="AA529" s="11">
        <f>'OddsRatio_working_3-way'!X529^(1/3)*COS(('OddsRatio_working_3-way'!Y529+2*PI())/3)</f>
        <v>-0.42613948402652824</v>
      </c>
      <c r="AB529" s="11">
        <f>'OddsRatio_working_3-way'!X529^(1/3)*COS(('OddsRatio_working_3-way'!Y529+4*PI())/3)</f>
        <v>-0.11248688772610171</v>
      </c>
      <c r="AC529" s="11">
        <f>'OddsRatio_working_3-way'!X529^(1/3)*SIN('OddsRatio_working_3-way'!Y529/3)</f>
        <v>0.18108741090607622</v>
      </c>
      <c r="AD529" s="11">
        <f>'OddsRatio_working_3-way'!X529^(1/3)*SIN(('OddsRatio_working_3-way'!Y529+2*PI())/3)</f>
        <v>0.37592041563298051</v>
      </c>
      <c r="AE529" s="11">
        <f>'OddsRatio_working_3-way'!X529^(1/3)*SIN(('OddsRatio_working_3-way'!Y529+4*PI())/3)</f>
        <v>-0.55700782653905678</v>
      </c>
      <c r="AF529" s="11">
        <f>-'OddsRatio_working_3-way'!U529/(3*'OddsRatio_working_3-way'!X529^(1/3))*COS(('OddsRatio_working_3-way'!Y529)/3)</f>
        <v>0.53862637175263017</v>
      </c>
      <c r="AG529" s="11">
        <f>-'OddsRatio_working_3-way'!U529/(3*'OddsRatio_working_3-way'!X529^(1/3))*COS(('OddsRatio_working_3-way'!Y529+2*PI())/3)</f>
        <v>-0.42613948402652835</v>
      </c>
      <c r="AH529" s="11">
        <f>-'OddsRatio_working_3-way'!U529/(3*'OddsRatio_working_3-way'!X529^(1/3))*COS(('OddsRatio_working_3-way'!Y529+4*PI())/3)</f>
        <v>-0.11248688772610173</v>
      </c>
      <c r="AI529" s="11">
        <f>'OddsRatio_working_3-way'!U529/(3*'OddsRatio_working_3-way'!X529^(1/3))*SIN(('OddsRatio_working_3-way'!Y529)/3)</f>
        <v>-0.18108741090607627</v>
      </c>
      <c r="AJ529" s="11">
        <f>'OddsRatio_working_3-way'!U529/(3*'OddsRatio_working_3-way'!X529^(1/3))*SIN(('OddsRatio_working_3-way'!Y529+2*PI())/3)</f>
        <v>-0.37592041563298062</v>
      </c>
      <c r="AK529" s="11">
        <f>'OddsRatio_working_3-way'!U529/(3*'OddsRatio_working_3-way'!X529^(1/3))*SIN(('OddsRatio_working_3-way'!Y529+4*PI())/3)</f>
        <v>0.55700782653905689</v>
      </c>
      <c r="AL529" s="11">
        <f>'OddsRatio_working_3-way'!Z529+'OddsRatio_working_3-way'!AF529</f>
        <v>1.0772527435052601</v>
      </c>
      <c r="AM529" s="11">
        <f>'OddsRatio_working_3-way'!AA529+'OddsRatio_working_3-way'!AG529</f>
        <v>-0.85227896805305658</v>
      </c>
      <c r="AN529" s="11">
        <f>'OddsRatio_working_3-way'!AB529+'OddsRatio_working_3-way'!AH529</f>
        <v>-0.22497377545220343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1.0772527435052601</v>
      </c>
      <c r="AS529" s="11">
        <f>IF(('OddsRatio_working_3-way'!X529=0),IF(Q529&gt;0,-Q529^(1/3),(-Q529)^(1/3)),'OddsRatio_working_3-way'!AM529-'OddsRatio_working_3-way'!R529/3)</f>
        <v>-0.85227896805305658</v>
      </c>
      <c r="AT529" s="11">
        <f>IF(('OddsRatio_working_3-way'!X529=0),IF(Q529&gt;0,-Q529^(1/3),(-Q529)^(1/3)),'OddsRatio_working_3-way'!AN529-'OddsRatio_working_3-way'!R529/3)</f>
        <v>-0.22497377545220343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9">
        <f t="shared" si="117"/>
        <v>0.43583040189042976</v>
      </c>
      <c r="E530" s="9">
        <f t="shared" si="118"/>
        <v>0.26923608802874599</v>
      </c>
      <c r="F530" s="9">
        <f t="shared" si="119"/>
        <v>0.2949335100808243</v>
      </c>
      <c r="G530" s="9">
        <f t="shared" si="120"/>
        <v>1.0439278223202315</v>
      </c>
      <c r="H530" s="9">
        <f t="shared" si="121"/>
        <v>2.2944704996770868</v>
      </c>
      <c r="I530" s="9">
        <f t="shared" si="122"/>
        <v>3.7142123380326018</v>
      </c>
      <c r="J530" s="9">
        <f t="shared" si="123"/>
        <v>3.3905947131133303</v>
      </c>
      <c r="K530" s="11">
        <f t="shared" si="124"/>
        <v>0.4464285714285714</v>
      </c>
      <c r="L530" s="11">
        <f t="shared" si="125"/>
        <v>0.27777777777777779</v>
      </c>
      <c r="M530" s="11">
        <f t="shared" si="126"/>
        <v>0.303951367781155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-0.278281348000193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0.23105430115308534</v>
      </c>
      <c r="Q530" s="11">
        <f>2*'OddsRatio_working_3-way'!K530*'OddsRatio_working_3-way'!L530*'OddsRatio_working_3-way'!M530</f>
        <v>7.5384763834611859E-2</v>
      </c>
      <c r="R530" s="11">
        <f t="shared" si="127"/>
        <v>0</v>
      </c>
      <c r="S530" s="11">
        <f t="shared" si="128"/>
        <v>-0.83029029007335808</v>
      </c>
      <c r="T530" s="11">
        <f t="shared" si="129"/>
        <v>-0.27089405875150346</v>
      </c>
      <c r="U530" s="11">
        <f>'OddsRatio_working_3-way'!S530-'OddsRatio_working_3-way'!R530^2/3</f>
        <v>-0.83029029007335808</v>
      </c>
      <c r="V530" s="11">
        <f>'OddsRatio_working_3-way'!S530*'OddsRatio_working_3-way'!R530/3-2*'OddsRatio_working_3-way'!R530^3/27-'OddsRatio_working_3-way'!T530</f>
        <v>0.27089405875150346</v>
      </c>
      <c r="W530" s="11">
        <f>'OddsRatio_working_3-way'!V530^2+4*'OddsRatio_working_3-way'!U530^3/27</f>
        <v>-1.1414505577167347E-2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0.1456005637386325</v>
      </c>
      <c r="Y530" s="11">
        <f>IF('OddsRatio_working_3-way'!W530&gt;=0,IF('OddsRatio_working_3-way'!V530+SQRT('OddsRatio_working_3-way'!W530)&gt;0,0,PI()),ACOS('OddsRatio_working_3-way'!V530/(2*'OddsRatio_working_3-way'!X530)))</f>
        <v>0.37566333159789012</v>
      </c>
      <c r="Z530" s="11">
        <f>'OddsRatio_working_3-way'!X530^(1/3)*COS('OddsRatio_working_3-way'!Y530/3)</f>
        <v>0.52196391116011587</v>
      </c>
      <c r="AA530" s="11">
        <f>'OddsRatio_working_3-way'!X530^(1/3)*COS(('OddsRatio_working_3-way'!Y530+2*PI())/3)</f>
        <v>-0.31788388088285924</v>
      </c>
      <c r="AB530" s="11">
        <f>'OddsRatio_working_3-way'!X530^(1/3)*COS(('OddsRatio_working_3-way'!Y530+4*PI())/3)</f>
        <v>-0.20408003027725677</v>
      </c>
      <c r="AC530" s="11">
        <f>'OddsRatio_working_3-way'!X530^(1/3)*SIN('OddsRatio_working_3-way'!Y530/3)</f>
        <v>6.570468378196076E-2</v>
      </c>
      <c r="AD530" s="11">
        <f>'OddsRatio_working_3-way'!X530^(1/3)*SIN(('OddsRatio_working_3-way'!Y530+2*PI())/3)</f>
        <v>0.41918166503236387</v>
      </c>
      <c r="AE530" s="11">
        <f>'OddsRatio_working_3-way'!X530^(1/3)*SIN(('OddsRatio_working_3-way'!Y530+4*PI())/3)</f>
        <v>-0.48488634881432446</v>
      </c>
      <c r="AF530" s="11">
        <f>-'OddsRatio_working_3-way'!U530/(3*'OddsRatio_working_3-way'!X530^(1/3))*COS(('OddsRatio_working_3-way'!Y530)/3)</f>
        <v>0.52196391116011576</v>
      </c>
      <c r="AG530" s="11">
        <f>-'OddsRatio_working_3-way'!U530/(3*'OddsRatio_working_3-way'!X530^(1/3))*COS(('OddsRatio_working_3-way'!Y530+2*PI())/3)</f>
        <v>-0.31788388088285913</v>
      </c>
      <c r="AH530" s="11">
        <f>-'OddsRatio_working_3-way'!U530/(3*'OddsRatio_working_3-way'!X530^(1/3))*COS(('OddsRatio_working_3-way'!Y530+4*PI())/3)</f>
        <v>-0.20408003027725671</v>
      </c>
      <c r="AI530" s="11">
        <f>'OddsRatio_working_3-way'!U530/(3*'OddsRatio_working_3-way'!X530^(1/3))*SIN(('OddsRatio_working_3-way'!Y530)/3)</f>
        <v>-6.5704683781960746E-2</v>
      </c>
      <c r="AJ530" s="11">
        <f>'OddsRatio_working_3-way'!U530/(3*'OddsRatio_working_3-way'!X530^(1/3))*SIN(('OddsRatio_working_3-way'!Y530+2*PI())/3)</f>
        <v>-0.41918166503236376</v>
      </c>
      <c r="AK530" s="11">
        <f>'OddsRatio_working_3-way'!U530/(3*'OddsRatio_working_3-way'!X530^(1/3))*SIN(('OddsRatio_working_3-way'!Y530+4*PI())/3)</f>
        <v>0.48488634881432435</v>
      </c>
      <c r="AL530" s="11">
        <f>'OddsRatio_working_3-way'!Z530+'OddsRatio_working_3-way'!AF530</f>
        <v>1.0439278223202315</v>
      </c>
      <c r="AM530" s="11">
        <f>'OddsRatio_working_3-way'!AA530+'OddsRatio_working_3-way'!AG530</f>
        <v>-0.63576776176571836</v>
      </c>
      <c r="AN530" s="11">
        <f>'OddsRatio_working_3-way'!AB530+'OddsRatio_working_3-way'!AH530</f>
        <v>-0.40816006055451348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1.0439278223202315</v>
      </c>
      <c r="AS530" s="11">
        <f>IF(('OddsRatio_working_3-way'!X530=0),IF(Q530&gt;0,-Q530^(1/3),(-Q530)^(1/3)),'OddsRatio_working_3-way'!AM530-'OddsRatio_working_3-way'!R530/3)</f>
        <v>-0.63576776176571836</v>
      </c>
      <c r="AT530" s="11">
        <f>IF(('OddsRatio_working_3-way'!X530=0),IF(Q530&gt;0,-Q530^(1/3),(-Q530)^(1/3)),'OddsRatio_working_3-way'!AN530-'OddsRatio_working_3-way'!R530/3)</f>
        <v>-0.40816006055451348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9">
        <f t="shared" si="117"/>
        <v>0.43153692627816204</v>
      </c>
      <c r="E531" s="9">
        <f t="shared" si="118"/>
        <v>0.25723347195869573</v>
      </c>
      <c r="F531" s="9">
        <f t="shared" si="119"/>
        <v>0.31122960176314235</v>
      </c>
      <c r="G531" s="9">
        <f t="shared" si="120"/>
        <v>1.0538390373674127</v>
      </c>
      <c r="H531" s="9">
        <f t="shared" si="121"/>
        <v>2.3172987967092658</v>
      </c>
      <c r="I531" s="9">
        <f t="shared" si="122"/>
        <v>3.8875189623867112</v>
      </c>
      <c r="J531" s="9">
        <f t="shared" si="123"/>
        <v>3.2130619784715666</v>
      </c>
      <c r="K531" s="11">
        <f t="shared" si="124"/>
        <v>0.44444444444444442</v>
      </c>
      <c r="L531" s="11">
        <f t="shared" si="125"/>
        <v>0.26737967914438499</v>
      </c>
      <c r="M531" s="11">
        <f t="shared" si="126"/>
        <v>0.32258064516129031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-0.27571732505318847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0.23345408544649532</v>
      </c>
      <c r="Q531" s="11">
        <f>2*'OddsRatio_working_3-way'!K531*'OddsRatio_working_3-way'!L531*'OddsRatio_working_3-way'!M531</f>
        <v>7.6668008356812894E-2</v>
      </c>
      <c r="R531" s="11">
        <f t="shared" si="127"/>
        <v>0</v>
      </c>
      <c r="S531" s="11">
        <f t="shared" si="128"/>
        <v>-0.84671532846715314</v>
      </c>
      <c r="T531" s="11">
        <f t="shared" si="129"/>
        <v>-0.27806743135210277</v>
      </c>
      <c r="U531" s="11">
        <f>'OddsRatio_working_3-way'!S531-'OddsRatio_working_3-way'!R531^2/3</f>
        <v>-0.84671532846715314</v>
      </c>
      <c r="V531" s="11">
        <f>'OddsRatio_working_3-way'!S531*'OddsRatio_working_3-way'!R531/3-2*'OddsRatio_working_3-way'!R531^3/27-'OddsRatio_working_3-way'!T531</f>
        <v>0.27806743135210277</v>
      </c>
      <c r="W531" s="11">
        <f>'OddsRatio_working_3-way'!V531^2+4*'OddsRatio_working_3-way'!U531^3/27</f>
        <v>-1.2609311196808595E-2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0.14994232855965406</v>
      </c>
      <c r="Y531" s="11">
        <f>IF('OddsRatio_working_3-way'!W531&gt;=0,IF('OddsRatio_working_3-way'!V531+SQRT('OddsRatio_working_3-way'!W531)&gt;0,0,PI()),ACOS('OddsRatio_working_3-way'!V531/(2*'OddsRatio_working_3-way'!X531)))</f>
        <v>0.38380131811485962</v>
      </c>
      <c r="Z531" s="11">
        <f>'OddsRatio_working_3-way'!X531^(1/3)*COS('OddsRatio_working_3-way'!Y531/3)</f>
        <v>0.52691951868370646</v>
      </c>
      <c r="AA531" s="11">
        <f>'OddsRatio_working_3-way'!X531^(1/3)*COS(('OddsRatio_working_3-way'!Y531+2*PI())/3)</f>
        <v>-0.32215982526504167</v>
      </c>
      <c r="AB531" s="11">
        <f>'OddsRatio_working_3-way'!X531^(1/3)*COS(('OddsRatio_working_3-way'!Y531+4*PI())/3)</f>
        <v>-0.20475969341866507</v>
      </c>
      <c r="AC531" s="11">
        <f>'OddsRatio_working_3-way'!X531^(1/3)*SIN('OddsRatio_working_3-way'!Y531/3)</f>
        <v>6.7780997724403297E-2</v>
      </c>
      <c r="AD531" s="11">
        <f>'OddsRatio_working_3-way'!X531^(1/3)*SIN(('OddsRatio_working_3-way'!Y531+2*PI())/3)</f>
        <v>0.42243519006775732</v>
      </c>
      <c r="AE531" s="11">
        <f>'OddsRatio_working_3-way'!X531^(1/3)*SIN(('OddsRatio_working_3-way'!Y531+4*PI())/3)</f>
        <v>-0.49021618779216042</v>
      </c>
      <c r="AF531" s="11">
        <f>-'OddsRatio_working_3-way'!U531/(3*'OddsRatio_working_3-way'!X531^(1/3))*COS(('OddsRatio_working_3-way'!Y531)/3)</f>
        <v>0.52691951868370634</v>
      </c>
      <c r="AG531" s="11">
        <f>-'OddsRatio_working_3-way'!U531/(3*'OddsRatio_working_3-way'!X531^(1/3))*COS(('OddsRatio_working_3-way'!Y531+2*PI())/3)</f>
        <v>-0.32215982526504161</v>
      </c>
      <c r="AH531" s="11">
        <f>-'OddsRatio_working_3-way'!U531/(3*'OddsRatio_working_3-way'!X531^(1/3))*COS(('OddsRatio_working_3-way'!Y531+4*PI())/3)</f>
        <v>-0.20475969341866504</v>
      </c>
      <c r="AI531" s="11">
        <f>'OddsRatio_working_3-way'!U531/(3*'OddsRatio_working_3-way'!X531^(1/3))*SIN(('OddsRatio_working_3-way'!Y531)/3)</f>
        <v>-6.7780997724403283E-2</v>
      </c>
      <c r="AJ531" s="11">
        <f>'OddsRatio_working_3-way'!U531/(3*'OddsRatio_working_3-way'!X531^(1/3))*SIN(('OddsRatio_working_3-way'!Y531+2*PI())/3)</f>
        <v>-0.42243519006775726</v>
      </c>
      <c r="AK531" s="11">
        <f>'OddsRatio_working_3-way'!U531/(3*'OddsRatio_working_3-way'!X531^(1/3))*SIN(('OddsRatio_working_3-way'!Y531+4*PI())/3)</f>
        <v>0.49021618779216031</v>
      </c>
      <c r="AL531" s="11">
        <f>'OddsRatio_working_3-way'!Z531+'OddsRatio_working_3-way'!AF531</f>
        <v>1.0538390373674127</v>
      </c>
      <c r="AM531" s="11">
        <f>'OddsRatio_working_3-way'!AA531+'OddsRatio_working_3-way'!AG531</f>
        <v>-0.64431965053008322</v>
      </c>
      <c r="AN531" s="11">
        <f>'OddsRatio_working_3-way'!AB531+'OddsRatio_working_3-way'!AH531</f>
        <v>-0.40951938683733013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1.0538390373674127</v>
      </c>
      <c r="AS531" s="11">
        <f>IF(('OddsRatio_working_3-way'!X531=0),IF(Q531&gt;0,-Q531^(1/3),(-Q531)^(1/3)),'OddsRatio_working_3-way'!AM531-'OddsRatio_working_3-way'!R531/3)</f>
        <v>-0.64431965053008322</v>
      </c>
      <c r="AT531" s="11">
        <f>IF(('OddsRatio_working_3-way'!X531=0),IF(Q531&gt;0,-Q531^(1/3),(-Q531)^(1/3)),'OddsRatio_working_3-way'!AN531-'OddsRatio_working_3-way'!R531/3)</f>
        <v>-0.40951938683733013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9">
        <f t="shared" si="117"/>
        <v>0.53974973617067856</v>
      </c>
      <c r="E532" s="9">
        <f t="shared" si="118"/>
        <v>0.247103930960902</v>
      </c>
      <c r="F532" s="9">
        <f t="shared" si="119"/>
        <v>0.21314633286841944</v>
      </c>
      <c r="G532" s="9">
        <f t="shared" si="120"/>
        <v>1.0398908455797102</v>
      </c>
      <c r="H532" s="9">
        <f t="shared" si="121"/>
        <v>1.8527104933753633</v>
      </c>
      <c r="I532" s="9">
        <f t="shared" si="122"/>
        <v>4.0468801775485508</v>
      </c>
      <c r="J532" s="9">
        <f t="shared" si="123"/>
        <v>4.6916125018079713</v>
      </c>
      <c r="K532" s="11">
        <f t="shared" si="124"/>
        <v>0.54945054945054939</v>
      </c>
      <c r="L532" s="11">
        <f t="shared" si="125"/>
        <v>0.2544529262086514</v>
      </c>
      <c r="M532" s="11">
        <f t="shared" si="126"/>
        <v>0.21978021978021978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-0.26208036853116978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0.22430942655756006</v>
      </c>
      <c r="Q532" s="11">
        <f>2*'OddsRatio_working_3-way'!K532*'OddsRatio_working_3-way'!L532*'OddsRatio_working_3-way'!M532</f>
        <v>6.1454637413030151E-2</v>
      </c>
      <c r="R532" s="11">
        <f t="shared" si="127"/>
        <v>0</v>
      </c>
      <c r="S532" s="11">
        <f t="shared" si="128"/>
        <v>-0.8558803080700127</v>
      </c>
      <c r="T532" s="11">
        <f t="shared" si="129"/>
        <v>-0.23448775563561991</v>
      </c>
      <c r="U532" s="11">
        <f>'OddsRatio_working_3-way'!S532-'OddsRatio_working_3-way'!R532^2/3</f>
        <v>-0.8558803080700127</v>
      </c>
      <c r="V532" s="11">
        <f>'OddsRatio_working_3-way'!S532*'OddsRatio_working_3-way'!R532/3-2*'OddsRatio_working_3-way'!R532^3/27-'OddsRatio_working_3-way'!T532</f>
        <v>0.23448775563561991</v>
      </c>
      <c r="W532" s="11">
        <f>'OddsRatio_working_3-way'!V532^2+4*'OddsRatio_working_3-way'!U532^3/27</f>
        <v>-3.7898299128055098E-2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0.15238340351813687</v>
      </c>
      <c r="Y532" s="11">
        <f>IF('OddsRatio_working_3-way'!W532&gt;=0,IF('OddsRatio_working_3-way'!V532+SQRT('OddsRatio_working_3-way'!W532)&gt;0,0,PI()),ACOS('OddsRatio_working_3-way'!V532/(2*'OddsRatio_working_3-way'!X532)))</f>
        <v>0.69289412111272941</v>
      </c>
      <c r="Z532" s="11">
        <f>'OddsRatio_working_3-way'!X532^(1/3)*COS('OddsRatio_working_3-way'!Y532/3)</f>
        <v>0.51994542278985512</v>
      </c>
      <c r="AA532" s="11">
        <f>'OddsRatio_working_3-way'!X532^(1/3)*COS(('OddsRatio_working_3-way'!Y532+2*PI())/3)</f>
        <v>-0.36586248902908952</v>
      </c>
      <c r="AB532" s="11">
        <f>'OddsRatio_working_3-way'!X532^(1/3)*COS(('OddsRatio_working_3-way'!Y532+4*PI())/3)</f>
        <v>-0.15408293376076559</v>
      </c>
      <c r="AC532" s="11">
        <f>'OddsRatio_working_3-way'!X532^(1/3)*SIN('OddsRatio_working_3-way'!Y532/3)</f>
        <v>0.12227098324302597</v>
      </c>
      <c r="AD532" s="11">
        <f>'OddsRatio_working_3-way'!X532^(1/3)*SIN(('OddsRatio_working_3-way'!Y532+2*PI())/3)</f>
        <v>0.38915045309594204</v>
      </c>
      <c r="AE532" s="11">
        <f>'OddsRatio_working_3-way'!X532^(1/3)*SIN(('OddsRatio_working_3-way'!Y532+4*PI())/3)</f>
        <v>-0.51142143633896797</v>
      </c>
      <c r="AF532" s="11">
        <f>-'OddsRatio_working_3-way'!U532/(3*'OddsRatio_working_3-way'!X532^(1/3))*COS(('OddsRatio_working_3-way'!Y532)/3)</f>
        <v>0.51994542278985512</v>
      </c>
      <c r="AG532" s="11">
        <f>-'OddsRatio_working_3-way'!U532/(3*'OddsRatio_working_3-way'!X532^(1/3))*COS(('OddsRatio_working_3-way'!Y532+2*PI())/3)</f>
        <v>-0.36586248902908952</v>
      </c>
      <c r="AH532" s="11">
        <f>-'OddsRatio_working_3-way'!U532/(3*'OddsRatio_working_3-way'!X532^(1/3))*COS(('OddsRatio_working_3-way'!Y532+4*PI())/3)</f>
        <v>-0.15408293376076559</v>
      </c>
      <c r="AI532" s="11">
        <f>'OddsRatio_working_3-way'!U532/(3*'OddsRatio_working_3-way'!X532^(1/3))*SIN(('OddsRatio_working_3-way'!Y532)/3)</f>
        <v>-0.12227098324302597</v>
      </c>
      <c r="AJ532" s="11">
        <f>'OddsRatio_working_3-way'!U532/(3*'OddsRatio_working_3-way'!X532^(1/3))*SIN(('OddsRatio_working_3-way'!Y532+2*PI())/3)</f>
        <v>-0.38915045309594204</v>
      </c>
      <c r="AK532" s="11">
        <f>'OddsRatio_working_3-way'!U532/(3*'OddsRatio_working_3-way'!X532^(1/3))*SIN(('OddsRatio_working_3-way'!Y532+4*PI())/3)</f>
        <v>0.51142143633896797</v>
      </c>
      <c r="AL532" s="11">
        <f>'OddsRatio_working_3-way'!Z532+'OddsRatio_working_3-way'!AF532</f>
        <v>1.0398908455797102</v>
      </c>
      <c r="AM532" s="11">
        <f>'OddsRatio_working_3-way'!AA532+'OddsRatio_working_3-way'!AG532</f>
        <v>-0.73172497805817904</v>
      </c>
      <c r="AN532" s="11">
        <f>'OddsRatio_working_3-way'!AB532+'OddsRatio_working_3-way'!AH532</f>
        <v>-0.30816586752153119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1.0398908455797102</v>
      </c>
      <c r="AS532" s="11">
        <f>IF(('OddsRatio_working_3-way'!X532=0),IF(Q532&gt;0,-Q532^(1/3),(-Q532)^(1/3)),'OddsRatio_working_3-way'!AM532-'OddsRatio_working_3-way'!R532/3)</f>
        <v>-0.73172497805817904</v>
      </c>
      <c r="AT532" s="11">
        <f>IF(('OddsRatio_working_3-way'!X532=0),IF(Q532&gt;0,-Q532^(1/3),(-Q532)^(1/3)),'OddsRatio_working_3-way'!AN532-'OddsRatio_working_3-way'!R532/3)</f>
        <v>-0.30816586752153119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9">
        <f t="shared" si="117"/>
        <v>0.28219752263238934</v>
      </c>
      <c r="E533" s="9">
        <f t="shared" si="118"/>
        <v>0.24868233624980535</v>
      </c>
      <c r="F533" s="9">
        <f t="shared" si="119"/>
        <v>0.46912014111780526</v>
      </c>
      <c r="G533" s="9">
        <f t="shared" si="120"/>
        <v>1.0382111092762696</v>
      </c>
      <c r="H533" s="9">
        <f t="shared" si="121"/>
        <v>3.5436172177268594</v>
      </c>
      <c r="I533" s="9">
        <f t="shared" si="122"/>
        <v>4.0211943279939435</v>
      </c>
      <c r="J533" s="9">
        <f t="shared" si="123"/>
        <v>2.1316501091111335</v>
      </c>
      <c r="K533" s="11">
        <f t="shared" si="124"/>
        <v>0.28985507246376813</v>
      </c>
      <c r="L533" s="11">
        <f t="shared" si="125"/>
        <v>0.25575447570332482</v>
      </c>
      <c r="M533" s="11">
        <f t="shared" si="126"/>
        <v>0.47846889952153115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-0.2756407562075126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0.22877974735267254</v>
      </c>
      <c r="Q533" s="11">
        <f>2*'OddsRatio_working_3-way'!K533*'OddsRatio_working_3-way'!L533*'OddsRatio_working_3-way'!M533</f>
        <v>7.0939456543464355E-2</v>
      </c>
      <c r="R533" s="11">
        <f t="shared" si="127"/>
        <v>0</v>
      </c>
      <c r="S533" s="11">
        <f t="shared" si="128"/>
        <v>-0.82999245285932477</v>
      </c>
      <c r="T533" s="11">
        <f t="shared" si="129"/>
        <v>-0.25736200088661232</v>
      </c>
      <c r="U533" s="11">
        <f>'OddsRatio_working_3-way'!S533-'OddsRatio_working_3-way'!R533^2/3</f>
        <v>-0.82999245285932477</v>
      </c>
      <c r="V533" s="11">
        <f>'OddsRatio_working_3-way'!S533*'OddsRatio_working_3-way'!R533/3-2*'OddsRatio_working_3-way'!R533^3/27-'OddsRatio_working_3-way'!T533</f>
        <v>0.25736200088661232</v>
      </c>
      <c r="W533" s="11">
        <f>'OddsRatio_working_3-way'!V533^2+4*'OddsRatio_working_3-way'!U533^3/27</f>
        <v>-1.847167493907563E-2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0.14552222720209812</v>
      </c>
      <c r="Y533" s="11">
        <f>IF('OddsRatio_working_3-way'!W533&gt;=0,IF('OddsRatio_working_3-way'!V533+SQRT('OddsRatio_working_3-way'!W533)&gt;0,0,PI()),ACOS('OddsRatio_working_3-way'!V533/(2*'OddsRatio_working_3-way'!X533)))</f>
        <v>0.48586699488699425</v>
      </c>
      <c r="Z533" s="11">
        <f>'OddsRatio_working_3-way'!X533^(1/3)*COS('OddsRatio_working_3-way'!Y533/3)</f>
        <v>0.51910555463813479</v>
      </c>
      <c r="AA533" s="11">
        <f>'OddsRatio_working_3-way'!X533^(1/3)*COS(('OddsRatio_working_3-way'!Y533+2*PI())/3)</f>
        <v>-0.33300467023345709</v>
      </c>
      <c r="AB533" s="11">
        <f>'OddsRatio_working_3-way'!X533^(1/3)*COS(('OddsRatio_working_3-way'!Y533+4*PI())/3)</f>
        <v>-0.18610088440467787</v>
      </c>
      <c r="AC533" s="11">
        <f>'OddsRatio_working_3-way'!X533^(1/3)*SIN('OddsRatio_working_3-way'!Y533/3)</f>
        <v>8.4814940293221092E-2</v>
      </c>
      <c r="AD533" s="11">
        <f>'OddsRatio_working_3-way'!X533^(1/3)*SIN(('OddsRatio_working_3-way'!Y533+2*PI())/3)</f>
        <v>0.40715112741562531</v>
      </c>
      <c r="AE533" s="11">
        <f>'OddsRatio_working_3-way'!X533^(1/3)*SIN(('OddsRatio_working_3-way'!Y533+4*PI())/3)</f>
        <v>-0.49196606770884616</v>
      </c>
      <c r="AF533" s="11">
        <f>-'OddsRatio_working_3-way'!U533/(3*'OddsRatio_working_3-way'!X533^(1/3))*COS(('OddsRatio_working_3-way'!Y533)/3)</f>
        <v>0.51910555463813479</v>
      </c>
      <c r="AG533" s="11">
        <f>-'OddsRatio_working_3-way'!U533/(3*'OddsRatio_working_3-way'!X533^(1/3))*COS(('OddsRatio_working_3-way'!Y533+2*PI())/3)</f>
        <v>-0.33300467023345709</v>
      </c>
      <c r="AH533" s="11">
        <f>-'OddsRatio_working_3-way'!U533/(3*'OddsRatio_working_3-way'!X533^(1/3))*COS(('OddsRatio_working_3-way'!Y533+4*PI())/3)</f>
        <v>-0.18610088440467787</v>
      </c>
      <c r="AI533" s="11">
        <f>'OddsRatio_working_3-way'!U533/(3*'OddsRatio_working_3-way'!X533^(1/3))*SIN(('OddsRatio_working_3-way'!Y533)/3)</f>
        <v>-8.4814940293221092E-2</v>
      </c>
      <c r="AJ533" s="11">
        <f>'OddsRatio_working_3-way'!U533/(3*'OddsRatio_working_3-way'!X533^(1/3))*SIN(('OddsRatio_working_3-way'!Y533+2*PI())/3)</f>
        <v>-0.40715112741562531</v>
      </c>
      <c r="AK533" s="11">
        <f>'OddsRatio_working_3-way'!U533/(3*'OddsRatio_working_3-way'!X533^(1/3))*SIN(('OddsRatio_working_3-way'!Y533+4*PI())/3)</f>
        <v>0.49196606770884616</v>
      </c>
      <c r="AL533" s="11">
        <f>'OddsRatio_working_3-way'!Z533+'OddsRatio_working_3-way'!AF533</f>
        <v>1.0382111092762696</v>
      </c>
      <c r="AM533" s="11">
        <f>'OddsRatio_working_3-way'!AA533+'OddsRatio_working_3-way'!AG533</f>
        <v>-0.66600934046691418</v>
      </c>
      <c r="AN533" s="11">
        <f>'OddsRatio_working_3-way'!AB533+'OddsRatio_working_3-way'!AH533</f>
        <v>-0.37220176880935574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1.0382111092762696</v>
      </c>
      <c r="AS533" s="11">
        <f>IF(('OddsRatio_working_3-way'!X533=0),IF(Q533&gt;0,-Q533^(1/3),(-Q533)^(1/3)),'OddsRatio_working_3-way'!AM533-'OddsRatio_working_3-way'!R533/3)</f>
        <v>-0.66600934046691418</v>
      </c>
      <c r="AT533" s="11">
        <f>IF(('OddsRatio_working_3-way'!X533=0),IF(Q533&gt;0,-Q533^(1/3),(-Q533)^(1/3)),'OddsRatio_working_3-way'!AN533-'OddsRatio_working_3-way'!R533/3)</f>
        <v>-0.37220176880935574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9">
        <f t="shared" si="117"/>
        <v>0.45435877217062387</v>
      </c>
      <c r="E534" s="9">
        <f t="shared" si="118"/>
        <v>0.26544207101991341</v>
      </c>
      <c r="F534" s="9">
        <f t="shared" si="119"/>
        <v>0.28019915680946283</v>
      </c>
      <c r="G534" s="9">
        <f t="shared" si="120"/>
        <v>1.0442642729849909</v>
      </c>
      <c r="H534" s="9">
        <f t="shared" si="121"/>
        <v>2.2009039139327395</v>
      </c>
      <c r="I534" s="9">
        <f t="shared" si="122"/>
        <v>3.7673003234102262</v>
      </c>
      <c r="J534" s="9">
        <f t="shared" si="123"/>
        <v>3.5688901115430771</v>
      </c>
      <c r="K534" s="11">
        <f t="shared" si="124"/>
        <v>0.46511627906976744</v>
      </c>
      <c r="L534" s="11">
        <f t="shared" si="125"/>
        <v>0.27397260273972601</v>
      </c>
      <c r="M534" s="11">
        <f t="shared" si="126"/>
        <v>0.28901734104046245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-0.27610317339014867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0.23055094678729471</v>
      </c>
      <c r="Q534" s="11">
        <f>2*'OddsRatio_working_3-way'!K534*'OddsRatio_working_3-way'!L534*'OddsRatio_working_3-way'!M534</f>
        <v>7.3658449452809791E-2</v>
      </c>
      <c r="R534" s="11">
        <f t="shared" si="127"/>
        <v>0</v>
      </c>
      <c r="S534" s="11">
        <f t="shared" si="128"/>
        <v>-0.83501737396373121</v>
      </c>
      <c r="T534" s="11">
        <f t="shared" si="129"/>
        <v>-0.26677871372643164</v>
      </c>
      <c r="U534" s="11">
        <f>'OddsRatio_working_3-way'!S534-'OddsRatio_working_3-way'!R534^2/3</f>
        <v>-0.83501737396373121</v>
      </c>
      <c r="V534" s="11">
        <f>'OddsRatio_working_3-way'!S534*'OddsRatio_working_3-way'!R534/3-2*'OddsRatio_working_3-way'!R534^3/27-'OddsRatio_working_3-way'!T534</f>
        <v>0.26677871372643164</v>
      </c>
      <c r="W534" s="11">
        <f>'OddsRatio_working_3-way'!V534^2+4*'OddsRatio_working_3-way'!U534^3/27</f>
        <v>-1.5083816634580055E-2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0.14684575132780436</v>
      </c>
      <c r="Y534" s="11">
        <f>IF('OddsRatio_working_3-way'!W534&gt;=0,IF('OddsRatio_working_3-way'!V534+SQRT('OddsRatio_working_3-way'!W534)&gt;0,0,PI()),ACOS('OddsRatio_working_3-way'!V534/(2*'OddsRatio_working_3-way'!X534)))</f>
        <v>0.43144183368485267</v>
      </c>
      <c r="Z534" s="11">
        <f>'OddsRatio_working_3-way'!X534^(1/3)*COS('OddsRatio_working_3-way'!Y534/3)</f>
        <v>0.52213213649249557</v>
      </c>
      <c r="AA534" s="11">
        <f>'OddsRatio_working_3-way'!X534^(1/3)*COS(('OddsRatio_working_3-way'!Y534+2*PI())/3)</f>
        <v>-0.32654787886774289</v>
      </c>
      <c r="AB534" s="11">
        <f>'OddsRatio_working_3-way'!X534^(1/3)*COS(('OddsRatio_working_3-way'!Y534+4*PI())/3)</f>
        <v>-0.19558425762475254</v>
      </c>
      <c r="AC534" s="11">
        <f>'OddsRatio_working_3-way'!X534^(1/3)*SIN('OddsRatio_working_3-way'!Y534/3)</f>
        <v>7.5611881978688747E-2</v>
      </c>
      <c r="AD534" s="11">
        <f>'OddsRatio_working_3-way'!X534^(1/3)*SIN(('OddsRatio_working_3-way'!Y534+2*PI())/3)</f>
        <v>0.41437375334540077</v>
      </c>
      <c r="AE534" s="11">
        <f>'OddsRatio_working_3-way'!X534^(1/3)*SIN(('OddsRatio_working_3-way'!Y534+4*PI())/3)</f>
        <v>-0.48998563532408945</v>
      </c>
      <c r="AF534" s="11">
        <f>-'OddsRatio_working_3-way'!U534/(3*'OddsRatio_working_3-way'!X534^(1/3))*COS(('OddsRatio_working_3-way'!Y534)/3)</f>
        <v>0.52213213649249535</v>
      </c>
      <c r="AG534" s="11">
        <f>-'OddsRatio_working_3-way'!U534/(3*'OddsRatio_working_3-way'!X534^(1/3))*COS(('OddsRatio_working_3-way'!Y534+2*PI())/3)</f>
        <v>-0.32654787886774278</v>
      </c>
      <c r="AH534" s="11">
        <f>-'OddsRatio_working_3-way'!U534/(3*'OddsRatio_working_3-way'!X534^(1/3))*COS(('OddsRatio_working_3-way'!Y534+4*PI())/3)</f>
        <v>-0.19558425762475246</v>
      </c>
      <c r="AI534" s="11">
        <f>'OddsRatio_working_3-way'!U534/(3*'OddsRatio_working_3-way'!X534^(1/3))*SIN(('OddsRatio_working_3-way'!Y534)/3)</f>
        <v>-7.5611881978688719E-2</v>
      </c>
      <c r="AJ534" s="11">
        <f>'OddsRatio_working_3-way'!U534/(3*'OddsRatio_working_3-way'!X534^(1/3))*SIN(('OddsRatio_working_3-way'!Y534+2*PI())/3)</f>
        <v>-0.41437375334540061</v>
      </c>
      <c r="AK534" s="11">
        <f>'OddsRatio_working_3-way'!U534/(3*'OddsRatio_working_3-way'!X534^(1/3))*SIN(('OddsRatio_working_3-way'!Y534+4*PI())/3)</f>
        <v>0.48998563532408923</v>
      </c>
      <c r="AL534" s="11">
        <f>'OddsRatio_working_3-way'!Z534+'OddsRatio_working_3-way'!AF534</f>
        <v>1.0442642729849909</v>
      </c>
      <c r="AM534" s="11">
        <f>'OddsRatio_working_3-way'!AA534+'OddsRatio_working_3-way'!AG534</f>
        <v>-0.65309575773548567</v>
      </c>
      <c r="AN534" s="11">
        <f>'OddsRatio_working_3-way'!AB534+'OddsRatio_working_3-way'!AH534</f>
        <v>-0.39116851524950502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1.0442642729849909</v>
      </c>
      <c r="AS534" s="11">
        <f>IF(('OddsRatio_working_3-way'!X534=0),IF(Q534&gt;0,-Q534^(1/3),(-Q534)^(1/3)),'OddsRatio_working_3-way'!AM534-'OddsRatio_working_3-way'!R534/3)</f>
        <v>-0.65309575773548567</v>
      </c>
      <c r="AT534" s="11">
        <f>IF(('OddsRatio_working_3-way'!X534=0),IF(Q534&gt;0,-Q534^(1/3),(-Q534)^(1/3)),'OddsRatio_working_3-way'!AN534-'OddsRatio_working_3-way'!R534/3)</f>
        <v>-0.39116851524950502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9">
        <f t="shared" si="117"/>
        <v>0.28462574702424437</v>
      </c>
      <c r="E535" s="9">
        <f t="shared" si="118"/>
        <v>0.27326948418786473</v>
      </c>
      <c r="F535" s="9">
        <f t="shared" si="119"/>
        <v>0.44210476878789079</v>
      </c>
      <c r="G535" s="9">
        <f t="shared" si="120"/>
        <v>1.042898587776782</v>
      </c>
      <c r="H535" s="9">
        <f t="shared" si="121"/>
        <v>3.5133855965420451</v>
      </c>
      <c r="I535" s="9">
        <f t="shared" si="122"/>
        <v>3.6593913988307945</v>
      </c>
      <c r="J535" s="9">
        <f t="shared" si="123"/>
        <v>2.2619072912099063</v>
      </c>
      <c r="K535" s="11">
        <f t="shared" si="124"/>
        <v>0.29325513196480935</v>
      </c>
      <c r="L535" s="11">
        <f t="shared" si="125"/>
        <v>0.28169014084507044</v>
      </c>
      <c r="M535" s="11">
        <f t="shared" si="126"/>
        <v>0.45248868778280543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-0.27795058190333066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0.23062700455329477</v>
      </c>
      <c r="Q535" s="11">
        <f>2*'OddsRatio_working_3-way'!K535*'OddsRatio_working_3-way'!L535*'OddsRatio_working_3-way'!M535</f>
        <v>7.475753794272115E-2</v>
      </c>
      <c r="R535" s="11">
        <f t="shared" si="127"/>
        <v>0</v>
      </c>
      <c r="S535" s="11">
        <f t="shared" si="128"/>
        <v>-0.82974103876316141</v>
      </c>
      <c r="T535" s="11">
        <f t="shared" si="129"/>
        <v>-0.26895981807557906</v>
      </c>
      <c r="U535" s="11">
        <f>'OddsRatio_working_3-way'!S535-'OddsRatio_working_3-way'!R535^2/3</f>
        <v>-0.82974103876316141</v>
      </c>
      <c r="V535" s="11">
        <f>'OddsRatio_working_3-way'!S535*'OddsRatio_working_3-way'!R535/3-2*'OddsRatio_working_3-way'!R535^3/27-'OddsRatio_working_3-way'!T535</f>
        <v>0.26895981807557906</v>
      </c>
      <c r="W535" s="11">
        <f>'OddsRatio_working_3-way'!V535^2+4*'OddsRatio_working_3-way'!U535^3/27</f>
        <v>-1.2290538005367072E-2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0.14545611171811901</v>
      </c>
      <c r="Y535" s="11">
        <f>IF('OddsRatio_working_3-way'!W535&gt;=0,IF('OddsRatio_working_3-way'!V535+SQRT('OddsRatio_working_3-way'!W535)&gt;0,0,PI()),ACOS('OddsRatio_working_3-way'!V535/(2*'OddsRatio_working_3-way'!X535)))</f>
        <v>0.3909711097027635</v>
      </c>
      <c r="Z535" s="11">
        <f>'OddsRatio_working_3-way'!X535^(1/3)*COS('OddsRatio_working_3-way'!Y535/3)</f>
        <v>0.52144929388839112</v>
      </c>
      <c r="AA535" s="11">
        <f>'OddsRatio_working_3-way'!X535^(1/3)*COS(('OddsRatio_working_3-way'!Y535+2*PI())/3)</f>
        <v>-0.31991278019963937</v>
      </c>
      <c r="AB535" s="11">
        <f>'OddsRatio_working_3-way'!X535^(1/3)*COS(('OddsRatio_working_3-way'!Y535+4*PI())/3)</f>
        <v>-0.20153651368875178</v>
      </c>
      <c r="AC535" s="11">
        <f>'OddsRatio_working_3-way'!X535^(1/3)*SIN('OddsRatio_working_3-way'!Y535/3)</f>
        <v>6.834456933572397E-2</v>
      </c>
      <c r="AD535" s="11">
        <f>'OddsRatio_working_3-way'!X535^(1/3)*SIN(('OddsRatio_working_3-way'!Y535+2*PI())/3)</f>
        <v>0.4174160506249423</v>
      </c>
      <c r="AE535" s="11">
        <f>'OddsRatio_working_3-way'!X535^(1/3)*SIN(('OddsRatio_working_3-way'!Y535+4*PI())/3)</f>
        <v>-0.48576061996066622</v>
      </c>
      <c r="AF535" s="11">
        <f>-'OddsRatio_working_3-way'!U535/(3*'OddsRatio_working_3-way'!X535^(1/3))*COS(('OddsRatio_working_3-way'!Y535)/3)</f>
        <v>0.52144929388839101</v>
      </c>
      <c r="AG535" s="11">
        <f>-'OddsRatio_working_3-way'!U535/(3*'OddsRatio_working_3-way'!X535^(1/3))*COS(('OddsRatio_working_3-way'!Y535+2*PI())/3)</f>
        <v>-0.31991278019963926</v>
      </c>
      <c r="AH535" s="11">
        <f>-'OddsRatio_working_3-way'!U535/(3*'OddsRatio_working_3-way'!X535^(1/3))*COS(('OddsRatio_working_3-way'!Y535+4*PI())/3)</f>
        <v>-0.20153651368875175</v>
      </c>
      <c r="AI535" s="11">
        <f>'OddsRatio_working_3-way'!U535/(3*'OddsRatio_working_3-way'!X535^(1/3))*SIN(('OddsRatio_working_3-way'!Y535)/3)</f>
        <v>-6.8344569335723956E-2</v>
      </c>
      <c r="AJ535" s="11">
        <f>'OddsRatio_working_3-way'!U535/(3*'OddsRatio_working_3-way'!X535^(1/3))*SIN(('OddsRatio_working_3-way'!Y535+2*PI())/3)</f>
        <v>-0.41741605062494225</v>
      </c>
      <c r="AK535" s="11">
        <f>'OddsRatio_working_3-way'!U535/(3*'OddsRatio_working_3-way'!X535^(1/3))*SIN(('OddsRatio_working_3-way'!Y535+4*PI())/3)</f>
        <v>0.48576061996066611</v>
      </c>
      <c r="AL535" s="11">
        <f>'OddsRatio_working_3-way'!Z535+'OddsRatio_working_3-way'!AF535</f>
        <v>1.042898587776782</v>
      </c>
      <c r="AM535" s="11">
        <f>'OddsRatio_working_3-way'!AA535+'OddsRatio_working_3-way'!AG535</f>
        <v>-0.63982556039927863</v>
      </c>
      <c r="AN535" s="11">
        <f>'OddsRatio_working_3-way'!AB535+'OddsRatio_working_3-way'!AH535</f>
        <v>-0.4030730273775035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1.042898587776782</v>
      </c>
      <c r="AS535" s="11">
        <f>IF(('OddsRatio_working_3-way'!X535=0),IF(Q535&gt;0,-Q535^(1/3),(-Q535)^(1/3)),'OddsRatio_working_3-way'!AM535-'OddsRatio_working_3-way'!R535/3)</f>
        <v>-0.63982556039927863</v>
      </c>
      <c r="AT535" s="11">
        <f>IF(('OddsRatio_working_3-way'!X535=0),IF(Q535&gt;0,-Q535^(1/3),(-Q535)^(1/3)),'OddsRatio_working_3-way'!AN535-'OddsRatio_working_3-way'!R535/3)</f>
        <v>-0.4030730273775035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9">
        <f t="shared" si="117"/>
        <v>0.32402487366692839</v>
      </c>
      <c r="E536" s="9">
        <f t="shared" si="118"/>
        <v>0.27960798376227941</v>
      </c>
      <c r="F536" s="9">
        <f t="shared" si="119"/>
        <v>0.3963671425707922</v>
      </c>
      <c r="G536" s="9">
        <f t="shared" si="120"/>
        <v>1.0430914125252002</v>
      </c>
      <c r="H536" s="9">
        <f t="shared" si="121"/>
        <v>3.0861828250504</v>
      </c>
      <c r="I536" s="9">
        <f t="shared" si="122"/>
        <v>3.5764357889372445</v>
      </c>
      <c r="J536" s="9">
        <f t="shared" si="123"/>
        <v>2.5229134622867924</v>
      </c>
      <c r="K536" s="11">
        <f t="shared" si="124"/>
        <v>0.33333333333333331</v>
      </c>
      <c r="L536" s="11">
        <f t="shared" si="125"/>
        <v>0.28818443804034583</v>
      </c>
      <c r="M536" s="11">
        <f t="shared" si="126"/>
        <v>0.4065040650406504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-0.28163976164257321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0.23156283436033204</v>
      </c>
      <c r="Q536" s="11">
        <f>2*'OddsRatio_working_3-way'!K536*'OddsRatio_working_3-way'!L536*'OddsRatio_working_3-way'!M536</f>
        <v>7.8098763696570678E-2</v>
      </c>
      <c r="R536" s="11">
        <f t="shared" si="127"/>
        <v>0</v>
      </c>
      <c r="S536" s="11">
        <f t="shared" si="128"/>
        <v>-0.82219510842438004</v>
      </c>
      <c r="T536" s="11">
        <f t="shared" si="129"/>
        <v>-0.27730020520215182</v>
      </c>
      <c r="U536" s="11">
        <f>'OddsRatio_working_3-way'!S536-'OddsRatio_working_3-way'!R536^2/3</f>
        <v>-0.82219510842438004</v>
      </c>
      <c r="V536" s="11">
        <f>'OddsRatio_working_3-way'!S536*'OddsRatio_working_3-way'!R536/3-2*'OddsRatio_working_3-way'!R536^3/27-'OddsRatio_working_3-way'!T536</f>
        <v>0.27730020520215182</v>
      </c>
      <c r="W536" s="11">
        <f>'OddsRatio_working_3-way'!V536^2+4*'OddsRatio_working_3-way'!U536^3/27</f>
        <v>-5.4464979434724614E-3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0.14347639330969048</v>
      </c>
      <c r="Y536" s="11">
        <f>IF('OddsRatio_working_3-way'!W536&gt;=0,IF('OddsRatio_working_3-way'!V536+SQRT('OddsRatio_working_3-way'!W536)&gt;0,0,PI()),ACOS('OddsRatio_working_3-way'!V536/(2*'OddsRatio_working_3-way'!X536)))</f>
        <v>0.26010966950071546</v>
      </c>
      <c r="Z536" s="11">
        <f>'OddsRatio_working_3-way'!X536^(1/3)*COS('OddsRatio_working_3-way'!Y536/3)</f>
        <v>0.5215457062626</v>
      </c>
      <c r="AA536" s="11">
        <f>'OddsRatio_working_3-way'!X536^(1/3)*COS(('OddsRatio_working_3-way'!Y536+2*PI())/3)</f>
        <v>-0.30003268394320382</v>
      </c>
      <c r="AB536" s="11">
        <f>'OddsRatio_working_3-way'!X536^(1/3)*COS(('OddsRatio_working_3-way'!Y536+4*PI())/3)</f>
        <v>-0.22151302231939624</v>
      </c>
      <c r="AC536" s="11">
        <f>'OddsRatio_working_3-way'!X536^(1/3)*SIN('OddsRatio_working_3-way'!Y536/3)</f>
        <v>4.5333347775183719E-2</v>
      </c>
      <c r="AD536" s="11">
        <f>'OddsRatio_working_3-way'!X536^(1/3)*SIN(('OddsRatio_working_3-way'!Y536+2*PI())/3)</f>
        <v>0.4290051569705165</v>
      </c>
      <c r="AE536" s="11">
        <f>'OddsRatio_working_3-way'!X536^(1/3)*SIN(('OddsRatio_working_3-way'!Y536+4*PI())/3)</f>
        <v>-0.47433850474570016</v>
      </c>
      <c r="AF536" s="11">
        <f>-'OddsRatio_working_3-way'!U536/(3*'OddsRatio_working_3-way'!X536^(1/3))*COS(('OddsRatio_working_3-way'!Y536)/3)</f>
        <v>0.52154570626260011</v>
      </c>
      <c r="AG536" s="11">
        <f>-'OddsRatio_working_3-way'!U536/(3*'OddsRatio_working_3-way'!X536^(1/3))*COS(('OddsRatio_working_3-way'!Y536+2*PI())/3)</f>
        <v>-0.30003268394320387</v>
      </c>
      <c r="AH536" s="11">
        <f>-'OddsRatio_working_3-way'!U536/(3*'OddsRatio_working_3-way'!X536^(1/3))*COS(('OddsRatio_working_3-way'!Y536+4*PI())/3)</f>
        <v>-0.22151302231939626</v>
      </c>
      <c r="AI536" s="11">
        <f>'OddsRatio_working_3-way'!U536/(3*'OddsRatio_working_3-way'!X536^(1/3))*SIN(('OddsRatio_working_3-way'!Y536)/3)</f>
        <v>-4.5333347775183726E-2</v>
      </c>
      <c r="AJ536" s="11">
        <f>'OddsRatio_working_3-way'!U536/(3*'OddsRatio_working_3-way'!X536^(1/3))*SIN(('OddsRatio_working_3-way'!Y536+2*PI())/3)</f>
        <v>-0.42900515697051655</v>
      </c>
      <c r="AK536" s="11">
        <f>'OddsRatio_working_3-way'!U536/(3*'OddsRatio_working_3-way'!X536^(1/3))*SIN(('OddsRatio_working_3-way'!Y536+4*PI())/3)</f>
        <v>0.47433850474570027</v>
      </c>
      <c r="AL536" s="11">
        <f>'OddsRatio_working_3-way'!Z536+'OddsRatio_working_3-way'!AF536</f>
        <v>1.0430914125252002</v>
      </c>
      <c r="AM536" s="11">
        <f>'OddsRatio_working_3-way'!AA536+'OddsRatio_working_3-way'!AG536</f>
        <v>-0.60006536788640763</v>
      </c>
      <c r="AN536" s="11">
        <f>'OddsRatio_working_3-way'!AB536+'OddsRatio_working_3-way'!AH536</f>
        <v>-0.44302604463879247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1.0430914125252002</v>
      </c>
      <c r="AS536" s="11">
        <f>IF(('OddsRatio_working_3-way'!X536=0),IF(Q536&gt;0,-Q536^(1/3),(-Q536)^(1/3)),'OddsRatio_working_3-way'!AM536-'OddsRatio_working_3-way'!R536/3)</f>
        <v>-0.60006536788640763</v>
      </c>
      <c r="AT536" s="11">
        <f>IF(('OddsRatio_working_3-way'!X536=0),IF(Q536&gt;0,-Q536^(1/3),(-Q536)^(1/3)),'OddsRatio_working_3-way'!AN536-'OddsRatio_working_3-way'!R536/3)</f>
        <v>-0.44302604463879247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9">
        <f t="shared" si="117"/>
        <v>0.24727470263469178</v>
      </c>
      <c r="E537" s="9">
        <f t="shared" si="118"/>
        <v>0.26637028881133917</v>
      </c>
      <c r="F537" s="9">
        <f t="shared" si="119"/>
        <v>0.48635500855396913</v>
      </c>
      <c r="G537" s="9">
        <f t="shared" si="120"/>
        <v>1.0354031770388168</v>
      </c>
      <c r="H537" s="9">
        <f t="shared" si="121"/>
        <v>4.0440853404941208</v>
      </c>
      <c r="I537" s="9">
        <f t="shared" si="122"/>
        <v>3.754172450923253</v>
      </c>
      <c r="J537" s="9">
        <f t="shared" si="123"/>
        <v>2.0561112405795932</v>
      </c>
      <c r="K537" s="11">
        <f t="shared" si="124"/>
        <v>0.25380710659898476</v>
      </c>
      <c r="L537" s="11">
        <f t="shared" si="125"/>
        <v>0.27322404371584696</v>
      </c>
      <c r="M537" s="11">
        <f t="shared" si="126"/>
        <v>0.49504950495049505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-0.27384225482546598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0.22726330218109603</v>
      </c>
      <c r="Q537" s="11">
        <f>2*'OddsRatio_working_3-way'!K537*'OddsRatio_working_3-way'!L537*'OddsRatio_working_3-way'!M537</f>
        <v>6.8659607909696677E-2</v>
      </c>
      <c r="R537" s="11">
        <f t="shared" si="127"/>
        <v>0</v>
      </c>
      <c r="S537" s="11">
        <f t="shared" si="128"/>
        <v>-0.82990589719597085</v>
      </c>
      <c r="T537" s="11">
        <f t="shared" si="129"/>
        <v>-0.25072685715890358</v>
      </c>
      <c r="U537" s="11">
        <f>'OddsRatio_working_3-way'!S537-'OddsRatio_working_3-way'!R537^2/3</f>
        <v>-0.82990589719597085</v>
      </c>
      <c r="V537" s="11">
        <f>'OddsRatio_working_3-way'!S537*'OddsRatio_working_3-way'!R537/3-2*'OddsRatio_working_3-way'!R537^3/27-'OddsRatio_working_3-way'!T537</f>
        <v>0.25072685715890358</v>
      </c>
      <c r="W537" s="11">
        <f>'OddsRatio_working_3-way'!V537^2+4*'OddsRatio_working_3-way'!U537^3/27</f>
        <v>-2.181641936349589E-2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0.14549946414358123</v>
      </c>
      <c r="Y537" s="11">
        <f>IF('OddsRatio_working_3-way'!W537&gt;=0,IF('OddsRatio_working_3-way'!V537+SQRT('OddsRatio_working_3-way'!W537)&gt;0,0,PI()),ACOS('OddsRatio_working_3-way'!V537/(2*'OddsRatio_working_3-way'!X537)))</f>
        <v>0.53236811092937031</v>
      </c>
      <c r="Z537" s="11">
        <f>'OddsRatio_working_3-way'!X537^(1/3)*COS('OddsRatio_working_3-way'!Y537/3)</f>
        <v>0.5177015885194084</v>
      </c>
      <c r="AA537" s="11">
        <f>'OddsRatio_working_3-way'!X537^(1/3)*COS(('OddsRatio_working_3-way'!Y537+2*PI())/3)</f>
        <v>-0.33925771704843921</v>
      </c>
      <c r="AB537" s="11">
        <f>'OddsRatio_working_3-way'!X537^(1/3)*COS(('OddsRatio_working_3-way'!Y537+4*PI())/3)</f>
        <v>-0.1784438714709693</v>
      </c>
      <c r="AC537" s="11">
        <f>'OddsRatio_working_3-way'!X537^(1/3)*SIN('OddsRatio_working_3-way'!Y537/3)</f>
        <v>9.2845917033571299E-2</v>
      </c>
      <c r="AD537" s="11">
        <f>'OddsRatio_working_3-way'!X537^(1/3)*SIN(('OddsRatio_working_3-way'!Y537+2*PI())/3)</f>
        <v>0.40191976872058038</v>
      </c>
      <c r="AE537" s="11">
        <f>'OddsRatio_working_3-way'!X537^(1/3)*SIN(('OddsRatio_working_3-way'!Y537+4*PI())/3)</f>
        <v>-0.49476568575415159</v>
      </c>
      <c r="AF537" s="11">
        <f>-'OddsRatio_working_3-way'!U537/(3*'OddsRatio_working_3-way'!X537^(1/3))*COS(('OddsRatio_working_3-way'!Y537)/3)</f>
        <v>0.5177015885194084</v>
      </c>
      <c r="AG537" s="11">
        <f>-'OddsRatio_working_3-way'!U537/(3*'OddsRatio_working_3-way'!X537^(1/3))*COS(('OddsRatio_working_3-way'!Y537+2*PI())/3)</f>
        <v>-0.33925771704843921</v>
      </c>
      <c r="AH537" s="11">
        <f>-'OddsRatio_working_3-way'!U537/(3*'OddsRatio_working_3-way'!X537^(1/3))*COS(('OddsRatio_working_3-way'!Y537+4*PI())/3)</f>
        <v>-0.1784438714709693</v>
      </c>
      <c r="AI537" s="11">
        <f>'OddsRatio_working_3-way'!U537/(3*'OddsRatio_working_3-way'!X537^(1/3))*SIN(('OddsRatio_working_3-way'!Y537)/3)</f>
        <v>-9.2845917033571299E-2</v>
      </c>
      <c r="AJ537" s="11">
        <f>'OddsRatio_working_3-way'!U537/(3*'OddsRatio_working_3-way'!X537^(1/3))*SIN(('OddsRatio_working_3-way'!Y537+2*PI())/3)</f>
        <v>-0.40191976872058038</v>
      </c>
      <c r="AK537" s="11">
        <f>'OddsRatio_working_3-way'!U537/(3*'OddsRatio_working_3-way'!X537^(1/3))*SIN(('OddsRatio_working_3-way'!Y537+4*PI())/3)</f>
        <v>0.49476568575415159</v>
      </c>
      <c r="AL537" s="11">
        <f>'OddsRatio_working_3-way'!Z537+'OddsRatio_working_3-way'!AF537</f>
        <v>1.0354031770388168</v>
      </c>
      <c r="AM537" s="11">
        <f>'OddsRatio_working_3-way'!AA537+'OddsRatio_working_3-way'!AG537</f>
        <v>-0.67851543409687842</v>
      </c>
      <c r="AN537" s="11">
        <f>'OddsRatio_working_3-way'!AB537+'OddsRatio_working_3-way'!AH537</f>
        <v>-0.35688774294193859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1.0354031770388168</v>
      </c>
      <c r="AS537" s="11">
        <f>IF(('OddsRatio_working_3-way'!X537=0),IF(Q537&gt;0,-Q537^(1/3),(-Q537)^(1/3)),'OddsRatio_working_3-way'!AM537-'OddsRatio_working_3-way'!R537/3)</f>
        <v>-0.67851543409687842</v>
      </c>
      <c r="AT537" s="11">
        <f>IF(('OddsRatio_working_3-way'!X537=0),IF(Q537&gt;0,-Q537^(1/3),(-Q537)^(1/3)),'OddsRatio_working_3-way'!AN537-'OddsRatio_working_3-way'!R537/3)</f>
        <v>-0.35688774294193859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9">
        <f t="shared" si="117"/>
        <v>0.45837361530133253</v>
      </c>
      <c r="E538" s="9">
        <f t="shared" si="118"/>
        <v>0.27765042848384019</v>
      </c>
      <c r="F538" s="9">
        <f t="shared" si="119"/>
        <v>0.26397595621482711</v>
      </c>
      <c r="G538" s="9">
        <f t="shared" si="120"/>
        <v>1.0365144238470736</v>
      </c>
      <c r="H538" s="9">
        <f t="shared" si="121"/>
        <v>2.1816264431856642</v>
      </c>
      <c r="I538" s="9">
        <f t="shared" si="122"/>
        <v>3.6016512038561541</v>
      </c>
      <c r="J538" s="9">
        <f t="shared" si="123"/>
        <v>3.7882238001486273</v>
      </c>
      <c r="K538" s="11">
        <f t="shared" si="124"/>
        <v>0.46728971962616822</v>
      </c>
      <c r="L538" s="11">
        <f t="shared" si="125"/>
        <v>0.28490028490028491</v>
      </c>
      <c r="M538" s="11">
        <f t="shared" si="126"/>
        <v>0.2710027100271003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-0.2777049345699143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0.22873993950153312</v>
      </c>
      <c r="Q538" s="11">
        <f>2*'OddsRatio_working_3-way'!K538*'OddsRatio_working_3-way'!L538*'OddsRatio_working_3-way'!M538</f>
        <v>7.215770962193474E-2</v>
      </c>
      <c r="R538" s="11">
        <f t="shared" si="127"/>
        <v>0</v>
      </c>
      <c r="S538" s="11">
        <f t="shared" si="128"/>
        <v>-0.8236797803243433</v>
      </c>
      <c r="T538" s="11">
        <f t="shared" si="129"/>
        <v>-0.25983589284679598</v>
      </c>
      <c r="U538" s="11">
        <f>'OddsRatio_working_3-way'!S538-'OddsRatio_working_3-way'!R538^2/3</f>
        <v>-0.8236797803243433</v>
      </c>
      <c r="V538" s="11">
        <f>'OddsRatio_working_3-way'!S538*'OddsRatio_working_3-way'!R538/3-2*'OddsRatio_working_3-way'!R538^3/27-'OddsRatio_working_3-way'!T538</f>
        <v>0.25983589284679598</v>
      </c>
      <c r="W538" s="11">
        <f>'OddsRatio_working_3-way'!V538^2+4*'OddsRatio_working_3-way'!U538^3/27</f>
        <v>-1.5274081088379798E-2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0.14386519062986661</v>
      </c>
      <c r="Y538" s="11">
        <f>IF('OddsRatio_working_3-way'!W538&gt;=0,IF('OddsRatio_working_3-way'!V538+SQRT('OddsRatio_working_3-way'!W538)&gt;0,0,PI()),ACOS('OddsRatio_working_3-way'!V538/(2*'OddsRatio_working_3-way'!X538)))</f>
        <v>0.44397041861670172</v>
      </c>
      <c r="Z538" s="11">
        <f>'OddsRatio_working_3-way'!X538^(1/3)*COS('OddsRatio_working_3-way'!Y538/3)</f>
        <v>0.51825721192353691</v>
      </c>
      <c r="AA538" s="11">
        <f>'OddsRatio_working_3-way'!X538^(1/3)*COS(('OddsRatio_working_3-way'!Y538+2*PI())/3)</f>
        <v>-0.32603930613758136</v>
      </c>
      <c r="AB538" s="11">
        <f>'OddsRatio_working_3-way'!X538^(1/3)*COS(('OddsRatio_working_3-way'!Y538+4*PI())/3)</f>
        <v>-0.19221790578595521</v>
      </c>
      <c r="AC538" s="11">
        <f>'OddsRatio_working_3-way'!X538^(1/3)*SIN('OddsRatio_working_3-way'!Y538/3)</f>
        <v>7.7261821516344004E-2</v>
      </c>
      <c r="AD538" s="11">
        <f>'OddsRatio_working_3-way'!X538^(1/3)*SIN(('OddsRatio_working_3-way'!Y538+2*PI())/3)</f>
        <v>0.41019300046210649</v>
      </c>
      <c r="AE538" s="11">
        <f>'OddsRatio_working_3-way'!X538^(1/3)*SIN(('OddsRatio_working_3-way'!Y538+4*PI())/3)</f>
        <v>-0.48745482197845047</v>
      </c>
      <c r="AF538" s="11">
        <f>-'OddsRatio_working_3-way'!U538/(3*'OddsRatio_working_3-way'!X538^(1/3))*COS(('OddsRatio_working_3-way'!Y538)/3)</f>
        <v>0.51825721192353669</v>
      </c>
      <c r="AG538" s="11">
        <f>-'OddsRatio_working_3-way'!U538/(3*'OddsRatio_working_3-way'!X538^(1/3))*COS(('OddsRatio_working_3-way'!Y538+2*PI())/3)</f>
        <v>-0.32603930613758125</v>
      </c>
      <c r="AH538" s="11">
        <f>-'OddsRatio_working_3-way'!U538/(3*'OddsRatio_working_3-way'!X538^(1/3))*COS(('OddsRatio_working_3-way'!Y538+4*PI())/3)</f>
        <v>-0.19221790578595513</v>
      </c>
      <c r="AI538" s="11">
        <f>'OddsRatio_working_3-way'!U538/(3*'OddsRatio_working_3-way'!X538^(1/3))*SIN(('OddsRatio_working_3-way'!Y538)/3)</f>
        <v>-7.7261821516343976E-2</v>
      </c>
      <c r="AJ538" s="11">
        <f>'OddsRatio_working_3-way'!U538/(3*'OddsRatio_working_3-way'!X538^(1/3))*SIN(('OddsRatio_working_3-way'!Y538+2*PI())/3)</f>
        <v>-0.41019300046210633</v>
      </c>
      <c r="AK538" s="11">
        <f>'OddsRatio_working_3-way'!U538/(3*'OddsRatio_working_3-way'!X538^(1/3))*SIN(('OddsRatio_working_3-way'!Y538+4*PI())/3)</f>
        <v>0.4874548219784503</v>
      </c>
      <c r="AL538" s="11">
        <f>'OddsRatio_working_3-way'!Z538+'OddsRatio_working_3-way'!AF538</f>
        <v>1.0365144238470736</v>
      </c>
      <c r="AM538" s="11">
        <f>'OddsRatio_working_3-way'!AA538+'OddsRatio_working_3-way'!AG538</f>
        <v>-0.65207861227516262</v>
      </c>
      <c r="AN538" s="11">
        <f>'OddsRatio_working_3-way'!AB538+'OddsRatio_working_3-way'!AH538</f>
        <v>-0.38443581157191031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1.0365144238470736</v>
      </c>
      <c r="AS538" s="11">
        <f>IF(('OddsRatio_working_3-way'!X538=0),IF(Q538&gt;0,-Q538^(1/3),(-Q538)^(1/3)),'OddsRatio_working_3-way'!AM538-'OddsRatio_working_3-way'!R538/3)</f>
        <v>-0.65207861227516262</v>
      </c>
      <c r="AT538" s="11">
        <f>IF(('OddsRatio_working_3-way'!X538=0),IF(Q538&gt;0,-Q538^(1/3),(-Q538)^(1/3)),'OddsRatio_working_3-way'!AN538-'OddsRatio_working_3-way'!R538/3)</f>
        <v>-0.38443581157191031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9">
        <f t="shared" si="117"/>
        <v>0.45050478897398355</v>
      </c>
      <c r="E539" s="9">
        <f t="shared" si="118"/>
        <v>0.29338811858745684</v>
      </c>
      <c r="F539" s="9">
        <f t="shared" si="119"/>
        <v>0.25610709243855934</v>
      </c>
      <c r="G539" s="9">
        <f t="shared" si="120"/>
        <v>1.0336713816288838</v>
      </c>
      <c r="H539" s="9">
        <f t="shared" si="121"/>
        <v>2.2197322303220832</v>
      </c>
      <c r="I539" s="9">
        <f t="shared" si="122"/>
        <v>3.4084543191952994</v>
      </c>
      <c r="J539" s="9">
        <f t="shared" si="123"/>
        <v>3.9046165823771641</v>
      </c>
      <c r="K539" s="11">
        <f t="shared" si="124"/>
        <v>0.4587155963302752</v>
      </c>
      <c r="L539" s="11">
        <f t="shared" si="125"/>
        <v>0.3003003003003003</v>
      </c>
      <c r="M539" s="11">
        <f t="shared" si="126"/>
        <v>0.26246719160104987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-0.2793306200804575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0.22850272073706301</v>
      </c>
      <c r="Q539" s="11">
        <f>2*'OddsRatio_working_3-way'!K539*'OddsRatio_working_3-way'!L539*'OddsRatio_working_3-way'!M539</f>
        <v>7.2310987575019942E-2</v>
      </c>
      <c r="R539" s="11">
        <f t="shared" si="127"/>
        <v>0</v>
      </c>
      <c r="S539" s="11">
        <f t="shared" si="128"/>
        <v>-0.81803677903713468</v>
      </c>
      <c r="T539" s="11">
        <f t="shared" si="129"/>
        <v>-0.25887239842947296</v>
      </c>
      <c r="U539" s="11">
        <f>'OddsRatio_working_3-way'!S539-'OddsRatio_working_3-way'!R539^2/3</f>
        <v>-0.81803677903713468</v>
      </c>
      <c r="V539" s="11">
        <f>'OddsRatio_working_3-way'!S539*'OddsRatio_working_3-way'!R539/3-2*'OddsRatio_working_3-way'!R539^3/27-'OddsRatio_working_3-way'!T539</f>
        <v>0.25887239842947296</v>
      </c>
      <c r="W539" s="11">
        <f>'OddsRatio_working_3-way'!V539^2+4*'OddsRatio_working_3-way'!U539^3/27</f>
        <v>-1.4083935335653788E-2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0.14238930262161689</v>
      </c>
      <c r="Y539" s="11">
        <f>IF('OddsRatio_working_3-way'!W539&gt;=0,IF('OddsRatio_working_3-way'!V539+SQRT('OddsRatio_working_3-way'!W539)&gt;0,0,PI()),ACOS('OddsRatio_working_3-way'!V539/(2*'OddsRatio_working_3-way'!X539)))</f>
        <v>0.42984498171096308</v>
      </c>
      <c r="Z539" s="11">
        <f>'OddsRatio_working_3-way'!X539^(1/3)*COS('OddsRatio_working_3-way'!Y539/3)</f>
        <v>0.51683569081444192</v>
      </c>
      <c r="AA539" s="11">
        <f>'OddsRatio_working_3-way'!X539^(1/3)*COS(('OddsRatio_working_3-way'!Y539+2*PI())/3)</f>
        <v>-0.32299219236135324</v>
      </c>
      <c r="AB539" s="11">
        <f>'OddsRatio_working_3-way'!X539^(1/3)*COS(('OddsRatio_working_3-way'!Y539+4*PI())/3)</f>
        <v>-0.19384349845308874</v>
      </c>
      <c r="AC539" s="11">
        <f>'OddsRatio_working_3-way'!X539^(1/3)*SIN('OddsRatio_working_3-way'!Y539/3)</f>
        <v>7.4564033193425236E-2</v>
      </c>
      <c r="AD539" s="11">
        <f>'OddsRatio_working_3-way'!X539^(1/3)*SIN(('OddsRatio_working_3-way'!Y539+2*PI())/3)</f>
        <v>0.41031082123107376</v>
      </c>
      <c r="AE539" s="11">
        <f>'OddsRatio_working_3-way'!X539^(1/3)*SIN(('OddsRatio_working_3-way'!Y539+4*PI())/3)</f>
        <v>-0.48487485442449885</v>
      </c>
      <c r="AF539" s="11">
        <f>-'OddsRatio_working_3-way'!U539/(3*'OddsRatio_working_3-way'!X539^(1/3))*COS(('OddsRatio_working_3-way'!Y539)/3)</f>
        <v>0.51683569081444192</v>
      </c>
      <c r="AG539" s="11">
        <f>-'OddsRatio_working_3-way'!U539/(3*'OddsRatio_working_3-way'!X539^(1/3))*COS(('OddsRatio_working_3-way'!Y539+2*PI())/3)</f>
        <v>-0.32299219236135324</v>
      </c>
      <c r="AH539" s="11">
        <f>-'OddsRatio_working_3-way'!U539/(3*'OddsRatio_working_3-way'!X539^(1/3))*COS(('OddsRatio_working_3-way'!Y539+4*PI())/3)</f>
        <v>-0.19384349845308874</v>
      </c>
      <c r="AI539" s="11">
        <f>'OddsRatio_working_3-way'!U539/(3*'OddsRatio_working_3-way'!X539^(1/3))*SIN(('OddsRatio_working_3-way'!Y539)/3)</f>
        <v>-7.4564033193425236E-2</v>
      </c>
      <c r="AJ539" s="11">
        <f>'OddsRatio_working_3-way'!U539/(3*'OddsRatio_working_3-way'!X539^(1/3))*SIN(('OddsRatio_working_3-way'!Y539+2*PI())/3)</f>
        <v>-0.41031082123107376</v>
      </c>
      <c r="AK539" s="11">
        <f>'OddsRatio_working_3-way'!U539/(3*'OddsRatio_working_3-way'!X539^(1/3))*SIN(('OddsRatio_working_3-way'!Y539+4*PI())/3)</f>
        <v>0.48487485442449885</v>
      </c>
      <c r="AL539" s="11">
        <f>'OddsRatio_working_3-way'!Z539+'OddsRatio_working_3-way'!AF539</f>
        <v>1.0336713816288838</v>
      </c>
      <c r="AM539" s="11">
        <f>'OddsRatio_working_3-way'!AA539+'OddsRatio_working_3-way'!AG539</f>
        <v>-0.64598438472270647</v>
      </c>
      <c r="AN539" s="11">
        <f>'OddsRatio_working_3-way'!AB539+'OddsRatio_working_3-way'!AH539</f>
        <v>-0.38768699690617747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1.0336713816288838</v>
      </c>
      <c r="AS539" s="11">
        <f>IF(('OddsRatio_working_3-way'!X539=0),IF(Q539&gt;0,-Q539^(1/3),(-Q539)^(1/3)),'OddsRatio_working_3-way'!AM539-'OddsRatio_working_3-way'!R539/3)</f>
        <v>-0.64598438472270647</v>
      </c>
      <c r="AT539" s="11">
        <f>IF(('OddsRatio_working_3-way'!X539=0),IF(Q539&gt;0,-Q539^(1/3),(-Q539)^(1/3)),'OddsRatio_working_3-way'!AN539-'OddsRatio_working_3-way'!R539/3)</f>
        <v>-0.38768699690617747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9">
        <f t="shared" si="117"/>
        <v>0.32393553269125974</v>
      </c>
      <c r="E540" s="9">
        <f t="shared" si="118"/>
        <v>0.30438599961602808</v>
      </c>
      <c r="F540" s="9">
        <f t="shared" si="119"/>
        <v>0.37167846769271212</v>
      </c>
      <c r="G540" s="9">
        <f t="shared" si="120"/>
        <v>1.0435169950205676</v>
      </c>
      <c r="H540" s="9">
        <f t="shared" si="121"/>
        <v>3.0870339900411348</v>
      </c>
      <c r="I540" s="9">
        <f t="shared" si="122"/>
        <v>3.2853022190950432</v>
      </c>
      <c r="J540" s="9">
        <f t="shared" si="123"/>
        <v>2.6904975319333193</v>
      </c>
      <c r="K540" s="11">
        <f t="shared" si="124"/>
        <v>0.33333333333333331</v>
      </c>
      <c r="L540" s="11">
        <f t="shared" si="125"/>
        <v>0.31347962382445144</v>
      </c>
      <c r="M540" s="11">
        <f t="shared" si="126"/>
        <v>0.38167938931297707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-0.28299313216396649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0.23171967104580948</v>
      </c>
      <c r="Q540" s="11">
        <f>2*'OddsRatio_working_3-way'!K540*'OddsRatio_working_3-way'!L540*'OddsRatio_working_3-way'!M540</f>
        <v>7.9765807588918936E-2</v>
      </c>
      <c r="R540" s="11">
        <f t="shared" si="127"/>
        <v>0</v>
      </c>
      <c r="S540" s="11">
        <f t="shared" si="128"/>
        <v>-0.81881729522521018</v>
      </c>
      <c r="T540" s="11">
        <f t="shared" si="129"/>
        <v>-0.28186481763346311</v>
      </c>
      <c r="U540" s="11">
        <f>'OddsRatio_working_3-way'!S540-'OddsRatio_working_3-way'!R540^2/3</f>
        <v>-0.81881729522521018</v>
      </c>
      <c r="V540" s="11">
        <f>'OddsRatio_working_3-way'!S540*'OddsRatio_working_3-way'!R540/3-2*'OddsRatio_working_3-way'!R540^3/27-'OddsRatio_working_3-way'!T540</f>
        <v>0.28186481763346311</v>
      </c>
      <c r="W540" s="11">
        <f>'OddsRatio_working_3-way'!V540^2+4*'OddsRatio_working_3-way'!U540^3/27</f>
        <v>-1.8834375136064507E-3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0.14259313880158458</v>
      </c>
      <c r="Y540" s="11">
        <f>IF('OddsRatio_working_3-way'!W540&gt;=0,IF('OddsRatio_working_3-way'!V540+SQRT('OddsRatio_working_3-way'!W540)&gt;0,0,PI()),ACOS('OddsRatio_working_3-way'!V540/(2*'OddsRatio_working_3-way'!X540)))</f>
        <v>0.15276983356704332</v>
      </c>
      <c r="Z540" s="11">
        <f>'OddsRatio_working_3-way'!X540^(1/3)*COS('OddsRatio_working_3-way'!Y540/3)</f>
        <v>0.5217584975102838</v>
      </c>
      <c r="AA540" s="11">
        <f>'OddsRatio_working_3-way'!X540^(1/3)*COS(('OddsRatio_working_3-way'!Y540+2*PI())/3)</f>
        <v>-0.28390915351310675</v>
      </c>
      <c r="AB540" s="11">
        <f>'OddsRatio_working_3-way'!X540^(1/3)*COS(('OddsRatio_working_3-way'!Y540+4*PI())/3)</f>
        <v>-0.23784934399717694</v>
      </c>
      <c r="AC540" s="11">
        <f>'OddsRatio_working_3-way'!X540^(1/3)*SIN('OddsRatio_working_3-way'!Y540/3)</f>
        <v>2.6592643422844987E-2</v>
      </c>
      <c r="AD540" s="11">
        <f>'OddsRatio_working_3-way'!X540^(1/3)*SIN(('OddsRatio_working_3-way'!Y540+2*PI())/3)</f>
        <v>0.43855979177288312</v>
      </c>
      <c r="AE540" s="11">
        <f>'OddsRatio_working_3-way'!X540^(1/3)*SIN(('OddsRatio_working_3-way'!Y540+4*PI())/3)</f>
        <v>-0.46515243519572802</v>
      </c>
      <c r="AF540" s="11">
        <f>-'OddsRatio_working_3-way'!U540/(3*'OddsRatio_working_3-way'!X540^(1/3))*COS(('OddsRatio_working_3-way'!Y540)/3)</f>
        <v>0.52175849751028369</v>
      </c>
      <c r="AG540" s="11">
        <f>-'OddsRatio_working_3-way'!U540/(3*'OddsRatio_working_3-way'!X540^(1/3))*COS(('OddsRatio_working_3-way'!Y540+2*PI())/3)</f>
        <v>-0.28390915351310669</v>
      </c>
      <c r="AH540" s="11">
        <f>-'OddsRatio_working_3-way'!U540/(3*'OddsRatio_working_3-way'!X540^(1/3))*COS(('OddsRatio_working_3-way'!Y540+4*PI())/3)</f>
        <v>-0.23784934399717689</v>
      </c>
      <c r="AI540" s="11">
        <f>'OddsRatio_working_3-way'!U540/(3*'OddsRatio_working_3-way'!X540^(1/3))*SIN(('OddsRatio_working_3-way'!Y540)/3)</f>
        <v>-2.6592643422844984E-2</v>
      </c>
      <c r="AJ540" s="11">
        <f>'OddsRatio_working_3-way'!U540/(3*'OddsRatio_working_3-way'!X540^(1/3))*SIN(('OddsRatio_working_3-way'!Y540+2*PI())/3)</f>
        <v>-0.43855979177288301</v>
      </c>
      <c r="AK540" s="11">
        <f>'OddsRatio_working_3-way'!U540/(3*'OddsRatio_working_3-way'!X540^(1/3))*SIN(('OddsRatio_working_3-way'!Y540+4*PI())/3)</f>
        <v>0.46515243519572796</v>
      </c>
      <c r="AL540" s="11">
        <f>'OddsRatio_working_3-way'!Z540+'OddsRatio_working_3-way'!AF540</f>
        <v>1.0435169950205676</v>
      </c>
      <c r="AM540" s="11">
        <f>'OddsRatio_working_3-way'!AA540+'OddsRatio_working_3-way'!AG540</f>
        <v>-0.5678183070262135</v>
      </c>
      <c r="AN540" s="11">
        <f>'OddsRatio_working_3-way'!AB540+'OddsRatio_working_3-way'!AH540</f>
        <v>-0.47569868799435383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1.0435169950205676</v>
      </c>
      <c r="AS540" s="11">
        <f>IF(('OddsRatio_working_3-way'!X540=0),IF(Q540&gt;0,-Q540^(1/3),(-Q540)^(1/3)),'OddsRatio_working_3-way'!AM540-'OddsRatio_working_3-way'!R540/3)</f>
        <v>-0.5678183070262135</v>
      </c>
      <c r="AT540" s="11">
        <f>IF(('OddsRatio_working_3-way'!X540=0),IF(Q540&gt;0,-Q540^(1/3),(-Q540)^(1/3)),'OddsRatio_working_3-way'!AN540-'OddsRatio_working_3-way'!R540/3)</f>
        <v>-0.47569868799435383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9">
        <f t="shared" si="117"/>
        <v>0.7033496704911183</v>
      </c>
      <c r="E541" s="9">
        <f t="shared" si="118"/>
        <v>0.18139218149786257</v>
      </c>
      <c r="F541" s="9">
        <f t="shared" si="119"/>
        <v>0.11525814801101905</v>
      </c>
      <c r="G541" s="9">
        <f t="shared" si="120"/>
        <v>1.0544198069423418</v>
      </c>
      <c r="H541" s="9">
        <f t="shared" si="121"/>
        <v>1.4217679227769364</v>
      </c>
      <c r="I541" s="9">
        <f t="shared" si="122"/>
        <v>5.5129167737132239</v>
      </c>
      <c r="J541" s="9">
        <f t="shared" si="123"/>
        <v>8.6761761945402487</v>
      </c>
      <c r="K541" s="11">
        <f t="shared" si="124"/>
        <v>0.7142857142857143</v>
      </c>
      <c r="L541" s="11">
        <f t="shared" si="125"/>
        <v>0.18939393939393939</v>
      </c>
      <c r="M541" s="11">
        <f t="shared" si="126"/>
        <v>0.12077294685990339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-0.20363050797833393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0.19540644540644542</v>
      </c>
      <c r="Q541" s="11">
        <f>2*'OddsRatio_working_3-way'!K541*'OddsRatio_working_3-way'!L541*'OddsRatio_working_3-way'!M541</f>
        <v>3.2676663111445722E-2</v>
      </c>
      <c r="R541" s="11">
        <f t="shared" si="127"/>
        <v>0</v>
      </c>
      <c r="S541" s="11">
        <f t="shared" si="128"/>
        <v>-0.95961281708945334</v>
      </c>
      <c r="T541" s="11">
        <f t="shared" si="129"/>
        <v>-0.16047037075074469</v>
      </c>
      <c r="U541" s="11">
        <f>'OddsRatio_working_3-way'!S541-'OddsRatio_working_3-way'!R541^2/3</f>
        <v>-0.95961281708945334</v>
      </c>
      <c r="V541" s="11">
        <f>'OddsRatio_working_3-way'!S541*'OddsRatio_working_3-way'!R541/3-2*'OddsRatio_working_3-way'!R541^3/27-'OddsRatio_working_3-way'!T541</f>
        <v>0.16047037075074469</v>
      </c>
      <c r="W541" s="11">
        <f>'OddsRatio_working_3-way'!V541^2+4*'OddsRatio_working_3-way'!U541^3/27</f>
        <v>-0.10516273394421835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0.18090983516181466</v>
      </c>
      <c r="Y541" s="11">
        <f>IF('OddsRatio_working_3-way'!W541&gt;=0,IF('OddsRatio_working_3-way'!V541+SQRT('OddsRatio_working_3-way'!W541)&gt;0,0,PI()),ACOS('OddsRatio_working_3-way'!V541/(2*'OddsRatio_working_3-way'!X541)))</f>
        <v>1.1112860340296202</v>
      </c>
      <c r="Z541" s="11">
        <f>'OddsRatio_working_3-way'!X541^(1/3)*COS('OddsRatio_working_3-way'!Y541/3)</f>
        <v>0.52720990347117092</v>
      </c>
      <c r="AA541" s="11">
        <f>'OddsRatio_working_3-way'!X541^(1/3)*COS(('OddsRatio_working_3-way'!Y541+2*PI())/3)</f>
        <v>-0.44091962268472701</v>
      </c>
      <c r="AB541" s="11">
        <f>'OddsRatio_working_3-way'!X541^(1/3)*COS(('OddsRatio_working_3-way'!Y541+4*PI())/3)</f>
        <v>-8.6290280786444046E-2</v>
      </c>
      <c r="AC541" s="11">
        <f>'OddsRatio_working_3-way'!X541^(1/3)*SIN('OddsRatio_working_3-way'!Y541/3)</f>
        <v>0.2047453460075136</v>
      </c>
      <c r="AD541" s="11">
        <f>'OddsRatio_working_3-way'!X541^(1/3)*SIN(('OddsRatio_working_3-way'!Y541+2*PI())/3)</f>
        <v>0.35420449652901892</v>
      </c>
      <c r="AE541" s="11">
        <f>'OddsRatio_working_3-way'!X541^(1/3)*SIN(('OddsRatio_working_3-way'!Y541+4*PI())/3)</f>
        <v>-0.55894984253653246</v>
      </c>
      <c r="AF541" s="11">
        <f>-'OddsRatio_working_3-way'!U541/(3*'OddsRatio_working_3-way'!X541^(1/3))*COS(('OddsRatio_working_3-way'!Y541)/3)</f>
        <v>0.52720990347117092</v>
      </c>
      <c r="AG541" s="11">
        <f>-'OddsRatio_working_3-way'!U541/(3*'OddsRatio_working_3-way'!X541^(1/3))*COS(('OddsRatio_working_3-way'!Y541+2*PI())/3)</f>
        <v>-0.44091962268472701</v>
      </c>
      <c r="AH541" s="11">
        <f>-'OddsRatio_working_3-way'!U541/(3*'OddsRatio_working_3-way'!X541^(1/3))*COS(('OddsRatio_working_3-way'!Y541+4*PI())/3)</f>
        <v>-8.6290280786444046E-2</v>
      </c>
      <c r="AI541" s="11">
        <f>'OddsRatio_working_3-way'!U541/(3*'OddsRatio_working_3-way'!X541^(1/3))*SIN(('OddsRatio_working_3-way'!Y541)/3)</f>
        <v>-0.2047453460075136</v>
      </c>
      <c r="AJ541" s="11">
        <f>'OddsRatio_working_3-way'!U541/(3*'OddsRatio_working_3-way'!X541^(1/3))*SIN(('OddsRatio_working_3-way'!Y541+2*PI())/3)</f>
        <v>-0.35420449652901892</v>
      </c>
      <c r="AK541" s="11">
        <f>'OddsRatio_working_3-way'!U541/(3*'OddsRatio_working_3-way'!X541^(1/3))*SIN(('OddsRatio_working_3-way'!Y541+4*PI())/3)</f>
        <v>0.55894984253653246</v>
      </c>
      <c r="AL541" s="11">
        <f>'OddsRatio_working_3-way'!Z541+'OddsRatio_working_3-way'!AF541</f>
        <v>1.0544198069423418</v>
      </c>
      <c r="AM541" s="11">
        <f>'OddsRatio_working_3-way'!AA541+'OddsRatio_working_3-way'!AG541</f>
        <v>-0.88183924536945402</v>
      </c>
      <c r="AN541" s="11">
        <f>'OddsRatio_working_3-way'!AB541+'OddsRatio_working_3-way'!AH541</f>
        <v>-0.17258056157288809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1.0544198069423418</v>
      </c>
      <c r="AS541" s="11">
        <f>IF(('OddsRatio_working_3-way'!X541=0),IF(Q541&gt;0,-Q541^(1/3),(-Q541)^(1/3)),'OddsRatio_working_3-way'!AM541-'OddsRatio_working_3-way'!R541/3)</f>
        <v>-0.88183924536945402</v>
      </c>
      <c r="AT541" s="11">
        <f>IF(('OddsRatio_working_3-way'!X541=0),IF(Q541&gt;0,-Q541^(1/3),(-Q541)^(1/3)),'OddsRatio_working_3-way'!AN541-'OddsRatio_working_3-way'!R541/3)</f>
        <v>-0.17258056157288809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9">
        <f t="shared" si="117"/>
        <v>0.45178534624054778</v>
      </c>
      <c r="E542" s="9">
        <f t="shared" si="118"/>
        <v>0.27994900864517891</v>
      </c>
      <c r="F542" s="9">
        <f t="shared" si="119"/>
        <v>0.26826564511427331</v>
      </c>
      <c r="G542" s="9">
        <f t="shared" si="120"/>
        <v>1.0371286652539147</v>
      </c>
      <c r="H542" s="9">
        <f t="shared" si="121"/>
        <v>2.2134405383470801</v>
      </c>
      <c r="I542" s="9">
        <f t="shared" si="122"/>
        <v>3.572079089829709</v>
      </c>
      <c r="J542" s="9">
        <f t="shared" si="123"/>
        <v>3.7276483896177957</v>
      </c>
      <c r="K542" s="11">
        <f t="shared" si="124"/>
        <v>0.46082949308755761</v>
      </c>
      <c r="L542" s="11">
        <f t="shared" si="125"/>
        <v>0.28735632183908044</v>
      </c>
      <c r="M542" s="11">
        <f t="shared" si="126"/>
        <v>0.27548209366391185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-0.27838619061189585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0.22909417185885989</v>
      </c>
      <c r="Q542" s="11">
        <f>2*'OddsRatio_working_3-way'!K542*'OddsRatio_working_3-way'!L542*'OddsRatio_working_3-way'!M542</f>
        <v>7.2959927343585945E-2</v>
      </c>
      <c r="R542" s="11">
        <f t="shared" si="127"/>
        <v>0</v>
      </c>
      <c r="S542" s="11">
        <f t="shared" si="128"/>
        <v>-0.82293655211599548</v>
      </c>
      <c r="T542" s="11">
        <f t="shared" si="129"/>
        <v>-0.26208170449553997</v>
      </c>
      <c r="U542" s="11">
        <f>'OddsRatio_working_3-way'!S542-'OddsRatio_working_3-way'!R542^2/3</f>
        <v>-0.82293655211599548</v>
      </c>
      <c r="V542" s="11">
        <f>'OddsRatio_working_3-way'!S542*'OddsRatio_working_3-way'!R542/3-2*'OddsRatio_working_3-way'!R542^3/27-'OddsRatio_working_3-way'!T542</f>
        <v>0.26208170449553997</v>
      </c>
      <c r="W542" s="11">
        <f>'OddsRatio_working_3-way'!V542^2+4*'OddsRatio_working_3-way'!U542^3/27</f>
        <v>-1.387804708183249E-2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0.14367051447071527</v>
      </c>
      <c r="Y542" s="11">
        <f>IF('OddsRatio_working_3-way'!W542&gt;=0,IF('OddsRatio_working_3-way'!V542+SQRT('OddsRatio_working_3-way'!W542)&gt;0,0,PI()),ACOS('OddsRatio_working_3-way'!V542/(2*'OddsRatio_working_3-way'!X542)))</f>
        <v>0.42243613434620264</v>
      </c>
      <c r="Z542" s="11">
        <f>'OddsRatio_working_3-way'!X542^(1/3)*COS('OddsRatio_working_3-way'!Y542/3)</f>
        <v>0.51856433262695745</v>
      </c>
      <c r="AA542" s="11">
        <f>'OddsRatio_working_3-way'!X542^(1/3)*COS(('OddsRatio_working_3-way'!Y542+2*PI())/3)</f>
        <v>-0.32294072995080542</v>
      </c>
      <c r="AB542" s="11">
        <f>'OddsRatio_working_3-way'!X542^(1/3)*COS(('OddsRatio_working_3-way'!Y542+4*PI())/3)</f>
        <v>-0.19562360267615192</v>
      </c>
      <c r="AC542" s="11">
        <f>'OddsRatio_working_3-way'!X542^(1/3)*SIN('OddsRatio_working_3-way'!Y542/3)</f>
        <v>7.3506577704471013E-2</v>
      </c>
      <c r="AD542" s="11">
        <f>'OddsRatio_working_3-way'!X542^(1/3)*SIN(('OddsRatio_working_3-way'!Y542+2*PI())/3)</f>
        <v>0.41233659669923328</v>
      </c>
      <c r="AE542" s="11">
        <f>'OddsRatio_working_3-way'!X542^(1/3)*SIN(('OddsRatio_working_3-way'!Y542+4*PI())/3)</f>
        <v>-0.48584317440370434</v>
      </c>
      <c r="AF542" s="11">
        <f>-'OddsRatio_working_3-way'!U542/(3*'OddsRatio_working_3-way'!X542^(1/3))*COS(('OddsRatio_working_3-way'!Y542)/3)</f>
        <v>0.51856433262695734</v>
      </c>
      <c r="AG542" s="11">
        <f>-'OddsRatio_working_3-way'!U542/(3*'OddsRatio_working_3-way'!X542^(1/3))*COS(('OddsRatio_working_3-way'!Y542+2*PI())/3)</f>
        <v>-0.32294072995080536</v>
      </c>
      <c r="AH542" s="11">
        <f>-'OddsRatio_working_3-way'!U542/(3*'OddsRatio_working_3-way'!X542^(1/3))*COS(('OddsRatio_working_3-way'!Y542+4*PI())/3)</f>
        <v>-0.19562360267615186</v>
      </c>
      <c r="AI542" s="11">
        <f>'OddsRatio_working_3-way'!U542/(3*'OddsRatio_working_3-way'!X542^(1/3))*SIN(('OddsRatio_working_3-way'!Y542)/3)</f>
        <v>-7.3506577704470999E-2</v>
      </c>
      <c r="AJ542" s="11">
        <f>'OddsRatio_working_3-way'!U542/(3*'OddsRatio_working_3-way'!X542^(1/3))*SIN(('OddsRatio_working_3-way'!Y542+2*PI())/3)</f>
        <v>-0.41233659669923317</v>
      </c>
      <c r="AK542" s="11">
        <f>'OddsRatio_working_3-way'!U542/(3*'OddsRatio_working_3-way'!X542^(1/3))*SIN(('OddsRatio_working_3-way'!Y542+4*PI())/3)</f>
        <v>0.48584317440370423</v>
      </c>
      <c r="AL542" s="11">
        <f>'OddsRatio_working_3-way'!Z542+'OddsRatio_working_3-way'!AF542</f>
        <v>1.0371286652539147</v>
      </c>
      <c r="AM542" s="11">
        <f>'OddsRatio_working_3-way'!AA542+'OddsRatio_working_3-way'!AG542</f>
        <v>-0.64588145990161072</v>
      </c>
      <c r="AN542" s="11">
        <f>'OddsRatio_working_3-way'!AB542+'OddsRatio_working_3-way'!AH542</f>
        <v>-0.39124720535230378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1.0371286652539147</v>
      </c>
      <c r="AS542" s="11">
        <f>IF(('OddsRatio_working_3-way'!X542=0),IF(Q542&gt;0,-Q542^(1/3),(-Q542)^(1/3)),'OddsRatio_working_3-way'!AM542-'OddsRatio_working_3-way'!R542/3)</f>
        <v>-0.64588145990161072</v>
      </c>
      <c r="AT542" s="11">
        <f>IF(('OddsRatio_working_3-way'!X542=0),IF(Q542&gt;0,-Q542^(1/3),(-Q542)^(1/3)),'OddsRatio_working_3-way'!AN542-'OddsRatio_working_3-way'!R542/3)</f>
        <v>-0.39124720535230378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9">
        <f t="shared" si="117"/>
        <v>0.28638343914911607</v>
      </c>
      <c r="E543" s="9">
        <f t="shared" si="118"/>
        <v>0.27342917602980138</v>
      </c>
      <c r="F543" s="9">
        <f t="shared" si="119"/>
        <v>0.44018738482108261</v>
      </c>
      <c r="G543" s="9">
        <f t="shared" si="120"/>
        <v>1.0339510471149151</v>
      </c>
      <c r="H543" s="9">
        <f t="shared" si="121"/>
        <v>3.4918220235469453</v>
      </c>
      <c r="I543" s="9">
        <f t="shared" si="122"/>
        <v>3.6572541910853316</v>
      </c>
      <c r="J543" s="9">
        <f t="shared" si="123"/>
        <v>2.2717597879513458</v>
      </c>
      <c r="K543" s="11">
        <f t="shared" si="124"/>
        <v>0.29325513196480935</v>
      </c>
      <c r="L543" s="11">
        <f t="shared" si="125"/>
        <v>0.28011204481792717</v>
      </c>
      <c r="M543" s="11">
        <f t="shared" si="126"/>
        <v>0.44843049327354262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-0.28062594394569096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0.2287516008468008</v>
      </c>
      <c r="Q543" s="11">
        <f>2*'OddsRatio_working_3-way'!K543*'OddsRatio_working_3-way'!L543*'OddsRatio_working_3-way'!M543</f>
        <v>7.3672013155169344E-2</v>
      </c>
      <c r="R543" s="11">
        <f t="shared" si="127"/>
        <v>0</v>
      </c>
      <c r="S543" s="11">
        <f t="shared" si="128"/>
        <v>-0.81514772878971831</v>
      </c>
      <c r="T543" s="11">
        <f t="shared" si="129"/>
        <v>-0.26252744888557761</v>
      </c>
      <c r="U543" s="11">
        <f>'OddsRatio_working_3-way'!S543-'OddsRatio_working_3-way'!R543^2/3</f>
        <v>-0.81514772878971831</v>
      </c>
      <c r="V543" s="11">
        <f>'OddsRatio_working_3-way'!S543*'OddsRatio_working_3-way'!R543/3-2*'OddsRatio_working_3-way'!R543^3/27-'OddsRatio_working_3-way'!T543</f>
        <v>0.26252744888557761</v>
      </c>
      <c r="W543" s="11">
        <f>'OddsRatio_working_3-way'!V543^2+4*'OddsRatio_working_3-way'!U543^3/27</f>
        <v>-1.1321976185846058E-2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0.14163565723734228</v>
      </c>
      <c r="Y543" s="11">
        <f>IF('OddsRatio_working_3-way'!W543&gt;=0,IF('OddsRatio_working_3-way'!V543+SQRT('OddsRatio_working_3-way'!W543)&gt;0,0,PI()),ACOS('OddsRatio_working_3-way'!V543/(2*'OddsRatio_working_3-way'!X543)))</f>
        <v>0.38507482865138054</v>
      </c>
      <c r="Z543" s="11">
        <f>'OddsRatio_working_3-way'!X543^(1/3)*COS('OddsRatio_working_3-way'!Y543/3)</f>
        <v>0.51697552355745757</v>
      </c>
      <c r="AA543" s="11">
        <f>'OddsRatio_working_3-way'!X543^(1/3)*COS(('OddsRatio_working_3-way'!Y543+2*PI())/3)</f>
        <v>-0.31627325502140186</v>
      </c>
      <c r="AB543" s="11">
        <f>'OddsRatio_working_3-way'!X543^(1/3)*COS(('OddsRatio_working_3-way'!Y543+4*PI())/3)</f>
        <v>-0.20070226853605591</v>
      </c>
      <c r="AC543" s="11">
        <f>'OddsRatio_working_3-way'!X543^(1/3)*SIN('OddsRatio_working_3-way'!Y543/3)</f>
        <v>6.6724940157825208E-2</v>
      </c>
      <c r="AD543" s="11">
        <f>'OddsRatio_working_3-way'!X543^(1/3)*SIN(('OddsRatio_working_3-way'!Y543+2*PI())/3)</f>
        <v>0.41435146645660625</v>
      </c>
      <c r="AE543" s="11">
        <f>'OddsRatio_working_3-way'!X543^(1/3)*SIN(('OddsRatio_working_3-way'!Y543+4*PI())/3)</f>
        <v>-0.4810764066144313</v>
      </c>
      <c r="AF543" s="11">
        <f>-'OddsRatio_working_3-way'!U543/(3*'OddsRatio_working_3-way'!X543^(1/3))*COS(('OddsRatio_working_3-way'!Y543)/3)</f>
        <v>0.51697552355745757</v>
      </c>
      <c r="AG543" s="11">
        <f>-'OddsRatio_working_3-way'!U543/(3*'OddsRatio_working_3-way'!X543^(1/3))*COS(('OddsRatio_working_3-way'!Y543+2*PI())/3)</f>
        <v>-0.31627325502140186</v>
      </c>
      <c r="AH543" s="11">
        <f>-'OddsRatio_working_3-way'!U543/(3*'OddsRatio_working_3-way'!X543^(1/3))*COS(('OddsRatio_working_3-way'!Y543+4*PI())/3)</f>
        <v>-0.20070226853605591</v>
      </c>
      <c r="AI543" s="11">
        <f>'OddsRatio_working_3-way'!U543/(3*'OddsRatio_working_3-way'!X543^(1/3))*SIN(('OddsRatio_working_3-way'!Y543)/3)</f>
        <v>-6.6724940157825208E-2</v>
      </c>
      <c r="AJ543" s="11">
        <f>'OddsRatio_working_3-way'!U543/(3*'OddsRatio_working_3-way'!X543^(1/3))*SIN(('OddsRatio_working_3-way'!Y543+2*PI())/3)</f>
        <v>-0.41435146645660625</v>
      </c>
      <c r="AK543" s="11">
        <f>'OddsRatio_working_3-way'!U543/(3*'OddsRatio_working_3-way'!X543^(1/3))*SIN(('OddsRatio_working_3-way'!Y543+4*PI())/3)</f>
        <v>0.4810764066144313</v>
      </c>
      <c r="AL543" s="11">
        <f>'OddsRatio_working_3-way'!Z543+'OddsRatio_working_3-way'!AF543</f>
        <v>1.0339510471149151</v>
      </c>
      <c r="AM543" s="11">
        <f>'OddsRatio_working_3-way'!AA543+'OddsRatio_working_3-way'!AG543</f>
        <v>-0.63254651004280371</v>
      </c>
      <c r="AN543" s="11">
        <f>'OddsRatio_working_3-way'!AB543+'OddsRatio_working_3-way'!AH543</f>
        <v>-0.40140453707211182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1.0339510471149151</v>
      </c>
      <c r="AS543" s="11">
        <f>IF(('OddsRatio_working_3-way'!X543=0),IF(Q543&gt;0,-Q543^(1/3),(-Q543)^(1/3)),'OddsRatio_working_3-way'!AM543-'OddsRatio_working_3-way'!R543/3)</f>
        <v>-0.63254651004280371</v>
      </c>
      <c r="AT543" s="11">
        <f>IF(('OddsRatio_working_3-way'!X543=0),IF(Q543&gt;0,-Q543^(1/3),(-Q543)^(1/3)),'OddsRatio_working_3-way'!AN543-'OddsRatio_working_3-way'!R543/3)</f>
        <v>-0.40140453707211182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9">
        <f t="shared" si="117"/>
        <v>0.4156842483347451</v>
      </c>
      <c r="E544" s="9">
        <f t="shared" si="118"/>
        <v>0.287306965362918</v>
      </c>
      <c r="F544" s="9">
        <f t="shared" si="119"/>
        <v>0.29700878630233712</v>
      </c>
      <c r="G544" s="9">
        <f t="shared" si="120"/>
        <v>1.0335824288968367</v>
      </c>
      <c r="H544" s="9">
        <f t="shared" si="121"/>
        <v>2.4056721032996973</v>
      </c>
      <c r="I544" s="9">
        <f t="shared" si="122"/>
        <v>3.4805978293524085</v>
      </c>
      <c r="J544" s="9">
        <f t="shared" si="123"/>
        <v>3.3669037621737559</v>
      </c>
      <c r="K544" s="11">
        <f t="shared" si="124"/>
        <v>0.42372881355932207</v>
      </c>
      <c r="L544" s="11">
        <f t="shared" si="125"/>
        <v>0.29411764705882354</v>
      </c>
      <c r="M544" s="11">
        <f t="shared" si="126"/>
        <v>0.303951367781155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-0.28313842666529299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0.22917569480009817</v>
      </c>
      <c r="Q544" s="11">
        <f>2*'OddsRatio_working_3-way'!K544*'OddsRatio_working_3-way'!L544*'OddsRatio_working_3-way'!M544</f>
        <v>7.5760560264495277E-2</v>
      </c>
      <c r="R544" s="11">
        <f t="shared" si="127"/>
        <v>0</v>
      </c>
      <c r="S544" s="11">
        <f t="shared" si="128"/>
        <v>-0.80941219282472776</v>
      </c>
      <c r="T544" s="11">
        <f t="shared" si="129"/>
        <v>-0.26757427861974475</v>
      </c>
      <c r="U544" s="11">
        <f>'OddsRatio_working_3-way'!S544-'OddsRatio_working_3-way'!R544^2/3</f>
        <v>-0.80941219282472776</v>
      </c>
      <c r="V544" s="11">
        <f>'OddsRatio_working_3-way'!S544*'OddsRatio_working_3-way'!R544/3-2*'OddsRatio_working_3-way'!R544^3/27-'OddsRatio_working_3-way'!T544</f>
        <v>0.26757427861974475</v>
      </c>
      <c r="W544" s="11">
        <f>'OddsRatio_working_3-way'!V544^2+4*'OddsRatio_working_3-way'!U544^3/27</f>
        <v>-6.9647252049444136E-3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0.14014342633871665</v>
      </c>
      <c r="Y544" s="11">
        <f>IF('OddsRatio_working_3-way'!W544&gt;=0,IF('OddsRatio_working_3-way'!V544+SQRT('OddsRatio_working_3-way'!W544)&gt;0,0,PI()),ACOS('OddsRatio_working_3-way'!V544/(2*'OddsRatio_working_3-way'!X544)))</f>
        <v>0.30233308668596859</v>
      </c>
      <c r="Z544" s="11">
        <f>'OddsRatio_working_3-way'!X544^(1/3)*COS('OddsRatio_working_3-way'!Y544/3)</f>
        <v>0.51679121444841836</v>
      </c>
      <c r="AA544" s="11">
        <f>'OddsRatio_working_3-way'!X544^(1/3)*COS(('OddsRatio_working_3-way'!Y544+2*PI())/3)</f>
        <v>-0.3036524156388396</v>
      </c>
      <c r="AB544" s="11">
        <f>'OddsRatio_working_3-way'!X544^(1/3)*COS(('OddsRatio_working_3-way'!Y544+4*PI())/3)</f>
        <v>-0.21313879880957864</v>
      </c>
      <c r="AC544" s="11">
        <f>'OddsRatio_working_3-way'!X544^(1/3)*SIN('OddsRatio_working_3-way'!Y544/3)</f>
        <v>5.2258061041700422E-2</v>
      </c>
      <c r="AD544" s="11">
        <f>'OddsRatio_working_3-way'!X544^(1/3)*SIN(('OddsRatio_working_3-way'!Y544+2*PI())/3)</f>
        <v>0.42142528964409171</v>
      </c>
      <c r="AE544" s="11">
        <f>'OddsRatio_working_3-way'!X544^(1/3)*SIN(('OddsRatio_working_3-way'!Y544+4*PI())/3)</f>
        <v>-0.47368335068579215</v>
      </c>
      <c r="AF544" s="11">
        <f>-'OddsRatio_working_3-way'!U544/(3*'OddsRatio_working_3-way'!X544^(1/3))*COS(('OddsRatio_working_3-way'!Y544)/3)</f>
        <v>0.51679121444841847</v>
      </c>
      <c r="AG544" s="11">
        <f>-'OddsRatio_working_3-way'!U544/(3*'OddsRatio_working_3-way'!X544^(1/3))*COS(('OddsRatio_working_3-way'!Y544+2*PI())/3)</f>
        <v>-0.30365241563883966</v>
      </c>
      <c r="AH544" s="11">
        <f>-'OddsRatio_working_3-way'!U544/(3*'OddsRatio_working_3-way'!X544^(1/3))*COS(('OddsRatio_working_3-way'!Y544+4*PI())/3)</f>
        <v>-0.2131387988095787</v>
      </c>
      <c r="AI544" s="11">
        <f>'OddsRatio_working_3-way'!U544/(3*'OddsRatio_working_3-way'!X544^(1/3))*SIN(('OddsRatio_working_3-way'!Y544)/3)</f>
        <v>-5.2258061041700429E-2</v>
      </c>
      <c r="AJ544" s="11">
        <f>'OddsRatio_working_3-way'!U544/(3*'OddsRatio_working_3-way'!X544^(1/3))*SIN(('OddsRatio_working_3-way'!Y544+2*PI())/3)</f>
        <v>-0.42142528964409182</v>
      </c>
      <c r="AK544" s="11">
        <f>'OddsRatio_working_3-way'!U544/(3*'OddsRatio_working_3-way'!X544^(1/3))*SIN(('OddsRatio_working_3-way'!Y544+4*PI())/3)</f>
        <v>0.47368335068579226</v>
      </c>
      <c r="AL544" s="11">
        <f>'OddsRatio_working_3-way'!Z544+'OddsRatio_working_3-way'!AF544</f>
        <v>1.0335824288968367</v>
      </c>
      <c r="AM544" s="11">
        <f>'OddsRatio_working_3-way'!AA544+'OddsRatio_working_3-way'!AG544</f>
        <v>-0.6073048312776792</v>
      </c>
      <c r="AN544" s="11">
        <f>'OddsRatio_working_3-way'!AB544+'OddsRatio_working_3-way'!AH544</f>
        <v>-0.42627759761915734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1.0335824288968367</v>
      </c>
      <c r="AS544" s="11">
        <f>IF(('OddsRatio_working_3-way'!X544=0),IF(Q544&gt;0,-Q544^(1/3),(-Q544)^(1/3)),'OddsRatio_working_3-way'!AM544-'OddsRatio_working_3-way'!R544/3)</f>
        <v>-0.6073048312776792</v>
      </c>
      <c r="AT544" s="11">
        <f>IF(('OddsRatio_working_3-way'!X544=0),IF(Q544&gt;0,-Q544^(1/3),(-Q544)^(1/3)),'OddsRatio_working_3-way'!AN544-'OddsRatio_working_3-way'!R544/3)</f>
        <v>-0.42627759761915734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9">
        <f t="shared" si="117"/>
        <v>0.72424887764183177</v>
      </c>
      <c r="E545" s="9">
        <f t="shared" si="118"/>
        <v>0.16897879076019726</v>
      </c>
      <c r="F545" s="9">
        <f t="shared" si="119"/>
        <v>0.10677233159797118</v>
      </c>
      <c r="G545" s="9">
        <f t="shared" si="120"/>
        <v>1.0576134303139422</v>
      </c>
      <c r="H545" s="9">
        <f t="shared" si="121"/>
        <v>1.3807408349130195</v>
      </c>
      <c r="I545" s="9">
        <f t="shared" si="122"/>
        <v>5.9179024509598319</v>
      </c>
      <c r="J545" s="9">
        <f t="shared" si="123"/>
        <v>9.3657222337832824</v>
      </c>
      <c r="K545" s="11">
        <f t="shared" si="124"/>
        <v>0.73529411764705876</v>
      </c>
      <c r="L545" s="11">
        <f t="shared" si="125"/>
        <v>0.17699115044247787</v>
      </c>
      <c r="M545" s="11">
        <f t="shared" si="126"/>
        <v>0.1122334455667789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-0.19340463458110546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0.18871110316538042</v>
      </c>
      <c r="Q545" s="11">
        <f>2*'OddsRatio_working_3-way'!K545*'OddsRatio_working_3-way'!L545*'OddsRatio_working_3-way'!M545</f>
        <v>2.9212245072040319E-2</v>
      </c>
      <c r="R545" s="11">
        <f t="shared" si="127"/>
        <v>0</v>
      </c>
      <c r="S545" s="11">
        <f t="shared" si="128"/>
        <v>-0.9757320633712282</v>
      </c>
      <c r="T545" s="11">
        <f t="shared" si="129"/>
        <v>-0.15104211507294557</v>
      </c>
      <c r="U545" s="11">
        <f>'OddsRatio_working_3-way'!S545-'OddsRatio_working_3-way'!R545^2/3</f>
        <v>-0.9757320633712282</v>
      </c>
      <c r="V545" s="11">
        <f>'OddsRatio_working_3-way'!S545*'OddsRatio_working_3-way'!R545/3-2*'OddsRatio_working_3-way'!R545^3/27-'OddsRatio_working_3-way'!T545</f>
        <v>0.15104211507294557</v>
      </c>
      <c r="W545" s="11">
        <f>'OddsRatio_working_3-way'!V545^2+4*'OddsRatio_working_3-way'!U545^3/27</f>
        <v>-0.11480830853736165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0.18548721590925787</v>
      </c>
      <c r="Y545" s="11">
        <f>IF('OddsRatio_working_3-way'!W545&gt;=0,IF('OddsRatio_working_3-way'!V545+SQRT('OddsRatio_working_3-way'!W545)&gt;0,0,PI()),ACOS('OddsRatio_working_3-way'!V545/(2*'OddsRatio_working_3-way'!X545)))</f>
        <v>1.1514651536757885</v>
      </c>
      <c r="Z545" s="11">
        <f>'OddsRatio_working_3-way'!X545^(1/3)*COS('OddsRatio_working_3-way'!Y545/3)</f>
        <v>0.5288067151569712</v>
      </c>
      <c r="AA545" s="11">
        <f>'OddsRatio_working_3-way'!X545^(1/3)*COS(('OddsRatio_working_3-way'!Y545+2*PI())/3)</f>
        <v>-0.44935094298169537</v>
      </c>
      <c r="AB545" s="11">
        <f>'OddsRatio_working_3-way'!X545^(1/3)*COS(('OddsRatio_working_3-way'!Y545+4*PI())/3)</f>
        <v>-7.9455772175275691E-2</v>
      </c>
      <c r="AC545" s="11">
        <f>'OddsRatio_working_3-way'!X545^(1/3)*SIN('OddsRatio_working_3-way'!Y545/3)</f>
        <v>0.21355907643702898</v>
      </c>
      <c r="AD545" s="11">
        <f>'OddsRatio_working_3-way'!X545^(1/3)*SIN(('OddsRatio_working_3-way'!Y545+2*PI())/3)</f>
        <v>0.35118051079922413</v>
      </c>
      <c r="AE545" s="11">
        <f>'OddsRatio_working_3-way'!X545^(1/3)*SIN(('OddsRatio_working_3-way'!Y545+4*PI())/3)</f>
        <v>-0.56473958723625306</v>
      </c>
      <c r="AF545" s="11">
        <f>-'OddsRatio_working_3-way'!U545/(3*'OddsRatio_working_3-way'!X545^(1/3))*COS(('OddsRatio_working_3-way'!Y545)/3)</f>
        <v>0.52880671515697097</v>
      </c>
      <c r="AG545" s="11">
        <f>-'OddsRatio_working_3-way'!U545/(3*'OddsRatio_working_3-way'!X545^(1/3))*COS(('OddsRatio_working_3-way'!Y545+2*PI())/3)</f>
        <v>-0.4493509429816952</v>
      </c>
      <c r="AH545" s="11">
        <f>-'OddsRatio_working_3-way'!U545/(3*'OddsRatio_working_3-way'!X545^(1/3))*COS(('OddsRatio_working_3-way'!Y545+4*PI())/3)</f>
        <v>-7.9455772175275649E-2</v>
      </c>
      <c r="AI545" s="11">
        <f>'OddsRatio_working_3-way'!U545/(3*'OddsRatio_working_3-way'!X545^(1/3))*SIN(('OddsRatio_working_3-way'!Y545)/3)</f>
        <v>-0.2135590764370289</v>
      </c>
      <c r="AJ545" s="11">
        <f>'OddsRatio_working_3-way'!U545/(3*'OddsRatio_working_3-way'!X545^(1/3))*SIN(('OddsRatio_working_3-way'!Y545+2*PI())/3)</f>
        <v>-0.35118051079922402</v>
      </c>
      <c r="AK545" s="11">
        <f>'OddsRatio_working_3-way'!U545/(3*'OddsRatio_working_3-way'!X545^(1/3))*SIN(('OddsRatio_working_3-way'!Y545+4*PI())/3)</f>
        <v>0.56473958723625284</v>
      </c>
      <c r="AL545" s="11">
        <f>'OddsRatio_working_3-way'!Z545+'OddsRatio_working_3-way'!AF545</f>
        <v>1.0576134303139422</v>
      </c>
      <c r="AM545" s="11">
        <f>'OddsRatio_working_3-way'!AA545+'OddsRatio_working_3-way'!AG545</f>
        <v>-0.89870188596339062</v>
      </c>
      <c r="AN545" s="11">
        <f>'OddsRatio_working_3-way'!AB545+'OddsRatio_working_3-way'!AH545</f>
        <v>-0.15891154435055133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1.0576134303139422</v>
      </c>
      <c r="AS545" s="11">
        <f>IF(('OddsRatio_working_3-way'!X545=0),IF(Q545&gt;0,-Q545^(1/3),(-Q545)^(1/3)),'OddsRatio_working_3-way'!AM545-'OddsRatio_working_3-way'!R545/3)</f>
        <v>-0.89870188596339062</v>
      </c>
      <c r="AT545" s="11">
        <f>IF(('OddsRatio_working_3-way'!X545=0),IF(Q545&gt;0,-Q545^(1/3),(-Q545)^(1/3)),'OddsRatio_working_3-way'!AN545-'OddsRatio_working_3-way'!R545/3)</f>
        <v>-0.15891154435055133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9">
        <f t="shared" si="117"/>
        <v>0.53357938183766485</v>
      </c>
      <c r="E546" s="9">
        <f t="shared" si="118"/>
        <v>0.25756165644088219</v>
      </c>
      <c r="F546" s="9">
        <f t="shared" si="119"/>
        <v>0.20885896172145299</v>
      </c>
      <c r="G546" s="9">
        <f t="shared" si="120"/>
        <v>1.0406373626302872</v>
      </c>
      <c r="H546" s="9">
        <f t="shared" si="121"/>
        <v>1.8741353846094415</v>
      </c>
      <c r="I546" s="9">
        <f t="shared" si="122"/>
        <v>3.8825654944858949</v>
      </c>
      <c r="J546" s="9">
        <f t="shared" si="123"/>
        <v>4.7879199999742452</v>
      </c>
      <c r="K546" s="11">
        <f t="shared" si="124"/>
        <v>0.54347826086956519</v>
      </c>
      <c r="L546" s="11">
        <f t="shared" si="125"/>
        <v>0.26525198938992045</v>
      </c>
      <c r="M546" s="11">
        <f t="shared" si="126"/>
        <v>0.21551724137931036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-0.26313782763790527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0.22524795294660366</v>
      </c>
      <c r="Q546" s="11">
        <f>2*'OddsRatio_working_3-way'!K546*'OddsRatio_working_3-way'!L546*'OddsRatio_working_3-way'!M546</f>
        <v>6.213736633009756E-2</v>
      </c>
      <c r="R546" s="11">
        <f t="shared" si="127"/>
        <v>0</v>
      </c>
      <c r="S546" s="11">
        <f t="shared" si="128"/>
        <v>-0.85600749602812509</v>
      </c>
      <c r="T546" s="11">
        <f t="shared" si="129"/>
        <v>-0.23613999890431037</v>
      </c>
      <c r="U546" s="11">
        <f>'OddsRatio_working_3-way'!S546-'OddsRatio_working_3-way'!R546^2/3</f>
        <v>-0.85600749602812509</v>
      </c>
      <c r="V546" s="11">
        <f>'OddsRatio_working_3-way'!S546*'OddsRatio_working_3-way'!R546/3-2*'OddsRatio_working_3-way'!R546^3/27-'OddsRatio_working_3-way'!T546</f>
        <v>0.23613999890431037</v>
      </c>
      <c r="W546" s="11">
        <f>'OddsRatio_working_3-way'!V546^2+4*'OddsRatio_working_3-way'!U546^3/27</f>
        <v>-3.7162122246848631E-2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0.15241737214748219</v>
      </c>
      <c r="Y546" s="11">
        <f>IF('OddsRatio_working_3-way'!W546&gt;=0,IF('OddsRatio_working_3-way'!V546+SQRT('OddsRatio_working_3-way'!W546)&gt;0,0,PI()),ACOS('OddsRatio_working_3-way'!V546/(2*'OddsRatio_working_3-way'!X546)))</f>
        <v>0.68463609831636874</v>
      </c>
      <c r="Z546" s="11">
        <f>'OddsRatio_working_3-way'!X546^(1/3)*COS('OddsRatio_working_3-way'!Y546/3)</f>
        <v>0.52031868131514358</v>
      </c>
      <c r="AA546" s="11">
        <f>'OddsRatio_working_3-way'!X546^(1/3)*COS(('OddsRatio_working_3-way'!Y546+2*PI())/3)</f>
        <v>-0.36481700360149472</v>
      </c>
      <c r="AB546" s="11">
        <f>'OddsRatio_working_3-way'!X546^(1/3)*COS(('OddsRatio_working_3-way'!Y546+4*PI())/3)</f>
        <v>-0.15550167771364853</v>
      </c>
      <c r="AC546" s="11">
        <f>'OddsRatio_working_3-way'!X546^(1/3)*SIN('OddsRatio_working_3-way'!Y546/3)</f>
        <v>0.1208482597468622</v>
      </c>
      <c r="AD546" s="11">
        <f>'OddsRatio_working_3-way'!X546^(1/3)*SIN(('OddsRatio_working_3-way'!Y546+2*PI())/3)</f>
        <v>0.39018506620910287</v>
      </c>
      <c r="AE546" s="11">
        <f>'OddsRatio_working_3-way'!X546^(1/3)*SIN(('OddsRatio_working_3-way'!Y546+4*PI())/3)</f>
        <v>-0.51103332595596496</v>
      </c>
      <c r="AF546" s="11">
        <f>-'OddsRatio_working_3-way'!U546/(3*'OddsRatio_working_3-way'!X546^(1/3))*COS(('OddsRatio_working_3-way'!Y546)/3)</f>
        <v>0.52031868131514358</v>
      </c>
      <c r="AG546" s="11">
        <f>-'OddsRatio_working_3-way'!U546/(3*'OddsRatio_working_3-way'!X546^(1/3))*COS(('OddsRatio_working_3-way'!Y546+2*PI())/3)</f>
        <v>-0.36481700360149472</v>
      </c>
      <c r="AH546" s="11">
        <f>-'OddsRatio_working_3-way'!U546/(3*'OddsRatio_working_3-way'!X546^(1/3))*COS(('OddsRatio_working_3-way'!Y546+4*PI())/3)</f>
        <v>-0.15550167771364853</v>
      </c>
      <c r="AI546" s="11">
        <f>'OddsRatio_working_3-way'!U546/(3*'OddsRatio_working_3-way'!X546^(1/3))*SIN(('OddsRatio_working_3-way'!Y546)/3)</f>
        <v>-0.1208482597468622</v>
      </c>
      <c r="AJ546" s="11">
        <f>'OddsRatio_working_3-way'!U546/(3*'OddsRatio_working_3-way'!X546^(1/3))*SIN(('OddsRatio_working_3-way'!Y546+2*PI())/3)</f>
        <v>-0.39018506620910287</v>
      </c>
      <c r="AK546" s="11">
        <f>'OddsRatio_working_3-way'!U546/(3*'OddsRatio_working_3-way'!X546^(1/3))*SIN(('OddsRatio_working_3-way'!Y546+4*PI())/3)</f>
        <v>0.51103332595596496</v>
      </c>
      <c r="AL546" s="11">
        <f>'OddsRatio_working_3-way'!Z546+'OddsRatio_working_3-way'!AF546</f>
        <v>1.0406373626302872</v>
      </c>
      <c r="AM546" s="11">
        <f>'OddsRatio_working_3-way'!AA546+'OddsRatio_working_3-way'!AG546</f>
        <v>-0.72963400720298943</v>
      </c>
      <c r="AN546" s="11">
        <f>'OddsRatio_working_3-way'!AB546+'OddsRatio_working_3-way'!AH546</f>
        <v>-0.31100335542729707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1.0406373626302872</v>
      </c>
      <c r="AS546" s="11">
        <f>IF(('OddsRatio_working_3-way'!X546=0),IF(Q546&gt;0,-Q546^(1/3),(-Q546)^(1/3)),'OddsRatio_working_3-way'!AM546-'OddsRatio_working_3-way'!R546/3)</f>
        <v>-0.72963400720298943</v>
      </c>
      <c r="AT546" s="11">
        <f>IF(('OddsRatio_working_3-way'!X546=0),IF(Q546&gt;0,-Q546^(1/3),(-Q546)^(1/3)),'OddsRatio_working_3-way'!AN546-'OddsRatio_working_3-way'!R546/3)</f>
        <v>-0.31100335542729707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9">
        <f t="shared" si="117"/>
        <v>0.19060270461325587</v>
      </c>
      <c r="E547" s="9">
        <f t="shared" si="118"/>
        <v>0.25166070535170382</v>
      </c>
      <c r="F547" s="9">
        <f t="shared" si="119"/>
        <v>0.5577365900350405</v>
      </c>
      <c r="G547" s="9">
        <f t="shared" si="120"/>
        <v>1.043369844877881</v>
      </c>
      <c r="H547" s="9">
        <f t="shared" si="121"/>
        <v>5.2465152686529759</v>
      </c>
      <c r="I547" s="9">
        <f t="shared" si="122"/>
        <v>3.9736040579019609</v>
      </c>
      <c r="J547" s="9">
        <f t="shared" si="123"/>
        <v>1.7929610821071893</v>
      </c>
      <c r="K547" s="11">
        <f t="shared" si="124"/>
        <v>0.1972386587771203</v>
      </c>
      <c r="L547" s="11">
        <f t="shared" si="125"/>
        <v>0.25974025974025972</v>
      </c>
      <c r="M547" s="11">
        <f t="shared" si="126"/>
        <v>0.56818181818181823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-0.25660877583954511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0.22355267110511862</v>
      </c>
      <c r="Q547" s="11">
        <f>2*'OddsRatio_working_3-way'!K547*'OddsRatio_working_3-way'!L547*'OddsRatio_working_3-way'!M547</f>
        <v>5.8216841433624641E-2</v>
      </c>
      <c r="R547" s="11">
        <f t="shared" si="127"/>
        <v>0</v>
      </c>
      <c r="S547" s="11">
        <f t="shared" si="128"/>
        <v>-0.87118092658258839</v>
      </c>
      <c r="T547" s="11">
        <f t="shared" si="129"/>
        <v>-0.22687003296421571</v>
      </c>
      <c r="U547" s="11">
        <f>'OddsRatio_working_3-way'!S547-'OddsRatio_working_3-way'!R547^2/3</f>
        <v>-0.87118092658258839</v>
      </c>
      <c r="V547" s="11">
        <f>'OddsRatio_working_3-way'!S547*'OddsRatio_working_3-way'!R547/3-2*'OddsRatio_working_3-way'!R547^3/27-'OddsRatio_working_3-way'!T547</f>
        <v>0.22687003296421571</v>
      </c>
      <c r="W547" s="11">
        <f>'OddsRatio_working_3-way'!V547^2+4*'OddsRatio_working_3-way'!U547^3/27</f>
        <v>-4.6483791329720567E-2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0.15648786149962629</v>
      </c>
      <c r="Y547" s="11">
        <f>IF('OddsRatio_working_3-way'!W547&gt;=0,IF('OddsRatio_working_3-way'!V547+SQRT('OddsRatio_working_3-way'!W547)&gt;0,0,PI()),ACOS('OddsRatio_working_3-way'!V547/(2*'OddsRatio_working_3-way'!X547)))</f>
        <v>0.75993526017391666</v>
      </c>
      <c r="Z547" s="11">
        <f>'OddsRatio_working_3-way'!X547^(1/3)*COS('OddsRatio_working_3-way'!Y547/3)</f>
        <v>0.52168492243894049</v>
      </c>
      <c r="AA547" s="11">
        <f>'OddsRatio_working_3-way'!X547^(1/3)*COS(('OddsRatio_working_3-way'!Y547+2*PI())/3)</f>
        <v>-0.3777991323440989</v>
      </c>
      <c r="AB547" s="11">
        <f>'OddsRatio_working_3-way'!X547^(1/3)*COS(('OddsRatio_working_3-way'!Y547+4*PI())/3)</f>
        <v>-0.1438857900948417</v>
      </c>
      <c r="AC547" s="11">
        <f>'OddsRatio_working_3-way'!X547^(1/3)*SIN('OddsRatio_working_3-way'!Y547/3)</f>
        <v>0.13504993111465377</v>
      </c>
      <c r="AD547" s="11">
        <f>'OddsRatio_working_3-way'!X547^(1/3)*SIN(('OddsRatio_working_3-way'!Y547+2*PI())/3)</f>
        <v>0.38426743004611008</v>
      </c>
      <c r="AE547" s="11">
        <f>'OddsRatio_working_3-way'!X547^(1/3)*SIN(('OddsRatio_working_3-way'!Y547+4*PI())/3)</f>
        <v>-0.51931736116076388</v>
      </c>
      <c r="AF547" s="11">
        <f>-'OddsRatio_working_3-way'!U547/(3*'OddsRatio_working_3-way'!X547^(1/3))*COS(('OddsRatio_working_3-way'!Y547)/3)</f>
        <v>0.52168492243894049</v>
      </c>
      <c r="AG547" s="11">
        <f>-'OddsRatio_working_3-way'!U547/(3*'OddsRatio_working_3-way'!X547^(1/3))*COS(('OddsRatio_working_3-way'!Y547+2*PI())/3)</f>
        <v>-0.3777991323440989</v>
      </c>
      <c r="AH547" s="11">
        <f>-'OddsRatio_working_3-way'!U547/(3*'OddsRatio_working_3-way'!X547^(1/3))*COS(('OddsRatio_working_3-way'!Y547+4*PI())/3)</f>
        <v>-0.1438857900948417</v>
      </c>
      <c r="AI547" s="11">
        <f>'OddsRatio_working_3-way'!U547/(3*'OddsRatio_working_3-way'!X547^(1/3))*SIN(('OddsRatio_working_3-way'!Y547)/3)</f>
        <v>-0.13504993111465377</v>
      </c>
      <c r="AJ547" s="11">
        <f>'OddsRatio_working_3-way'!U547/(3*'OddsRatio_working_3-way'!X547^(1/3))*SIN(('OddsRatio_working_3-way'!Y547+2*PI())/3)</f>
        <v>-0.38426743004611008</v>
      </c>
      <c r="AK547" s="11">
        <f>'OddsRatio_working_3-way'!U547/(3*'OddsRatio_working_3-way'!X547^(1/3))*SIN(('OddsRatio_working_3-way'!Y547+4*PI())/3)</f>
        <v>0.51931736116076388</v>
      </c>
      <c r="AL547" s="11">
        <f>'OddsRatio_working_3-way'!Z547+'OddsRatio_working_3-way'!AF547</f>
        <v>1.043369844877881</v>
      </c>
      <c r="AM547" s="11">
        <f>'OddsRatio_working_3-way'!AA547+'OddsRatio_working_3-way'!AG547</f>
        <v>-0.7555982646881978</v>
      </c>
      <c r="AN547" s="11">
        <f>'OddsRatio_working_3-way'!AB547+'OddsRatio_working_3-way'!AH547</f>
        <v>-0.28777158018968341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1.043369844877881</v>
      </c>
      <c r="AS547" s="11">
        <f>IF(('OddsRatio_working_3-way'!X547=0),IF(Q547&gt;0,-Q547^(1/3),(-Q547)^(1/3)),'OddsRatio_working_3-way'!AM547-'OddsRatio_working_3-way'!R547/3)</f>
        <v>-0.7555982646881978</v>
      </c>
      <c r="AT547" s="11">
        <f>IF(('OddsRatio_working_3-way'!X547=0),IF(Q547&gt;0,-Q547^(1/3),(-Q547)^(1/3)),'OddsRatio_working_3-way'!AN547-'OddsRatio_working_3-way'!R547/3)</f>
        <v>-0.28777158018968341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9">
        <f t="shared" si="117"/>
        <v>0.69910126822573404</v>
      </c>
      <c r="E548" s="9">
        <f t="shared" si="118"/>
        <v>0.1982722844692377</v>
      </c>
      <c r="F548" s="9">
        <f t="shared" si="119"/>
        <v>0.10262644730502812</v>
      </c>
      <c r="G548" s="9">
        <f t="shared" si="120"/>
        <v>1.1326524551108919</v>
      </c>
      <c r="H548" s="9">
        <f t="shared" si="121"/>
        <v>1.4304079329421389</v>
      </c>
      <c r="I548" s="9">
        <f t="shared" si="122"/>
        <v>5.0435692647458845</v>
      </c>
      <c r="J548" s="9">
        <f t="shared" si="123"/>
        <v>9.7440769534560854</v>
      </c>
      <c r="K548" s="11">
        <f t="shared" si="124"/>
        <v>0.7246376811594204</v>
      </c>
      <c r="L548" s="11">
        <f t="shared" si="125"/>
        <v>0.21881838074398249</v>
      </c>
      <c r="M548" s="11">
        <f t="shared" si="126"/>
        <v>0.1146788990825688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-0.19043963554127208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0.21220669652325785</v>
      </c>
      <c r="Q548" s="11">
        <f>2*'OddsRatio_working_3-way'!K548*'OddsRatio_working_3-way'!L548*'OddsRatio_working_3-way'!M548</f>
        <v>3.6367900003985924E-2</v>
      </c>
      <c r="R548" s="11">
        <f t="shared" si="127"/>
        <v>0</v>
      </c>
      <c r="S548" s="11">
        <f t="shared" si="128"/>
        <v>-1.1142990056671707</v>
      </c>
      <c r="T548" s="11">
        <f t="shared" si="129"/>
        <v>-0.19096812436455368</v>
      </c>
      <c r="U548" s="11">
        <f>'OddsRatio_working_3-way'!S548-'OddsRatio_working_3-way'!R548^2/3</f>
        <v>-1.1142990056671707</v>
      </c>
      <c r="V548" s="11">
        <f>'OddsRatio_working_3-way'!S548*'OddsRatio_working_3-way'!R548/3-2*'OddsRatio_working_3-way'!R548^3/27-'OddsRatio_working_3-way'!T548</f>
        <v>0.19096812436455368</v>
      </c>
      <c r="W548" s="11">
        <f>'OddsRatio_working_3-way'!V548^2+4*'OddsRatio_working_3-way'!U548^3/27</f>
        <v>-0.16850644026587083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0.22637097030603687</v>
      </c>
      <c r="Y548" s="11">
        <f>IF('OddsRatio_working_3-way'!W548&gt;=0,IF('OddsRatio_working_3-way'!V548+SQRT('OddsRatio_working_3-way'!W548)&gt;0,0,PI()),ACOS('OddsRatio_working_3-way'!V548/(2*'OddsRatio_working_3-way'!X548)))</f>
        <v>1.1353628419459598</v>
      </c>
      <c r="Z548" s="11">
        <f>'OddsRatio_working_3-way'!X548^(1/3)*COS('OddsRatio_working_3-way'!Y548/3)</f>
        <v>0.56632622755544582</v>
      </c>
      <c r="AA548" s="11">
        <f>'OddsRatio_working_3-way'!X548^(1/3)*COS(('OddsRatio_working_3-way'!Y548+2*PI())/3)</f>
        <v>-0.4781777399058818</v>
      </c>
      <c r="AB548" s="11">
        <f>'OddsRatio_working_3-way'!X548^(1/3)*COS(('OddsRatio_working_3-way'!Y548+4*PI())/3)</f>
        <v>-8.8148487649564206E-2</v>
      </c>
      <c r="AC548" s="11">
        <f>'OddsRatio_working_3-way'!X548^(1/3)*SIN('OddsRatio_working_3-way'!Y548/3)</f>
        <v>0.22518349378201366</v>
      </c>
      <c r="AD548" s="11">
        <f>'OddsRatio_working_3-way'!X548^(1/3)*SIN(('OddsRatio_working_3-way'!Y548+2*PI())/3)</f>
        <v>0.37786115300141615</v>
      </c>
      <c r="AE548" s="11">
        <f>'OddsRatio_working_3-way'!X548^(1/3)*SIN(('OddsRatio_working_3-way'!Y548+4*PI())/3)</f>
        <v>-0.60304464678342962</v>
      </c>
      <c r="AF548" s="11">
        <f>-'OddsRatio_working_3-way'!U548/(3*'OddsRatio_working_3-way'!X548^(1/3))*COS(('OddsRatio_working_3-way'!Y548)/3)</f>
        <v>0.56632622755544593</v>
      </c>
      <c r="AG548" s="11">
        <f>-'OddsRatio_working_3-way'!U548/(3*'OddsRatio_working_3-way'!X548^(1/3))*COS(('OddsRatio_working_3-way'!Y548+2*PI())/3)</f>
        <v>-0.47817773990588192</v>
      </c>
      <c r="AH548" s="11">
        <f>-'OddsRatio_working_3-way'!U548/(3*'OddsRatio_working_3-way'!X548^(1/3))*COS(('OddsRatio_working_3-way'!Y548+4*PI())/3)</f>
        <v>-8.8148487649564219E-2</v>
      </c>
      <c r="AI548" s="11">
        <f>'OddsRatio_working_3-way'!U548/(3*'OddsRatio_working_3-way'!X548^(1/3))*SIN(('OddsRatio_working_3-way'!Y548)/3)</f>
        <v>-0.22518349378201369</v>
      </c>
      <c r="AJ548" s="11">
        <f>'OddsRatio_working_3-way'!U548/(3*'OddsRatio_working_3-way'!X548^(1/3))*SIN(('OddsRatio_working_3-way'!Y548+2*PI())/3)</f>
        <v>-0.37786115300141626</v>
      </c>
      <c r="AK548" s="11">
        <f>'OddsRatio_working_3-way'!U548/(3*'OddsRatio_working_3-way'!X548^(1/3))*SIN(('OddsRatio_working_3-way'!Y548+4*PI())/3)</f>
        <v>0.60304464678342973</v>
      </c>
      <c r="AL548" s="11">
        <f>'OddsRatio_working_3-way'!Z548+'OddsRatio_working_3-way'!AF548</f>
        <v>1.1326524551108919</v>
      </c>
      <c r="AM548" s="11">
        <f>'OddsRatio_working_3-way'!AA548+'OddsRatio_working_3-way'!AG548</f>
        <v>-0.95635547981176372</v>
      </c>
      <c r="AN548" s="11">
        <f>'OddsRatio_working_3-way'!AB548+'OddsRatio_working_3-way'!AH548</f>
        <v>-0.17629697529912841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1.1326524551108919</v>
      </c>
      <c r="AS548" s="11">
        <f>IF(('OddsRatio_working_3-way'!X548=0),IF(Q548&gt;0,-Q548^(1/3),(-Q548)^(1/3)),'OddsRatio_working_3-way'!AM548-'OddsRatio_working_3-way'!R548/3)</f>
        <v>-0.95635547981176372</v>
      </c>
      <c r="AT548" s="11">
        <f>IF(('OddsRatio_working_3-way'!X548=0),IF(Q548&gt;0,-Q548^(1/3),(-Q548)^(1/3)),'OddsRatio_working_3-way'!AN548-'OddsRatio_working_3-way'!R548/3)</f>
        <v>-0.17629697529912841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9">
        <f t="shared" si="117"/>
        <v>0.43746775028863233</v>
      </c>
      <c r="E549" s="9">
        <f t="shared" si="118"/>
        <v>0.28340312336125434</v>
      </c>
      <c r="F549" s="9">
        <f t="shared" si="119"/>
        <v>0.27912912635011339</v>
      </c>
      <c r="G549" s="9">
        <f t="shared" si="120"/>
        <v>1.0805737701033999</v>
      </c>
      <c r="H549" s="9">
        <f t="shared" si="121"/>
        <v>2.2858827864230458</v>
      </c>
      <c r="I549" s="9">
        <f t="shared" si="122"/>
        <v>3.5285426220419551</v>
      </c>
      <c r="J549" s="9">
        <f t="shared" si="123"/>
        <v>3.582571310547126</v>
      </c>
      <c r="K549" s="11">
        <f t="shared" si="124"/>
        <v>0.45662100456621008</v>
      </c>
      <c r="L549" s="11">
        <f t="shared" si="125"/>
        <v>0.29940119760479045</v>
      </c>
      <c r="M549" s="11">
        <f t="shared" si="126"/>
        <v>0.29498525073746312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-0.26839253968726373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0.23874342880892754</v>
      </c>
      <c r="Q549" s="11">
        <f>2*'OddsRatio_working_3-way'!K549*'OddsRatio_working_3-way'!L549*'OddsRatio_working_3-way'!M549</f>
        <v>8.0656563786799862E-2</v>
      </c>
      <c r="R549" s="11">
        <f t="shared" si="127"/>
        <v>0</v>
      </c>
      <c r="S549" s="11">
        <f t="shared" si="128"/>
        <v>-0.88953079354260767</v>
      </c>
      <c r="T549" s="11">
        <f t="shared" si="129"/>
        <v>-0.30051715998061079</v>
      </c>
      <c r="U549" s="11">
        <f>'OddsRatio_working_3-way'!S549-'OddsRatio_working_3-way'!R549^2/3</f>
        <v>-0.88953079354260767</v>
      </c>
      <c r="V549" s="11">
        <f>'OddsRatio_working_3-way'!S549*'OddsRatio_working_3-way'!R549/3-2*'OddsRatio_working_3-way'!R549^3/27-'OddsRatio_working_3-way'!T549</f>
        <v>0.30051715998061079</v>
      </c>
      <c r="W549" s="11">
        <f>'OddsRatio_working_3-way'!V549^2+4*'OddsRatio_working_3-way'!U549^3/27</f>
        <v>-1.3964193950528517E-2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0.16145801109989907</v>
      </c>
      <c r="Y549" s="11">
        <f>IF('OddsRatio_working_3-way'!W549&gt;=0,IF('OddsRatio_working_3-way'!V549+SQRT('OddsRatio_working_3-way'!W549)&gt;0,0,PI()),ACOS('OddsRatio_working_3-way'!V549/(2*'OddsRatio_working_3-way'!X549)))</f>
        <v>0.37465032032427503</v>
      </c>
      <c r="Z549" s="11">
        <f>'OddsRatio_working_3-way'!X549^(1/3)*COS('OddsRatio_working_3-way'!Y549/3)</f>
        <v>0.54028688505170008</v>
      </c>
      <c r="AA549" s="11">
        <f>'OddsRatio_working_3-way'!X549^(1/3)*COS(('OddsRatio_working_3-way'!Y549+2*PI())/3)</f>
        <v>-0.32888235438587898</v>
      </c>
      <c r="AB549" s="11">
        <f>'OddsRatio_working_3-way'!X549^(1/3)*COS(('OddsRatio_working_3-way'!Y549+4*PI())/3)</f>
        <v>-0.21140453066582113</v>
      </c>
      <c r="AC549" s="11">
        <f>'OddsRatio_working_3-way'!X549^(1/3)*SIN('OddsRatio_working_3-way'!Y549/3)</f>
        <v>6.7825853148586912E-2</v>
      </c>
      <c r="AD549" s="11">
        <f>'OddsRatio_working_3-way'!X549^(1/3)*SIN(('OddsRatio_working_3-way'!Y549+2*PI())/3)</f>
        <v>0.43398924121204163</v>
      </c>
      <c r="AE549" s="11">
        <f>'OddsRatio_working_3-way'!X549^(1/3)*SIN(('OddsRatio_working_3-way'!Y549+4*PI())/3)</f>
        <v>-0.50181509436062854</v>
      </c>
      <c r="AF549" s="11">
        <f>-'OddsRatio_working_3-way'!U549/(3*'OddsRatio_working_3-way'!X549^(1/3))*COS(('OddsRatio_working_3-way'!Y549)/3)</f>
        <v>0.54028688505169997</v>
      </c>
      <c r="AG549" s="11">
        <f>-'OddsRatio_working_3-way'!U549/(3*'OddsRatio_working_3-way'!X549^(1/3))*COS(('OddsRatio_working_3-way'!Y549+2*PI())/3)</f>
        <v>-0.32888235438587893</v>
      </c>
      <c r="AH549" s="11">
        <f>-'OddsRatio_working_3-way'!U549/(3*'OddsRatio_working_3-way'!X549^(1/3))*COS(('OddsRatio_working_3-way'!Y549+4*PI())/3)</f>
        <v>-0.21140453066582107</v>
      </c>
      <c r="AI549" s="11">
        <f>'OddsRatio_working_3-way'!U549/(3*'OddsRatio_working_3-way'!X549^(1/3))*SIN(('OddsRatio_working_3-way'!Y549)/3)</f>
        <v>-6.7825853148586898E-2</v>
      </c>
      <c r="AJ549" s="11">
        <f>'OddsRatio_working_3-way'!U549/(3*'OddsRatio_working_3-way'!X549^(1/3))*SIN(('OddsRatio_working_3-way'!Y549+2*PI())/3)</f>
        <v>-0.43398924121204152</v>
      </c>
      <c r="AK549" s="11">
        <f>'OddsRatio_working_3-way'!U549/(3*'OddsRatio_working_3-way'!X549^(1/3))*SIN(('OddsRatio_working_3-way'!Y549+4*PI())/3)</f>
        <v>0.50181509436062843</v>
      </c>
      <c r="AL549" s="11">
        <f>'OddsRatio_working_3-way'!Z549+'OddsRatio_working_3-way'!AF549</f>
        <v>1.0805737701033999</v>
      </c>
      <c r="AM549" s="11">
        <f>'OddsRatio_working_3-way'!AA549+'OddsRatio_working_3-way'!AG549</f>
        <v>-0.65776470877175797</v>
      </c>
      <c r="AN549" s="11">
        <f>'OddsRatio_working_3-way'!AB549+'OddsRatio_working_3-way'!AH549</f>
        <v>-0.4228090613316422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1.0805737701033999</v>
      </c>
      <c r="AS549" s="11">
        <f>IF(('OddsRatio_working_3-way'!X549=0),IF(Q549&gt;0,-Q549^(1/3),(-Q549)^(1/3)),'OddsRatio_working_3-way'!AM549-'OddsRatio_working_3-way'!R549/3)</f>
        <v>-0.65776470877175797</v>
      </c>
      <c r="AT549" s="11">
        <f>IF(('OddsRatio_working_3-way'!X549=0),IF(Q549&gt;0,-Q549^(1/3),(-Q549)^(1/3)),'OddsRatio_working_3-way'!AN549-'OddsRatio_working_3-way'!R549/3)</f>
        <v>-0.4228090613316422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9">
        <f t="shared" si="117"/>
        <v>9.721980690489708E-2</v>
      </c>
      <c r="E550" s="9">
        <f t="shared" si="118"/>
        <v>0.21375367714095994</v>
      </c>
      <c r="F550" s="9">
        <f t="shared" si="119"/>
        <v>0.68902651595414333</v>
      </c>
      <c r="G550" s="9">
        <f t="shared" si="120"/>
        <v>1.1283073903739032</v>
      </c>
      <c r="H550" s="9">
        <f t="shared" si="121"/>
        <v>10.285969822777222</v>
      </c>
      <c r="I550" s="9">
        <f t="shared" si="122"/>
        <v>4.6782820926189244</v>
      </c>
      <c r="J550" s="9">
        <f t="shared" si="123"/>
        <v>1.4513229561495611</v>
      </c>
      <c r="K550" s="11">
        <f t="shared" si="124"/>
        <v>0.10834236186348863</v>
      </c>
      <c r="L550" s="11">
        <f t="shared" si="125"/>
        <v>0.23474178403755869</v>
      </c>
      <c r="M550" s="11">
        <f t="shared" si="126"/>
        <v>0.7142857142857143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-0.19495666668846612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0.21599441357425883</v>
      </c>
      <c r="Q550" s="11">
        <f>2*'OddsRatio_working_3-way'!K550*'OddsRatio_working_3-way'!L550*'OddsRatio_working_3-way'!M550</f>
        <v>3.6332113300968687E-2</v>
      </c>
      <c r="R550" s="11">
        <f t="shared" si="127"/>
        <v>0</v>
      </c>
      <c r="S550" s="11">
        <f t="shared" si="128"/>
        <v>-1.1079098614227452</v>
      </c>
      <c r="T550" s="11">
        <f t="shared" si="129"/>
        <v>-0.18635994304840123</v>
      </c>
      <c r="U550" s="11">
        <f>'OddsRatio_working_3-way'!S550-'OddsRatio_working_3-way'!R550^2/3</f>
        <v>-1.1079098614227452</v>
      </c>
      <c r="V550" s="11">
        <f>'OddsRatio_working_3-way'!S550*'OddsRatio_working_3-way'!R550/3-2*'OddsRatio_working_3-way'!R550^3/27-'OddsRatio_working_3-way'!T550</f>
        <v>0.18635994304840123</v>
      </c>
      <c r="W550" s="11">
        <f>'OddsRatio_working_3-way'!V550^2+4*'OddsRatio_working_3-way'!U550^3/27</f>
        <v>-0.16673956560443726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0.22442682213666029</v>
      </c>
      <c r="Y550" s="11">
        <f>IF('OddsRatio_working_3-way'!W550&gt;=0,IF('OddsRatio_working_3-way'!V550+SQRT('OddsRatio_working_3-way'!W550)&gt;0,0,PI()),ACOS('OddsRatio_working_3-way'!V550/(2*'OddsRatio_working_3-way'!X550)))</f>
        <v>1.1426437058149568</v>
      </c>
      <c r="Z550" s="11">
        <f>'OddsRatio_working_3-way'!X550^(1/3)*COS('OddsRatio_working_3-way'!Y550/3)</f>
        <v>0.56415369518695158</v>
      </c>
      <c r="AA550" s="11">
        <f>'OddsRatio_working_3-way'!X550^(1/3)*COS(('OddsRatio_working_3-way'!Y550+2*PI())/3)</f>
        <v>-0.47771790031725192</v>
      </c>
      <c r="AB550" s="11">
        <f>'OddsRatio_working_3-way'!X550^(1/3)*COS(('OddsRatio_working_3-way'!Y550+4*PI())/3)</f>
        <v>-8.6435794869699836E-2</v>
      </c>
      <c r="AC550" s="11">
        <f>'OddsRatio_working_3-way'!X550^(1/3)*SIN('OddsRatio_working_3-way'!Y550/3)</f>
        <v>0.22590682890922784</v>
      </c>
      <c r="AD550" s="11">
        <f>'OddsRatio_working_3-way'!X550^(1/3)*SIN(('OddsRatio_working_3-way'!Y550+2*PI())/3)</f>
        <v>0.37561801721614901</v>
      </c>
      <c r="AE550" s="11">
        <f>'OddsRatio_working_3-way'!X550^(1/3)*SIN(('OddsRatio_working_3-way'!Y550+4*PI())/3)</f>
        <v>-0.60152484612537671</v>
      </c>
      <c r="AF550" s="11">
        <f>-'OddsRatio_working_3-way'!U550/(3*'OddsRatio_working_3-way'!X550^(1/3))*COS(('OddsRatio_working_3-way'!Y550)/3)</f>
        <v>0.56415369518695158</v>
      </c>
      <c r="AG550" s="11">
        <f>-'OddsRatio_working_3-way'!U550/(3*'OddsRatio_working_3-way'!X550^(1/3))*COS(('OddsRatio_working_3-way'!Y550+2*PI())/3)</f>
        <v>-0.47771790031725192</v>
      </c>
      <c r="AH550" s="11">
        <f>-'OddsRatio_working_3-way'!U550/(3*'OddsRatio_working_3-way'!X550^(1/3))*COS(('OddsRatio_working_3-way'!Y550+4*PI())/3)</f>
        <v>-8.6435794869699836E-2</v>
      </c>
      <c r="AI550" s="11">
        <f>'OddsRatio_working_3-way'!U550/(3*'OddsRatio_working_3-way'!X550^(1/3))*SIN(('OddsRatio_working_3-way'!Y550)/3)</f>
        <v>-0.22590682890922784</v>
      </c>
      <c r="AJ550" s="11">
        <f>'OddsRatio_working_3-way'!U550/(3*'OddsRatio_working_3-way'!X550^(1/3))*SIN(('OddsRatio_working_3-way'!Y550+2*PI())/3)</f>
        <v>-0.37561801721614901</v>
      </c>
      <c r="AK550" s="11">
        <f>'OddsRatio_working_3-way'!U550/(3*'OddsRatio_working_3-way'!X550^(1/3))*SIN(('OddsRatio_working_3-way'!Y550+4*PI())/3)</f>
        <v>0.60152484612537671</v>
      </c>
      <c r="AL550" s="11">
        <f>'OddsRatio_working_3-way'!Z550+'OddsRatio_working_3-way'!AF550</f>
        <v>1.1283073903739032</v>
      </c>
      <c r="AM550" s="11">
        <f>'OddsRatio_working_3-way'!AA550+'OddsRatio_working_3-way'!AG550</f>
        <v>-0.95543580063450384</v>
      </c>
      <c r="AN550" s="11">
        <f>'OddsRatio_working_3-way'!AB550+'OddsRatio_working_3-way'!AH550</f>
        <v>-0.17287158973939967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1.1283073903739032</v>
      </c>
      <c r="AS550" s="11">
        <f>IF(('OddsRatio_working_3-way'!X550=0),IF(Q550&gt;0,-Q550^(1/3),(-Q550)^(1/3)),'OddsRatio_working_3-way'!AM550-'OddsRatio_working_3-way'!R550/3)</f>
        <v>-0.95543580063450384</v>
      </c>
      <c r="AT550" s="11">
        <f>IF(('OddsRatio_working_3-way'!X550=0),IF(Q550&gt;0,-Q550^(1/3),(-Q550)^(1/3)),'OddsRatio_working_3-way'!AN550-'OddsRatio_working_3-way'!R550/3)</f>
        <v>-0.17287158973939967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9">
        <f t="shared" si="117"/>
        <v>0.2332205818539573</v>
      </c>
      <c r="E551" s="9">
        <f t="shared" si="118"/>
        <v>0.28966396143534273</v>
      </c>
      <c r="F551" s="9">
        <f t="shared" si="119"/>
        <v>0.47711545671069994</v>
      </c>
      <c r="G551" s="9">
        <f t="shared" si="120"/>
        <v>1.0850779645086632</v>
      </c>
      <c r="H551" s="9">
        <f t="shared" si="121"/>
        <v>4.287786232461249</v>
      </c>
      <c r="I551" s="9">
        <f t="shared" si="122"/>
        <v>3.4522761997895786</v>
      </c>
      <c r="J551" s="9">
        <f t="shared" si="123"/>
        <v>2.0959287441537495</v>
      </c>
      <c r="K551" s="11">
        <f t="shared" si="124"/>
        <v>0.24813895781637715</v>
      </c>
      <c r="L551" s="11">
        <f t="shared" si="125"/>
        <v>0.30674846625766872</v>
      </c>
      <c r="M551" s="11">
        <f t="shared" si="126"/>
        <v>0.49751243781094534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-0.26191099943355878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0.23857330437432112</v>
      </c>
      <c r="Q551" s="11">
        <f>2*'OddsRatio_working_3-way'!K551*'OddsRatio_working_3-way'!L551*'OddsRatio_working_3-way'!M551</f>
        <v>7.5737556944228915E-2</v>
      </c>
      <c r="R551" s="11">
        <f t="shared" si="127"/>
        <v>0</v>
      </c>
      <c r="S551" s="11">
        <f t="shared" si="128"/>
        <v>-0.91089455918342244</v>
      </c>
      <c r="T551" s="11">
        <f t="shared" si="129"/>
        <v>-0.28917287593124519</v>
      </c>
      <c r="U551" s="11">
        <f>'OddsRatio_working_3-way'!S551-'OddsRatio_working_3-way'!R551^2/3</f>
        <v>-0.91089455918342244</v>
      </c>
      <c r="V551" s="11">
        <f>'OddsRatio_working_3-way'!S551*'OddsRatio_working_3-way'!R551/3-2*'OddsRatio_working_3-way'!R551^3/27-'OddsRatio_working_3-way'!T551</f>
        <v>0.28917287593124519</v>
      </c>
      <c r="W551" s="11">
        <f>'OddsRatio_working_3-way'!V551^2+4*'OddsRatio_working_3-way'!U551^3/27</f>
        <v>-2.8348757268597438E-2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0.16730937618895181</v>
      </c>
      <c r="Y551" s="11">
        <f>IF('OddsRatio_working_3-way'!W551&gt;=0,IF('OddsRatio_working_3-way'!V551+SQRT('OddsRatio_working_3-way'!W551)&gt;0,0,PI()),ACOS('OddsRatio_working_3-way'!V551/(2*'OddsRatio_working_3-way'!X551)))</f>
        <v>0.5272657383563919</v>
      </c>
      <c r="Z551" s="11">
        <f>'OddsRatio_working_3-way'!X551^(1/3)*COS('OddsRatio_working_3-way'!Y551/3)</f>
        <v>0.54253898225433161</v>
      </c>
      <c r="AA551" s="11">
        <f>'OddsRatio_working_3-way'!X551^(1/3)*COS(('OddsRatio_working_3-way'!Y551+2*PI())/3)</f>
        <v>-0.35470946563987266</v>
      </c>
      <c r="AB551" s="11">
        <f>'OddsRatio_working_3-way'!X551^(1/3)*COS(('OddsRatio_working_3-way'!Y551+4*PI())/3)</f>
        <v>-0.18782951661445932</v>
      </c>
      <c r="AC551" s="11">
        <f>'OddsRatio_working_3-way'!X551^(1/3)*SIN('OddsRatio_working_3-way'!Y551/3)</f>
        <v>9.6348183492173653E-2</v>
      </c>
      <c r="AD551" s="11">
        <f>'OddsRatio_working_3-way'!X551^(1/3)*SIN(('OddsRatio_working_3-way'!Y551+2*PI())/3)</f>
        <v>0.4216784494295191</v>
      </c>
      <c r="AE551" s="11">
        <f>'OddsRatio_working_3-way'!X551^(1/3)*SIN(('OddsRatio_working_3-way'!Y551+4*PI())/3)</f>
        <v>-0.5180266329216926</v>
      </c>
      <c r="AF551" s="11">
        <f>-'OddsRatio_working_3-way'!U551/(3*'OddsRatio_working_3-way'!X551^(1/3))*COS(('OddsRatio_working_3-way'!Y551)/3)</f>
        <v>0.54253898225433161</v>
      </c>
      <c r="AG551" s="11">
        <f>-'OddsRatio_working_3-way'!U551/(3*'OddsRatio_working_3-way'!X551^(1/3))*COS(('OddsRatio_working_3-way'!Y551+2*PI())/3)</f>
        <v>-0.35470946563987266</v>
      </c>
      <c r="AH551" s="11">
        <f>-'OddsRatio_working_3-way'!U551/(3*'OddsRatio_working_3-way'!X551^(1/3))*COS(('OddsRatio_working_3-way'!Y551+4*PI())/3)</f>
        <v>-0.18782951661445932</v>
      </c>
      <c r="AI551" s="11">
        <f>'OddsRatio_working_3-way'!U551/(3*'OddsRatio_working_3-way'!X551^(1/3))*SIN(('OddsRatio_working_3-way'!Y551)/3)</f>
        <v>-9.6348183492173653E-2</v>
      </c>
      <c r="AJ551" s="11">
        <f>'OddsRatio_working_3-way'!U551/(3*'OddsRatio_working_3-way'!X551^(1/3))*SIN(('OddsRatio_working_3-way'!Y551+2*PI())/3)</f>
        <v>-0.4216784494295191</v>
      </c>
      <c r="AK551" s="11">
        <f>'OddsRatio_working_3-way'!U551/(3*'OddsRatio_working_3-way'!X551^(1/3))*SIN(('OddsRatio_working_3-way'!Y551+4*PI())/3)</f>
        <v>0.5180266329216926</v>
      </c>
      <c r="AL551" s="11">
        <f>'OddsRatio_working_3-way'!Z551+'OddsRatio_working_3-way'!AF551</f>
        <v>1.0850779645086632</v>
      </c>
      <c r="AM551" s="11">
        <f>'OddsRatio_working_3-way'!AA551+'OddsRatio_working_3-way'!AG551</f>
        <v>-0.70941893127974531</v>
      </c>
      <c r="AN551" s="11">
        <f>'OddsRatio_working_3-way'!AB551+'OddsRatio_working_3-way'!AH551</f>
        <v>-0.37565903322891864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1.0850779645086632</v>
      </c>
      <c r="AS551" s="11">
        <f>IF(('OddsRatio_working_3-way'!X551=0),IF(Q551&gt;0,-Q551^(1/3),(-Q551)^(1/3)),'OddsRatio_working_3-way'!AM551-'OddsRatio_working_3-way'!R551/3)</f>
        <v>-0.70941893127974531</v>
      </c>
      <c r="AT551" s="11">
        <f>IF(('OddsRatio_working_3-way'!X551=0),IF(Q551&gt;0,-Q551^(1/3),(-Q551)^(1/3)),'OddsRatio_working_3-way'!AN551-'OddsRatio_working_3-way'!R551/3)</f>
        <v>-0.37565903322891864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9">
        <f t="shared" si="117"/>
        <v>0.56133595740437769</v>
      </c>
      <c r="E552" s="9">
        <f t="shared" si="118"/>
        <v>0.23994996425024795</v>
      </c>
      <c r="F552" s="9">
        <f t="shared" si="119"/>
        <v>0.19871407834537425</v>
      </c>
      <c r="G552" s="9">
        <f t="shared" si="120"/>
        <v>1.0419524750062537</v>
      </c>
      <c r="H552" s="9">
        <f t="shared" si="121"/>
        <v>1.7814643562546904</v>
      </c>
      <c r="I552" s="9">
        <f t="shared" si="122"/>
        <v>4.1675355240190104</v>
      </c>
      <c r="J552" s="9">
        <f t="shared" si="123"/>
        <v>5.0323560782742014</v>
      </c>
      <c r="K552" s="11">
        <f t="shared" si="124"/>
        <v>0.5714285714285714</v>
      </c>
      <c r="L552" s="11">
        <f t="shared" si="125"/>
        <v>0.24752475247524752</v>
      </c>
      <c r="M552" s="11">
        <f t="shared" si="126"/>
        <v>0.20533880903490759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-0.25626980415847389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0.22247457952014033</v>
      </c>
      <c r="Q552" s="11">
        <f>2*'OddsRatio_working_3-way'!K552*'OddsRatio_working_3-way'!L552*'OddsRatio_working_3-way'!M552</f>
        <v>5.8087357577060135E-2</v>
      </c>
      <c r="R552" s="11">
        <f t="shared" si="127"/>
        <v>0</v>
      </c>
      <c r="S552" s="11">
        <f t="shared" si="128"/>
        <v>-0.86812638832222688</v>
      </c>
      <c r="T552" s="11">
        <f t="shared" si="129"/>
        <v>-0.2266648533478399</v>
      </c>
      <c r="U552" s="11">
        <f>'OddsRatio_working_3-way'!S552-'OddsRatio_working_3-way'!R552^2/3</f>
        <v>-0.86812638832222688</v>
      </c>
      <c r="V552" s="11">
        <f>'OddsRatio_working_3-way'!S552*'OddsRatio_working_3-way'!R552/3-2*'OddsRatio_working_3-way'!R552^3/27-'OddsRatio_working_3-way'!T552</f>
        <v>0.2266648533478399</v>
      </c>
      <c r="W552" s="11">
        <f>'OddsRatio_working_3-way'!V552^2+4*'OddsRatio_working_3-way'!U552^3/27</f>
        <v>-4.5550117676682544E-2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0.15566556573298437</v>
      </c>
      <c r="Y552" s="11">
        <f>IF('OddsRatio_working_3-way'!W552&gt;=0,IF('OddsRatio_working_3-way'!V552+SQRT('OddsRatio_working_3-way'!W552)&gt;0,0,PI()),ACOS('OddsRatio_working_3-way'!V552/(2*'OddsRatio_working_3-way'!X552)))</f>
        <v>0.75532218370062687</v>
      </c>
      <c r="Z552" s="11">
        <f>'OddsRatio_working_3-way'!X552^(1/3)*COS('OddsRatio_working_3-way'!Y552/3)</f>
        <v>0.52097623750312683</v>
      </c>
      <c r="AA552" s="11">
        <f>'OddsRatio_working_3-way'!X552^(1/3)*COS(('OddsRatio_working_3-way'!Y552+2*PI())/3)</f>
        <v>-0.3765459364476193</v>
      </c>
      <c r="AB552" s="11">
        <f>'OddsRatio_working_3-way'!X552^(1/3)*COS(('OddsRatio_working_3-way'!Y552+4*PI())/3)</f>
        <v>-0.14443030105550744</v>
      </c>
      <c r="AC552" s="11">
        <f>'OddsRatio_working_3-way'!X552^(1/3)*SIN('OddsRatio_working_3-way'!Y552/3)</f>
        <v>0.13401202457675682</v>
      </c>
      <c r="AD552" s="11">
        <f>'OddsRatio_working_3-way'!X552^(1/3)*SIN(('OddsRatio_working_3-way'!Y552+2*PI())/3)</f>
        <v>0.38417264415736468</v>
      </c>
      <c r="AE552" s="11">
        <f>'OddsRatio_working_3-way'!X552^(1/3)*SIN(('OddsRatio_working_3-way'!Y552+4*PI())/3)</f>
        <v>-0.5181846687341215</v>
      </c>
      <c r="AF552" s="11">
        <f>-'OddsRatio_working_3-way'!U552/(3*'OddsRatio_working_3-way'!X552^(1/3))*COS(('OddsRatio_working_3-way'!Y552)/3)</f>
        <v>0.52097623750312672</v>
      </c>
      <c r="AG552" s="11">
        <f>-'OddsRatio_working_3-way'!U552/(3*'OddsRatio_working_3-way'!X552^(1/3))*COS(('OddsRatio_working_3-way'!Y552+2*PI())/3)</f>
        <v>-0.37654593644761919</v>
      </c>
      <c r="AH552" s="11">
        <f>-'OddsRatio_working_3-way'!U552/(3*'OddsRatio_working_3-way'!X552^(1/3))*COS(('OddsRatio_working_3-way'!Y552+4*PI())/3)</f>
        <v>-0.14443030105550742</v>
      </c>
      <c r="AI552" s="11">
        <f>'OddsRatio_working_3-way'!U552/(3*'OddsRatio_working_3-way'!X552^(1/3))*SIN(('OddsRatio_working_3-way'!Y552)/3)</f>
        <v>-0.13401202457675679</v>
      </c>
      <c r="AJ552" s="11">
        <f>'OddsRatio_working_3-way'!U552/(3*'OddsRatio_working_3-way'!X552^(1/3))*SIN(('OddsRatio_working_3-way'!Y552+2*PI())/3)</f>
        <v>-0.38417264415736457</v>
      </c>
      <c r="AK552" s="11">
        <f>'OddsRatio_working_3-way'!U552/(3*'OddsRatio_working_3-way'!X552^(1/3))*SIN(('OddsRatio_working_3-way'!Y552+4*PI())/3)</f>
        <v>0.51818466873412139</v>
      </c>
      <c r="AL552" s="11">
        <f>'OddsRatio_working_3-way'!Z552+'OddsRatio_working_3-way'!AF552</f>
        <v>1.0419524750062537</v>
      </c>
      <c r="AM552" s="11">
        <f>'OddsRatio_working_3-way'!AA552+'OddsRatio_working_3-way'!AG552</f>
        <v>-0.75309187289523849</v>
      </c>
      <c r="AN552" s="11">
        <f>'OddsRatio_working_3-way'!AB552+'OddsRatio_working_3-way'!AH552</f>
        <v>-0.28886060211101483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1.0419524750062537</v>
      </c>
      <c r="AS552" s="11">
        <f>IF(('OddsRatio_working_3-way'!X552=0),IF(Q552&gt;0,-Q552^(1/3),(-Q552)^(1/3)),'OddsRatio_working_3-way'!AM552-'OddsRatio_working_3-way'!R552/3)</f>
        <v>-0.75309187289523849</v>
      </c>
      <c r="AT552" s="11">
        <f>IF(('OddsRatio_working_3-way'!X552=0),IF(Q552&gt;0,-Q552^(1/3),(-Q552)^(1/3)),'OddsRatio_working_3-way'!AN552-'OddsRatio_working_3-way'!R552/3)</f>
        <v>-0.28886060211101483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9">
        <f t="shared" si="117"/>
        <v>0.59477077967708991</v>
      </c>
      <c r="E553" s="9">
        <f t="shared" si="118"/>
        <v>0.22012545698559782</v>
      </c>
      <c r="F553" s="9">
        <f t="shared" si="119"/>
        <v>0.18510376333731238</v>
      </c>
      <c r="G553" s="9">
        <f t="shared" si="120"/>
        <v>1.0481845965365406</v>
      </c>
      <c r="H553" s="9">
        <f t="shared" si="121"/>
        <v>1.6813199877487512</v>
      </c>
      <c r="I553" s="9">
        <f t="shared" si="122"/>
        <v>4.5428639362935073</v>
      </c>
      <c r="J553" s="9">
        <f t="shared" si="123"/>
        <v>5.4023753054534716</v>
      </c>
      <c r="K553" s="11">
        <f t="shared" si="124"/>
        <v>0.60606060606060608</v>
      </c>
      <c r="L553" s="11">
        <f t="shared" si="125"/>
        <v>0.22831050228310504</v>
      </c>
      <c r="M553" s="11">
        <f t="shared" si="126"/>
        <v>0.19230769230769229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-0.24553756745537569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0.21899713680535601</v>
      </c>
      <c r="Q553" s="11">
        <f>2*'OddsRatio_working_3-way'!K553*'OddsRatio_working_3-way'!L553*'OddsRatio_working_3-way'!M553</f>
        <v>5.3219231301423087E-2</v>
      </c>
      <c r="R553" s="11">
        <f t="shared" si="127"/>
        <v>0</v>
      </c>
      <c r="S553" s="11">
        <f t="shared" si="128"/>
        <v>-0.89190888007456059</v>
      </c>
      <c r="T553" s="11">
        <f t="shared" si="129"/>
        <v>-0.21674577887595639</v>
      </c>
      <c r="U553" s="11">
        <f>'OddsRatio_working_3-way'!S553-'OddsRatio_working_3-way'!R553^2/3</f>
        <v>-0.89190888007456059</v>
      </c>
      <c r="V553" s="11">
        <f>'OddsRatio_working_3-way'!S553*'OddsRatio_working_3-way'!R553/3-2*'OddsRatio_working_3-way'!R553^3/27-'OddsRatio_working_3-way'!T553</f>
        <v>0.21674577887595639</v>
      </c>
      <c r="W553" s="11">
        <f>'OddsRatio_working_3-way'!V553^2+4*'OddsRatio_working_3-way'!U553^3/27</f>
        <v>-5.8134572181615184E-2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0.16210591047380118</v>
      </c>
      <c r="Y553" s="11">
        <f>IF('OddsRatio_working_3-way'!W553&gt;=0,IF('OddsRatio_working_3-way'!V553+SQRT('OddsRatio_working_3-way'!W553)&gt;0,0,PI()),ACOS('OddsRatio_working_3-way'!V553/(2*'OddsRatio_working_3-way'!X553)))</f>
        <v>0.83856407550864642</v>
      </c>
      <c r="Z553" s="11">
        <f>'OddsRatio_working_3-way'!X553^(1/3)*COS('OddsRatio_working_3-way'!Y553/3)</f>
        <v>0.52409229826827031</v>
      </c>
      <c r="AA553" s="11">
        <f>'OddsRatio_working_3-way'!X553^(1/3)*COS(('OddsRatio_working_3-way'!Y553+2*PI())/3)</f>
        <v>-0.39232533853348589</v>
      </c>
      <c r="AB553" s="11">
        <f>'OddsRatio_working_3-way'!X553^(1/3)*COS(('OddsRatio_working_3-way'!Y553+4*PI())/3)</f>
        <v>-0.13176695973478456</v>
      </c>
      <c r="AC553" s="11">
        <f>'OddsRatio_working_3-way'!X553^(1/3)*SIN('OddsRatio_working_3-way'!Y553/3)</f>
        <v>0.15043345013904277</v>
      </c>
      <c r="AD553" s="11">
        <f>'OddsRatio_working_3-way'!X553^(1/3)*SIN(('OddsRatio_working_3-way'!Y553+2*PI())/3)</f>
        <v>0.37866051915857191</v>
      </c>
      <c r="AE553" s="11">
        <f>'OddsRatio_working_3-way'!X553^(1/3)*SIN(('OddsRatio_working_3-way'!Y553+4*PI())/3)</f>
        <v>-0.52909396929761465</v>
      </c>
      <c r="AF553" s="11">
        <f>-'OddsRatio_working_3-way'!U553/(3*'OddsRatio_working_3-way'!X553^(1/3))*COS(('OddsRatio_working_3-way'!Y553)/3)</f>
        <v>0.52409229826827031</v>
      </c>
      <c r="AG553" s="11">
        <f>-'OddsRatio_working_3-way'!U553/(3*'OddsRatio_working_3-way'!X553^(1/3))*COS(('OddsRatio_working_3-way'!Y553+2*PI())/3)</f>
        <v>-0.39232533853348589</v>
      </c>
      <c r="AH553" s="11">
        <f>-'OddsRatio_working_3-way'!U553/(3*'OddsRatio_working_3-way'!X553^(1/3))*COS(('OddsRatio_working_3-way'!Y553+4*PI())/3)</f>
        <v>-0.13176695973478456</v>
      </c>
      <c r="AI553" s="11">
        <f>'OddsRatio_working_3-way'!U553/(3*'OddsRatio_working_3-way'!X553^(1/3))*SIN(('OddsRatio_working_3-way'!Y553)/3)</f>
        <v>-0.15043345013904277</v>
      </c>
      <c r="AJ553" s="11">
        <f>'OddsRatio_working_3-way'!U553/(3*'OddsRatio_working_3-way'!X553^(1/3))*SIN(('OddsRatio_working_3-way'!Y553+2*PI())/3)</f>
        <v>-0.37866051915857191</v>
      </c>
      <c r="AK553" s="11">
        <f>'OddsRatio_working_3-way'!U553/(3*'OddsRatio_working_3-way'!X553^(1/3))*SIN(('OddsRatio_working_3-way'!Y553+4*PI())/3)</f>
        <v>0.52909396929761465</v>
      </c>
      <c r="AL553" s="11">
        <f>'OddsRatio_working_3-way'!Z553+'OddsRatio_working_3-way'!AF553</f>
        <v>1.0481845965365406</v>
      </c>
      <c r="AM553" s="11">
        <f>'OddsRatio_working_3-way'!AA553+'OddsRatio_working_3-way'!AG553</f>
        <v>-0.78465067706697178</v>
      </c>
      <c r="AN553" s="11">
        <f>'OddsRatio_working_3-way'!AB553+'OddsRatio_working_3-way'!AH553</f>
        <v>-0.26353391946956911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1.0481845965365406</v>
      </c>
      <c r="AS553" s="11">
        <f>IF(('OddsRatio_working_3-way'!X553=0),IF(Q553&gt;0,-Q553^(1/3),(-Q553)^(1/3)),'OddsRatio_working_3-way'!AM553-'OddsRatio_working_3-way'!R553/3)</f>
        <v>-0.78465067706697178</v>
      </c>
      <c r="AT553" s="11">
        <f>IF(('OddsRatio_working_3-way'!X553=0),IF(Q553&gt;0,-Q553^(1/3),(-Q553)^(1/3)),'OddsRatio_working_3-way'!AN553-'OddsRatio_working_3-way'!R553/3)</f>
        <v>-0.26353391946956911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9">
        <f t="shared" si="117"/>
        <v>0.56551395761183831</v>
      </c>
      <c r="E554" s="9">
        <f t="shared" si="118"/>
        <v>0.24120278511056997</v>
      </c>
      <c r="F554" s="9">
        <f t="shared" si="119"/>
        <v>0.19328325727759177</v>
      </c>
      <c r="G554" s="9">
        <f t="shared" si="120"/>
        <v>1.0382472308977924</v>
      </c>
      <c r="H554" s="9">
        <f t="shared" si="121"/>
        <v>1.7683029508643666</v>
      </c>
      <c r="I554" s="9">
        <f t="shared" si="122"/>
        <v>4.1458891096203105</v>
      </c>
      <c r="J554" s="9">
        <f t="shared" si="123"/>
        <v>5.1737538682091255</v>
      </c>
      <c r="K554" s="11">
        <f t="shared" si="124"/>
        <v>0.57471264367816088</v>
      </c>
      <c r="L554" s="11">
        <f t="shared" si="125"/>
        <v>0.24813895781637715</v>
      </c>
      <c r="M554" s="11">
        <f t="shared" si="126"/>
        <v>0.19920318725099603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-0.25606038241148521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0.22129899727407359</v>
      </c>
      <c r="Q554" s="11">
        <f>2*'OddsRatio_working_3-way'!K554*'OddsRatio_working_3-way'!L554*'OddsRatio_working_3-way'!M554</f>
        <v>5.6816173882945721E-2</v>
      </c>
      <c r="R554" s="11">
        <f t="shared" si="127"/>
        <v>0</v>
      </c>
      <c r="S554" s="11">
        <f t="shared" si="128"/>
        <v>-0.86424535959041648</v>
      </c>
      <c r="T554" s="11">
        <f t="shared" si="129"/>
        <v>-0.22188584328380398</v>
      </c>
      <c r="U554" s="11">
        <f>'OddsRatio_working_3-way'!S554-'OddsRatio_working_3-way'!R554^2/3</f>
        <v>-0.86424535959041648</v>
      </c>
      <c r="V554" s="11">
        <f>'OddsRatio_working_3-way'!S554*'OddsRatio_working_3-way'!R554/3-2*'OddsRatio_working_3-way'!R554^3/27-'OddsRatio_working_3-way'!T554</f>
        <v>0.22188584328380398</v>
      </c>
      <c r="W554" s="11">
        <f>'OddsRatio_working_3-way'!V554^2+4*'OddsRatio_working_3-way'!U554^3/27</f>
        <v>-4.6399588093203679E-2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0.15462286016544297</v>
      </c>
      <c r="Y554" s="11">
        <f>IF('OddsRatio_working_3-way'!W554&gt;=0,IF('OddsRatio_working_3-way'!V554+SQRT('OddsRatio_working_3-way'!W554)&gt;0,0,PI()),ACOS('OddsRatio_working_3-way'!V554/(2*'OddsRatio_working_3-way'!X554)))</f>
        <v>0.77058028304241055</v>
      </c>
      <c r="Z554" s="11">
        <f>'OddsRatio_working_3-way'!X554^(1/3)*COS('OddsRatio_working_3-way'!Y554/3)</f>
        <v>0.51912361544889629</v>
      </c>
      <c r="AA554" s="11">
        <f>'OddsRatio_working_3-way'!X554^(1/3)*COS(('OddsRatio_working_3-way'!Y554+2*PI())/3)</f>
        <v>-0.37764797884560009</v>
      </c>
      <c r="AB554" s="11">
        <f>'OddsRatio_working_3-way'!X554^(1/3)*COS(('OddsRatio_working_3-way'!Y554+4*PI())/3)</f>
        <v>-0.14147563660329662</v>
      </c>
      <c r="AC554" s="11">
        <f>'OddsRatio_working_3-way'!X554^(1/3)*SIN('OddsRatio_working_3-way'!Y554/3)</f>
        <v>0.13635416536873857</v>
      </c>
      <c r="AD554" s="11">
        <f>'OddsRatio_working_3-way'!X554^(1/3)*SIN(('OddsRatio_working_3-way'!Y554+2*PI())/3)</f>
        <v>0.38139715599879886</v>
      </c>
      <c r="AE554" s="11">
        <f>'OddsRatio_working_3-way'!X554^(1/3)*SIN(('OddsRatio_working_3-way'!Y554+4*PI())/3)</f>
        <v>-0.51775132136753732</v>
      </c>
      <c r="AF554" s="11">
        <f>-'OddsRatio_working_3-way'!U554/(3*'OddsRatio_working_3-way'!X554^(1/3))*COS(('OddsRatio_working_3-way'!Y554)/3)</f>
        <v>0.51912361544889607</v>
      </c>
      <c r="AG554" s="11">
        <f>-'OddsRatio_working_3-way'!U554/(3*'OddsRatio_working_3-way'!X554^(1/3))*COS(('OddsRatio_working_3-way'!Y554+2*PI())/3)</f>
        <v>-0.37764797884559992</v>
      </c>
      <c r="AH554" s="11">
        <f>-'OddsRatio_working_3-way'!U554/(3*'OddsRatio_working_3-way'!X554^(1/3))*COS(('OddsRatio_working_3-way'!Y554+4*PI())/3)</f>
        <v>-0.14147563660329654</v>
      </c>
      <c r="AI554" s="11">
        <f>'OddsRatio_working_3-way'!U554/(3*'OddsRatio_working_3-way'!X554^(1/3))*SIN(('OddsRatio_working_3-way'!Y554)/3)</f>
        <v>-0.13635416536873851</v>
      </c>
      <c r="AJ554" s="11">
        <f>'OddsRatio_working_3-way'!U554/(3*'OddsRatio_working_3-way'!X554^(1/3))*SIN(('OddsRatio_working_3-way'!Y554+2*PI())/3)</f>
        <v>-0.3813971559987987</v>
      </c>
      <c r="AK554" s="11">
        <f>'OddsRatio_working_3-way'!U554/(3*'OddsRatio_working_3-way'!X554^(1/3))*SIN(('OddsRatio_working_3-way'!Y554+4*PI())/3)</f>
        <v>0.5177513213675371</v>
      </c>
      <c r="AL554" s="11">
        <f>'OddsRatio_working_3-way'!Z554+'OddsRatio_working_3-way'!AF554</f>
        <v>1.0382472308977924</v>
      </c>
      <c r="AM554" s="11">
        <f>'OddsRatio_working_3-way'!AA554+'OddsRatio_working_3-way'!AG554</f>
        <v>-0.75529595769119995</v>
      </c>
      <c r="AN554" s="11">
        <f>'OddsRatio_working_3-way'!AB554+'OddsRatio_working_3-way'!AH554</f>
        <v>-0.28295127320659319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1.0382472308977924</v>
      </c>
      <c r="AS554" s="11">
        <f>IF(('OddsRatio_working_3-way'!X554=0),IF(Q554&gt;0,-Q554^(1/3),(-Q554)^(1/3)),'OddsRatio_working_3-way'!AM554-'OddsRatio_working_3-way'!R554/3)</f>
        <v>-0.75529595769119995</v>
      </c>
      <c r="AT554" s="11">
        <f>IF(('OddsRatio_working_3-way'!X554=0),IF(Q554&gt;0,-Q554^(1/3),(-Q554)^(1/3)),'OddsRatio_working_3-way'!AN554-'OddsRatio_working_3-way'!R554/3)</f>
        <v>-0.28295127320659319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9">
        <f t="shared" si="117"/>
        <v>0.45022104553192038</v>
      </c>
      <c r="E555" s="9">
        <f t="shared" si="118"/>
        <v>0.27958000084702345</v>
      </c>
      <c r="F555" s="9">
        <f t="shared" si="119"/>
        <v>0.27019895362105639</v>
      </c>
      <c r="G555" s="9">
        <f t="shared" si="120"/>
        <v>1.0348569282069575</v>
      </c>
      <c r="H555" s="9">
        <f t="shared" si="121"/>
        <v>2.2211311752842096</v>
      </c>
      <c r="I555" s="9">
        <f t="shared" si="122"/>
        <v>3.5767937512353236</v>
      </c>
      <c r="J555" s="9">
        <f t="shared" si="123"/>
        <v>3.7009765826201586</v>
      </c>
      <c r="K555" s="11">
        <f t="shared" si="124"/>
        <v>0.4587155963302752</v>
      </c>
      <c r="L555" s="11">
        <f t="shared" si="125"/>
        <v>0.28653295128939826</v>
      </c>
      <c r="M555" s="11">
        <f t="shared" si="126"/>
        <v>0.2770083102493075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-0.2792111383540764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0.22864963964743967</v>
      </c>
      <c r="Q555" s="11">
        <f>2*'OddsRatio_working_3-way'!K555*'OddsRatio_working_3-way'!L555*'OddsRatio_working_3-way'!M555</f>
        <v>7.2818356575617735E-2</v>
      </c>
      <c r="R555" s="11">
        <f t="shared" si="127"/>
        <v>0</v>
      </c>
      <c r="S555" s="11">
        <f t="shared" si="128"/>
        <v>-0.81891303117528891</v>
      </c>
      <c r="T555" s="11">
        <f t="shared" si="129"/>
        <v>-0.26080032839977357</v>
      </c>
      <c r="U555" s="11">
        <f>'OddsRatio_working_3-way'!S555-'OddsRatio_working_3-way'!R555^2/3</f>
        <v>-0.81891303117528891</v>
      </c>
      <c r="V555" s="11">
        <f>'OddsRatio_working_3-way'!S555*'OddsRatio_working_3-way'!R555/3-2*'OddsRatio_working_3-way'!R555^3/27-'OddsRatio_working_3-way'!T555</f>
        <v>0.26080032839977357</v>
      </c>
      <c r="W555" s="11">
        <f>'OddsRatio_working_3-way'!V555^2+4*'OddsRatio_working_3-way'!U555^3/27</f>
        <v>-1.3342932661467091E-2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0.14261814747332896</v>
      </c>
      <c r="Y555" s="11">
        <f>IF('OddsRatio_working_3-way'!W555&gt;=0,IF('OddsRatio_working_3-way'!V555+SQRT('OddsRatio_working_3-way'!W555)&gt;0,0,PI()),ACOS('OddsRatio_working_3-way'!V555/(2*'OddsRatio_working_3-way'!X555)))</f>
        <v>0.41694398843123515</v>
      </c>
      <c r="Z555" s="11">
        <f>'OddsRatio_working_3-way'!X555^(1/3)*COS('OddsRatio_working_3-way'!Y555/3)</f>
        <v>0.51742846410347887</v>
      </c>
      <c r="AA555" s="11">
        <f>'OddsRatio_working_3-way'!X555^(1/3)*COS(('OddsRatio_working_3-way'!Y555+2*PI())/3)</f>
        <v>-0.32139673515634115</v>
      </c>
      <c r="AB555" s="11">
        <f>'OddsRatio_working_3-way'!X555^(1/3)*COS(('OddsRatio_working_3-way'!Y555+4*PI())/3)</f>
        <v>-0.19603172894713788</v>
      </c>
      <c r="AC555" s="11">
        <f>'OddsRatio_working_3-way'!X555^(1/3)*SIN('OddsRatio_working_3-way'!Y555/3)</f>
        <v>7.2379520081842591E-2</v>
      </c>
      <c r="AD555" s="11">
        <f>'OddsRatio_working_3-way'!X555^(1/3)*SIN(('OddsRatio_working_3-way'!Y555+2*PI())/3)</f>
        <v>0.4119164345138559</v>
      </c>
      <c r="AE555" s="11">
        <f>'OddsRatio_working_3-way'!X555^(1/3)*SIN(('OddsRatio_working_3-way'!Y555+4*PI())/3)</f>
        <v>-0.48429595459569852</v>
      </c>
      <c r="AF555" s="11">
        <f>-'OddsRatio_working_3-way'!U555/(3*'OddsRatio_working_3-way'!X555^(1/3))*COS(('OddsRatio_working_3-way'!Y555)/3)</f>
        <v>0.51742846410347876</v>
      </c>
      <c r="AG555" s="11">
        <f>-'OddsRatio_working_3-way'!U555/(3*'OddsRatio_working_3-way'!X555^(1/3))*COS(('OddsRatio_working_3-way'!Y555+2*PI())/3)</f>
        <v>-0.3213967351563411</v>
      </c>
      <c r="AH555" s="11">
        <f>-'OddsRatio_working_3-way'!U555/(3*'OddsRatio_working_3-way'!X555^(1/3))*COS(('OddsRatio_working_3-way'!Y555+4*PI())/3)</f>
        <v>-0.19603172894713783</v>
      </c>
      <c r="AI555" s="11">
        <f>'OddsRatio_working_3-way'!U555/(3*'OddsRatio_working_3-way'!X555^(1/3))*SIN(('OddsRatio_working_3-way'!Y555)/3)</f>
        <v>-7.2379520081842577E-2</v>
      </c>
      <c r="AJ555" s="11">
        <f>'OddsRatio_working_3-way'!U555/(3*'OddsRatio_working_3-way'!X555^(1/3))*SIN(('OddsRatio_working_3-way'!Y555+2*PI())/3)</f>
        <v>-0.41191643451385579</v>
      </c>
      <c r="AK555" s="11">
        <f>'OddsRatio_working_3-way'!U555/(3*'OddsRatio_working_3-way'!X555^(1/3))*SIN(('OddsRatio_working_3-way'!Y555+4*PI())/3)</f>
        <v>0.48429595459569841</v>
      </c>
      <c r="AL555" s="11">
        <f>'OddsRatio_working_3-way'!Z555+'OddsRatio_working_3-way'!AF555</f>
        <v>1.0348569282069575</v>
      </c>
      <c r="AM555" s="11">
        <f>'OddsRatio_working_3-way'!AA555+'OddsRatio_working_3-way'!AG555</f>
        <v>-0.6427934703126823</v>
      </c>
      <c r="AN555" s="11">
        <f>'OddsRatio_working_3-way'!AB555+'OddsRatio_working_3-way'!AH555</f>
        <v>-0.39206345789427571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1.0348569282069575</v>
      </c>
      <c r="AS555" s="11">
        <f>IF(('OddsRatio_working_3-way'!X555=0),IF(Q555&gt;0,-Q555^(1/3),(-Q555)^(1/3)),'OddsRatio_working_3-way'!AM555-'OddsRatio_working_3-way'!R555/3)</f>
        <v>-0.6427934703126823</v>
      </c>
      <c r="AT555" s="11">
        <f>IF(('OddsRatio_working_3-way'!X555=0),IF(Q555&gt;0,-Q555^(1/3),(-Q555)^(1/3)),'OddsRatio_working_3-way'!AN555-'OddsRatio_working_3-way'!R555/3)</f>
        <v>-0.39206345789427571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9">
        <f t="shared" si="117"/>
        <v>0.43785728262704982</v>
      </c>
      <c r="E556" s="9">
        <f t="shared" si="118"/>
        <v>0.25512016322297443</v>
      </c>
      <c r="F556" s="9">
        <f t="shared" si="119"/>
        <v>0.3070225541499757</v>
      </c>
      <c r="G556" s="9">
        <f t="shared" si="120"/>
        <v>1.0353622495148866</v>
      </c>
      <c r="H556" s="9">
        <f t="shared" si="121"/>
        <v>2.2838491893984596</v>
      </c>
      <c r="I556" s="9">
        <f t="shared" si="122"/>
        <v>3.9197215436319799</v>
      </c>
      <c r="J556" s="9">
        <f t="shared" si="123"/>
        <v>3.2570897039424525</v>
      </c>
      <c r="K556" s="11">
        <f t="shared" si="124"/>
        <v>0.4464285714285714</v>
      </c>
      <c r="L556" s="11">
        <f t="shared" si="125"/>
        <v>0.26178010471204188</v>
      </c>
      <c r="M556" s="11">
        <f t="shared" si="126"/>
        <v>0.31446540880503143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-0.28014881246383772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0.22932219415475363</v>
      </c>
      <c r="Q556" s="11">
        <f>2*'OddsRatio_working_3-way'!K556*'OddsRatio_working_3-way'!L556*'OddsRatio_working_3-way'!M556</f>
        <v>7.3500703254728725E-2</v>
      </c>
      <c r="R556" s="11">
        <f t="shared" si="127"/>
        <v>0</v>
      </c>
      <c r="S556" s="11">
        <f t="shared" si="128"/>
        <v>-0.81857278686253609</v>
      </c>
      <c r="T556" s="11">
        <f t="shared" si="129"/>
        <v>-0.26236307271235132</v>
      </c>
      <c r="U556" s="11">
        <f>'OddsRatio_working_3-way'!S556-'OddsRatio_working_3-way'!R556^2/3</f>
        <v>-0.81857278686253609</v>
      </c>
      <c r="V556" s="11">
        <f>'OddsRatio_working_3-way'!S556*'OddsRatio_working_3-way'!R556/3-2*'OddsRatio_working_3-way'!R556^3/27-'OddsRatio_working_3-way'!T556</f>
        <v>0.26236307271235132</v>
      </c>
      <c r="W556" s="11">
        <f>'OddsRatio_working_3-way'!V556^2+4*'OddsRatio_working_3-way'!U556^3/27</f>
        <v>-1.2423993427721575E-2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0.14252927361667508</v>
      </c>
      <c r="Y556" s="11">
        <f>IF('OddsRatio_working_3-way'!W556&gt;=0,IF('OddsRatio_working_3-way'!V556+SQRT('OddsRatio_working_3-way'!W556)&gt;0,0,PI()),ACOS('OddsRatio_working_3-way'!V556/(2*'OddsRatio_working_3-way'!X556)))</f>
        <v>0.40173718799370306</v>
      </c>
      <c r="Z556" s="11">
        <f>'OddsRatio_working_3-way'!X556^(1/3)*COS('OddsRatio_working_3-way'!Y556/3)</f>
        <v>0.51768112475744321</v>
      </c>
      <c r="AA556" s="11">
        <f>'OddsRatio_working_3-way'!X556^(1/3)*COS(('OddsRatio_working_3-way'!Y556+2*PI())/3)</f>
        <v>-0.31923829841274376</v>
      </c>
      <c r="AB556" s="11">
        <f>'OddsRatio_working_3-way'!X556^(1/3)*COS(('OddsRatio_working_3-way'!Y556+4*PI())/3)</f>
        <v>-0.19844282634469929</v>
      </c>
      <c r="AC556" s="11">
        <f>'OddsRatio_working_3-way'!X556^(1/3)*SIN('OddsRatio_working_3-way'!Y556/3)</f>
        <v>6.9741298315373401E-2</v>
      </c>
      <c r="AD556" s="11">
        <f>'OddsRatio_working_3-way'!X556^(1/3)*SIN(('OddsRatio_working_3-way'!Y556+2*PI())/3)</f>
        <v>0.41345435594196039</v>
      </c>
      <c r="AE556" s="11">
        <f>'OddsRatio_working_3-way'!X556^(1/3)*SIN(('OddsRatio_working_3-way'!Y556+4*PI())/3)</f>
        <v>-0.4831956542573338</v>
      </c>
      <c r="AF556" s="11">
        <f>-'OddsRatio_working_3-way'!U556/(3*'OddsRatio_working_3-way'!X556^(1/3))*COS(('OddsRatio_working_3-way'!Y556)/3)</f>
        <v>0.51768112475744332</v>
      </c>
      <c r="AG556" s="11">
        <f>-'OddsRatio_working_3-way'!U556/(3*'OddsRatio_working_3-way'!X556^(1/3))*COS(('OddsRatio_working_3-way'!Y556+2*PI())/3)</f>
        <v>-0.31923829841274382</v>
      </c>
      <c r="AH556" s="11">
        <f>-'OddsRatio_working_3-way'!U556/(3*'OddsRatio_working_3-way'!X556^(1/3))*COS(('OddsRatio_working_3-way'!Y556+4*PI())/3)</f>
        <v>-0.19844282634469931</v>
      </c>
      <c r="AI556" s="11">
        <f>'OddsRatio_working_3-way'!U556/(3*'OddsRatio_working_3-way'!X556^(1/3))*SIN(('OddsRatio_working_3-way'!Y556)/3)</f>
        <v>-6.9741298315373415E-2</v>
      </c>
      <c r="AJ556" s="11">
        <f>'OddsRatio_working_3-way'!U556/(3*'OddsRatio_working_3-way'!X556^(1/3))*SIN(('OddsRatio_working_3-way'!Y556+2*PI())/3)</f>
        <v>-0.41345435594196045</v>
      </c>
      <c r="AK556" s="11">
        <f>'OddsRatio_working_3-way'!U556/(3*'OddsRatio_working_3-way'!X556^(1/3))*SIN(('OddsRatio_working_3-way'!Y556+4*PI())/3)</f>
        <v>0.48319565425733391</v>
      </c>
      <c r="AL556" s="11">
        <f>'OddsRatio_working_3-way'!Z556+'OddsRatio_working_3-way'!AF556</f>
        <v>1.0353622495148866</v>
      </c>
      <c r="AM556" s="11">
        <f>'OddsRatio_working_3-way'!AA556+'OddsRatio_working_3-way'!AG556</f>
        <v>-0.63847659682548752</v>
      </c>
      <c r="AN556" s="11">
        <f>'OddsRatio_working_3-way'!AB556+'OddsRatio_working_3-way'!AH556</f>
        <v>-0.39688565268939857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1.0353622495148866</v>
      </c>
      <c r="AS556" s="11">
        <f>IF(('OddsRatio_working_3-way'!X556=0),IF(Q556&gt;0,-Q556^(1/3),(-Q556)^(1/3)),'OddsRatio_working_3-way'!AM556-'OddsRatio_working_3-way'!R556/3)</f>
        <v>-0.63847659682548752</v>
      </c>
      <c r="AT556" s="11">
        <f>IF(('OddsRatio_working_3-way'!X556=0),IF(Q556&gt;0,-Q556^(1/3),(-Q556)^(1/3)),'OddsRatio_working_3-way'!AN556-'OddsRatio_working_3-way'!R556/3)</f>
        <v>-0.39688565268939857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9">
        <f t="shared" si="117"/>
        <v>0.30833371308738439</v>
      </c>
      <c r="E557" s="9">
        <f t="shared" si="118"/>
        <v>0.3284072787560009</v>
      </c>
      <c r="F557" s="9">
        <f t="shared" si="119"/>
        <v>0.36325900815661466</v>
      </c>
      <c r="G557" s="9">
        <f t="shared" si="120"/>
        <v>1.043367092445139</v>
      </c>
      <c r="H557" s="9">
        <f t="shared" si="121"/>
        <v>3.2432392487570487</v>
      </c>
      <c r="I557" s="9">
        <f t="shared" si="122"/>
        <v>3.0449995011924726</v>
      </c>
      <c r="J557" s="9">
        <f t="shared" si="123"/>
        <v>2.7528567153078343</v>
      </c>
      <c r="K557" s="11">
        <f t="shared" si="124"/>
        <v>0.31746031746031744</v>
      </c>
      <c r="L557" s="11">
        <f t="shared" si="125"/>
        <v>0.33783783783783783</v>
      </c>
      <c r="M557" s="11">
        <f t="shared" si="126"/>
        <v>0.37313432835820892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-0.2833131639101788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0.23170825409631379</v>
      </c>
      <c r="Q557" s="11">
        <f>2*'OddsRatio_working_3-way'!K557*'OddsRatio_working_3-way'!L557*'OddsRatio_working_3-way'!M557</f>
        <v>8.0037393470229271E-2</v>
      </c>
      <c r="R557" s="11">
        <f t="shared" si="127"/>
        <v>0</v>
      </c>
      <c r="S557" s="11">
        <f t="shared" si="128"/>
        <v>-0.81785205776662828</v>
      </c>
      <c r="T557" s="11">
        <f t="shared" si="129"/>
        <v>-0.28250502858950888</v>
      </c>
      <c r="U557" s="11">
        <f>'OddsRatio_working_3-way'!S557-'OddsRatio_working_3-way'!R557^2/3</f>
        <v>-0.81785205776662828</v>
      </c>
      <c r="V557" s="11">
        <f>'OddsRatio_working_3-way'!S557*'OddsRatio_working_3-way'!R557/3-2*'OddsRatio_working_3-way'!R557^3/27-'OddsRatio_working_3-way'!T557</f>
        <v>0.28250502858950888</v>
      </c>
      <c r="W557" s="11">
        <f>'OddsRatio_working_3-way'!V557^2+4*'OddsRatio_working_3-way'!U557^3/27</f>
        <v>-1.2348363194685658E-3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0.14234107585112932</v>
      </c>
      <c r="Y557" s="11">
        <f>IF('OddsRatio_working_3-way'!W557&gt;=0,IF('OddsRatio_working_3-way'!V557+SQRT('OddsRatio_working_3-way'!W557)&gt;0,0,PI()),ACOS('OddsRatio_working_3-way'!V557/(2*'OddsRatio_working_3-way'!X557)))</f>
        <v>0.12375237298171715</v>
      </c>
      <c r="Z557" s="11">
        <f>'OddsRatio_working_3-way'!X557^(1/3)*COS('OddsRatio_working_3-way'!Y557/3)</f>
        <v>0.52168354622256963</v>
      </c>
      <c r="AA557" s="11">
        <f>'OddsRatio_working_3-way'!X557^(1/3)*COS(('OddsRatio_working_3-way'!Y557+2*PI())/3)</f>
        <v>-0.27948909576468939</v>
      </c>
      <c r="AB557" s="11">
        <f>'OddsRatio_working_3-way'!X557^(1/3)*COS(('OddsRatio_working_3-way'!Y557+4*PI())/3)</f>
        <v>-0.24219445045788029</v>
      </c>
      <c r="AC557" s="11">
        <f>'OddsRatio_working_3-way'!X557^(1/3)*SIN('OddsRatio_working_3-way'!Y557/3)</f>
        <v>2.1532073507218051E-2</v>
      </c>
      <c r="AD557" s="11">
        <f>'OddsRatio_working_3-way'!X557^(1/3)*SIN(('OddsRatio_working_3-way'!Y557+2*PI())/3)</f>
        <v>0.44102516701148975</v>
      </c>
      <c r="AE557" s="11">
        <f>'OddsRatio_working_3-way'!X557^(1/3)*SIN(('OddsRatio_working_3-way'!Y557+4*PI())/3)</f>
        <v>-0.46255724051870761</v>
      </c>
      <c r="AF557" s="11">
        <f>-'OddsRatio_working_3-way'!U557/(3*'OddsRatio_working_3-way'!X557^(1/3))*COS(('OddsRatio_working_3-way'!Y557)/3)</f>
        <v>0.52168354622256952</v>
      </c>
      <c r="AG557" s="11">
        <f>-'OddsRatio_working_3-way'!U557/(3*'OddsRatio_working_3-way'!X557^(1/3))*COS(('OddsRatio_working_3-way'!Y557+2*PI())/3)</f>
        <v>-0.27948909576468933</v>
      </c>
      <c r="AH557" s="11">
        <f>-'OddsRatio_working_3-way'!U557/(3*'OddsRatio_working_3-way'!X557^(1/3))*COS(('OddsRatio_working_3-way'!Y557+4*PI())/3)</f>
        <v>-0.24219445045788024</v>
      </c>
      <c r="AI557" s="11">
        <f>'OddsRatio_working_3-way'!U557/(3*'OddsRatio_working_3-way'!X557^(1/3))*SIN(('OddsRatio_working_3-way'!Y557)/3)</f>
        <v>-2.1532073507218048E-2</v>
      </c>
      <c r="AJ557" s="11">
        <f>'OddsRatio_working_3-way'!U557/(3*'OddsRatio_working_3-way'!X557^(1/3))*SIN(('OddsRatio_working_3-way'!Y557+2*PI())/3)</f>
        <v>-0.44102516701148964</v>
      </c>
      <c r="AK557" s="11">
        <f>'OddsRatio_working_3-way'!U557/(3*'OddsRatio_working_3-way'!X557^(1/3))*SIN(('OddsRatio_working_3-way'!Y557+4*PI())/3)</f>
        <v>0.46255724051870756</v>
      </c>
      <c r="AL557" s="11">
        <f>'OddsRatio_working_3-way'!Z557+'OddsRatio_working_3-way'!AF557</f>
        <v>1.043367092445139</v>
      </c>
      <c r="AM557" s="11">
        <f>'OddsRatio_working_3-way'!AA557+'OddsRatio_working_3-way'!AG557</f>
        <v>-0.55897819152937878</v>
      </c>
      <c r="AN557" s="11">
        <f>'OddsRatio_working_3-way'!AB557+'OddsRatio_working_3-way'!AH557</f>
        <v>-0.48438890091576053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1.043367092445139</v>
      </c>
      <c r="AS557" s="11">
        <f>IF(('OddsRatio_working_3-way'!X557=0),IF(Q557&gt;0,-Q557^(1/3),(-Q557)^(1/3)),'OddsRatio_working_3-way'!AM557-'OddsRatio_working_3-way'!R557/3)</f>
        <v>-0.55897819152937878</v>
      </c>
      <c r="AT557" s="11">
        <f>IF(('OddsRatio_working_3-way'!X557=0),IF(Q557&gt;0,-Q557^(1/3),(-Q557)^(1/3)),'OddsRatio_working_3-way'!AN557-'OddsRatio_working_3-way'!R557/3)</f>
        <v>-0.48438890091576053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9">
        <f t="shared" si="117"/>
        <v>0.34295884240971691</v>
      </c>
      <c r="E558" s="9">
        <f t="shared" si="118"/>
        <v>0.33694293544379672</v>
      </c>
      <c r="F558" s="9">
        <f t="shared" si="119"/>
        <v>0.32009822214648648</v>
      </c>
      <c r="G558" s="9">
        <f t="shared" si="120"/>
        <v>1.0411966145497344</v>
      </c>
      <c r="H558" s="9">
        <f t="shared" si="121"/>
        <v>2.9158017707715107</v>
      </c>
      <c r="I558" s="9">
        <f t="shared" si="122"/>
        <v>2.9678616014989978</v>
      </c>
      <c r="J558" s="9">
        <f t="shared" si="123"/>
        <v>3.1240410936814582</v>
      </c>
      <c r="K558" s="11">
        <f t="shared" si="124"/>
        <v>0.35211267605633806</v>
      </c>
      <c r="L558" s="11">
        <f t="shared" si="125"/>
        <v>0.34602076124567471</v>
      </c>
      <c r="M558" s="11">
        <f t="shared" si="126"/>
        <v>0.32894736842105265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-0.2843282605851829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0.23125229248373141</v>
      </c>
      <c r="Q558" s="11">
        <f>2*'OddsRatio_working_3-way'!K558*'OddsRatio_working_3-way'!L558*'OddsRatio_working_3-way'!M558</f>
        <v>8.0156773824516941E-2</v>
      </c>
      <c r="R558" s="11">
        <f t="shared" si="127"/>
        <v>0</v>
      </c>
      <c r="S558" s="11">
        <f t="shared" si="128"/>
        <v>-0.81332855203272958</v>
      </c>
      <c r="T558" s="11">
        <f t="shared" si="129"/>
        <v>-0.28191630919678662</v>
      </c>
      <c r="U558" s="11">
        <f>'OddsRatio_working_3-way'!S558-'OddsRatio_working_3-way'!R558^2/3</f>
        <v>-0.81332855203272958</v>
      </c>
      <c r="V558" s="11">
        <f>'OddsRatio_working_3-way'!S558*'OddsRatio_working_3-way'!R558/3-2*'OddsRatio_working_3-way'!R558^3/27-'OddsRatio_working_3-way'!T558</f>
        <v>0.28191630919678662</v>
      </c>
      <c r="W558" s="11">
        <f>'OddsRatio_working_3-way'!V558^2+4*'OddsRatio_working_3-way'!U558^3/27</f>
        <v>-2.297943781051498E-4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0.14116178640946295</v>
      </c>
      <c r="Y558" s="11">
        <f>IF('OddsRatio_working_3-way'!W558&gt;=0,IF('OddsRatio_working_3-way'!V558+SQRT('OddsRatio_working_3-way'!W558)&gt;0,0,PI()),ACOS('OddsRatio_working_3-way'!V558/(2*'OddsRatio_working_3-way'!X558)))</f>
        <v>5.3719437689472072E-2</v>
      </c>
      <c r="Z558" s="11">
        <f>'OddsRatio_working_3-way'!X558^(1/3)*COS('OddsRatio_working_3-way'!Y558/3)</f>
        <v>0.52059830727486722</v>
      </c>
      <c r="AA558" s="11">
        <f>'OddsRatio_working_3-way'!X558^(1/3)*COS(('OddsRatio_working_3-way'!Y558+2*PI())/3)</f>
        <v>-0.26837317711334463</v>
      </c>
      <c r="AB558" s="11">
        <f>'OddsRatio_working_3-way'!X558^(1/3)*COS(('OddsRatio_working_3-way'!Y558+4*PI())/3)</f>
        <v>-0.25222513016152293</v>
      </c>
      <c r="AC558" s="11">
        <f>'OddsRatio_working_3-way'!X558^(1/3)*SIN('OddsRatio_working_3-way'!Y558/3)</f>
        <v>9.3230792545211643E-3</v>
      </c>
      <c r="AD558" s="11">
        <f>'OddsRatio_working_3-way'!X558^(1/3)*SIN(('OddsRatio_working_3-way'!Y558+2*PI())/3)</f>
        <v>0.44618981963995163</v>
      </c>
      <c r="AE558" s="11">
        <f>'OddsRatio_working_3-way'!X558^(1/3)*SIN(('OddsRatio_working_3-way'!Y558+4*PI())/3)</f>
        <v>-0.45551289889447261</v>
      </c>
      <c r="AF558" s="11">
        <f>-'OddsRatio_working_3-way'!U558/(3*'OddsRatio_working_3-way'!X558^(1/3))*COS(('OddsRatio_working_3-way'!Y558)/3)</f>
        <v>0.52059830727486722</v>
      </c>
      <c r="AG558" s="11">
        <f>-'OddsRatio_working_3-way'!U558/(3*'OddsRatio_working_3-way'!X558^(1/3))*COS(('OddsRatio_working_3-way'!Y558+2*PI())/3)</f>
        <v>-0.26837317711334463</v>
      </c>
      <c r="AH558" s="11">
        <f>-'OddsRatio_working_3-way'!U558/(3*'OddsRatio_working_3-way'!X558^(1/3))*COS(('OddsRatio_working_3-way'!Y558+4*PI())/3)</f>
        <v>-0.25222513016152293</v>
      </c>
      <c r="AI558" s="11">
        <f>'OddsRatio_working_3-way'!U558/(3*'OddsRatio_working_3-way'!X558^(1/3))*SIN(('OddsRatio_working_3-way'!Y558)/3)</f>
        <v>-9.3230792545211643E-3</v>
      </c>
      <c r="AJ558" s="11">
        <f>'OddsRatio_working_3-way'!U558/(3*'OddsRatio_working_3-way'!X558^(1/3))*SIN(('OddsRatio_working_3-way'!Y558+2*PI())/3)</f>
        <v>-0.44618981963995163</v>
      </c>
      <c r="AK558" s="11">
        <f>'OddsRatio_working_3-way'!U558/(3*'OddsRatio_working_3-way'!X558^(1/3))*SIN(('OddsRatio_working_3-way'!Y558+4*PI())/3)</f>
        <v>0.45551289889447261</v>
      </c>
      <c r="AL558" s="11">
        <f>'OddsRatio_working_3-way'!Z558+'OddsRatio_working_3-way'!AF558</f>
        <v>1.0411966145497344</v>
      </c>
      <c r="AM558" s="11">
        <f>'OddsRatio_working_3-way'!AA558+'OddsRatio_working_3-way'!AG558</f>
        <v>-0.53674635422668926</v>
      </c>
      <c r="AN558" s="11">
        <f>'OddsRatio_working_3-way'!AB558+'OddsRatio_working_3-way'!AH558</f>
        <v>-0.50445026032304585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1.0411966145497344</v>
      </c>
      <c r="AS558" s="11">
        <f>IF(('OddsRatio_working_3-way'!X558=0),IF(Q558&gt;0,-Q558^(1/3),(-Q558)^(1/3)),'OddsRatio_working_3-way'!AM558-'OddsRatio_working_3-way'!R558/3)</f>
        <v>-0.53674635422668926</v>
      </c>
      <c r="AT558" s="11">
        <f>IF(('OddsRatio_working_3-way'!X558=0),IF(Q558&gt;0,-Q558^(1/3),(-Q558)^(1/3)),'OddsRatio_working_3-way'!AN558-'OddsRatio_working_3-way'!R558/3)</f>
        <v>-0.50445026032304585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9">
        <f t="shared" si="117"/>
        <v>0.72581874532397272</v>
      </c>
      <c r="E559" s="9">
        <f t="shared" si="118"/>
        <v>0.16980172238354344</v>
      </c>
      <c r="F559" s="9">
        <f t="shared" si="119"/>
        <v>0.10437953229248391</v>
      </c>
      <c r="G559" s="9">
        <f t="shared" si="120"/>
        <v>1.0792984039154496</v>
      </c>
      <c r="H559" s="9">
        <f t="shared" si="121"/>
        <v>1.3777544413704073</v>
      </c>
      <c r="I559" s="9">
        <f t="shared" si="122"/>
        <v>5.8892217697369853</v>
      </c>
      <c r="J559" s="9">
        <f t="shared" si="123"/>
        <v>9.5804223111278244</v>
      </c>
      <c r="K559" s="11">
        <f t="shared" si="124"/>
        <v>0.7407407407407407</v>
      </c>
      <c r="L559" s="11">
        <f t="shared" si="125"/>
        <v>0.18083182640144665</v>
      </c>
      <c r="M559" s="11">
        <f t="shared" si="126"/>
        <v>0.111731843575419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-0.18864766753883511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0.19201922886245071</v>
      </c>
      <c r="Q559" s="11">
        <f>2*'OddsRatio_working_3-way'!K559*'OddsRatio_working_3-way'!L559*'OddsRatio_working_3-way'!M559</f>
        <v>2.9932849393990758E-2</v>
      </c>
      <c r="R559" s="11">
        <f t="shared" si="127"/>
        <v>0</v>
      </c>
      <c r="S559" s="11">
        <f t="shared" si="128"/>
        <v>-1.0178722661541604</v>
      </c>
      <c r="T559" s="11">
        <f t="shared" si="129"/>
        <v>-0.15867065723369606</v>
      </c>
      <c r="U559" s="11">
        <f>'OddsRatio_working_3-way'!S559-'OddsRatio_working_3-way'!R559^2/3</f>
        <v>-1.0178722661541604</v>
      </c>
      <c r="V559" s="11">
        <f>'OddsRatio_working_3-way'!S559*'OddsRatio_working_3-way'!R559/3-2*'OddsRatio_working_3-way'!R559^3/27-'OddsRatio_working_3-way'!T559</f>
        <v>0.15867065723369606</v>
      </c>
      <c r="W559" s="11">
        <f>'OddsRatio_working_3-way'!V559^2+4*'OddsRatio_working_3-way'!U559^3/27</f>
        <v>-0.13105780932956246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0.19763235235946033</v>
      </c>
      <c r="Y559" s="11">
        <f>IF('OddsRatio_working_3-way'!W559&gt;=0,IF('OddsRatio_working_3-way'!V559+SQRT('OddsRatio_working_3-way'!W559)&gt;0,0,PI()),ACOS('OddsRatio_working_3-way'!V559/(2*'OddsRatio_working_3-way'!X559)))</f>
        <v>1.1577199424027935</v>
      </c>
      <c r="Z559" s="11">
        <f>'OddsRatio_working_3-way'!X559^(1/3)*COS('OddsRatio_working_3-way'!Y559/3)</f>
        <v>0.53964920195772481</v>
      </c>
      <c r="AA559" s="11">
        <f>'OddsRatio_working_3-way'!X559^(1/3)*COS(('OddsRatio_working_3-way'!Y559+2*PI())/3)</f>
        <v>-0.45969856090579164</v>
      </c>
      <c r="AB559" s="11">
        <f>'OddsRatio_working_3-way'!X559^(1/3)*COS(('OddsRatio_working_3-way'!Y559+4*PI())/3)</f>
        <v>-7.9950641051933252E-2</v>
      </c>
      <c r="AC559" s="11">
        <f>'OddsRatio_working_3-way'!X559^(1/3)*SIN('OddsRatio_working_3-way'!Y559/3)</f>
        <v>0.21924756375182569</v>
      </c>
      <c r="AD559" s="11">
        <f>'OddsRatio_working_3-way'!X559^(1/3)*SIN(('OddsRatio_working_3-way'!Y559+2*PI())/3)</f>
        <v>0.35772613615147586</v>
      </c>
      <c r="AE559" s="11">
        <f>'OddsRatio_working_3-way'!X559^(1/3)*SIN(('OddsRatio_working_3-way'!Y559+4*PI())/3)</f>
        <v>-0.5769736999033015</v>
      </c>
      <c r="AF559" s="11">
        <f>-'OddsRatio_working_3-way'!U559/(3*'OddsRatio_working_3-way'!X559^(1/3))*COS(('OddsRatio_working_3-way'!Y559)/3)</f>
        <v>0.53964920195772492</v>
      </c>
      <c r="AG559" s="11">
        <f>-'OddsRatio_working_3-way'!U559/(3*'OddsRatio_working_3-way'!X559^(1/3))*COS(('OddsRatio_working_3-way'!Y559+2*PI())/3)</f>
        <v>-0.4596985609057917</v>
      </c>
      <c r="AH559" s="11">
        <f>-'OddsRatio_working_3-way'!U559/(3*'OddsRatio_working_3-way'!X559^(1/3))*COS(('OddsRatio_working_3-way'!Y559+4*PI())/3)</f>
        <v>-7.9950641051933266E-2</v>
      </c>
      <c r="AI559" s="11">
        <f>'OddsRatio_working_3-way'!U559/(3*'OddsRatio_working_3-way'!X559^(1/3))*SIN(('OddsRatio_working_3-way'!Y559)/3)</f>
        <v>-0.21924756375182572</v>
      </c>
      <c r="AJ559" s="11">
        <f>'OddsRatio_working_3-way'!U559/(3*'OddsRatio_working_3-way'!X559^(1/3))*SIN(('OddsRatio_working_3-way'!Y559+2*PI())/3)</f>
        <v>-0.35772613615147592</v>
      </c>
      <c r="AK559" s="11">
        <f>'OddsRatio_working_3-way'!U559/(3*'OddsRatio_working_3-way'!X559^(1/3))*SIN(('OddsRatio_working_3-way'!Y559+4*PI())/3)</f>
        <v>0.57697369990330161</v>
      </c>
      <c r="AL559" s="11">
        <f>'OddsRatio_working_3-way'!Z559+'OddsRatio_working_3-way'!AF559</f>
        <v>1.0792984039154496</v>
      </c>
      <c r="AM559" s="11">
        <f>'OddsRatio_working_3-way'!AA559+'OddsRatio_working_3-way'!AG559</f>
        <v>-0.91939712181158328</v>
      </c>
      <c r="AN559" s="11">
        <f>'OddsRatio_working_3-way'!AB559+'OddsRatio_working_3-way'!AH559</f>
        <v>-0.1599012821038665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1.0792984039154496</v>
      </c>
      <c r="AS559" s="11">
        <f>IF(('OddsRatio_working_3-way'!X559=0),IF(Q559&gt;0,-Q559^(1/3),(-Q559)^(1/3)),'OddsRatio_working_3-way'!AM559-'OddsRatio_working_3-way'!R559/3)</f>
        <v>-0.91939712181158328</v>
      </c>
      <c r="AT559" s="11">
        <f>IF(('OddsRatio_working_3-way'!X559=0),IF(Q559&gt;0,-Q559^(1/3),(-Q559)^(1/3)),'OddsRatio_working_3-way'!AN559-'OddsRatio_working_3-way'!R559/3)</f>
        <v>-0.1599012821038665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9">
        <f t="shared" si="117"/>
        <v>0.55933758049390592</v>
      </c>
      <c r="E560" s="9">
        <f t="shared" si="118"/>
        <v>0.22873305662735713</v>
      </c>
      <c r="F560" s="9">
        <f t="shared" si="119"/>
        <v>0.21192936287873707</v>
      </c>
      <c r="G560" s="9">
        <f t="shared" si="120"/>
        <v>1.0504387925373693</v>
      </c>
      <c r="H560" s="9">
        <f t="shared" si="121"/>
        <v>1.7878290944030268</v>
      </c>
      <c r="I560" s="9">
        <f t="shared" si="122"/>
        <v>4.3719085240449553</v>
      </c>
      <c r="J560" s="9">
        <f t="shared" si="123"/>
        <v>4.7185533255822865</v>
      </c>
      <c r="K560" s="11">
        <f t="shared" si="124"/>
        <v>0.5714285714285714</v>
      </c>
      <c r="L560" s="11">
        <f t="shared" si="125"/>
        <v>0.23752969121140144</v>
      </c>
      <c r="M560" s="11">
        <f t="shared" si="126"/>
        <v>0.22026431718061673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-0.25479656007976459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0.22422563676343743</v>
      </c>
      <c r="Q560" s="11">
        <f>2*'OddsRatio_working_3-way'!K560*'OddsRatio_working_3-way'!L560*'OddsRatio_working_3-way'!M560</f>
        <v>5.9793503136916656E-2</v>
      </c>
      <c r="R560" s="11">
        <f t="shared" si="127"/>
        <v>0</v>
      </c>
      <c r="S560" s="11">
        <f t="shared" si="128"/>
        <v>-0.88001830438073081</v>
      </c>
      <c r="T560" s="11">
        <f t="shared" si="129"/>
        <v>-0.23467154783486158</v>
      </c>
      <c r="U560" s="11">
        <f>'OddsRatio_working_3-way'!S560-'OddsRatio_working_3-way'!R560^2/3</f>
        <v>-0.88001830438073081</v>
      </c>
      <c r="V560" s="11">
        <f>'OddsRatio_working_3-way'!S560*'OddsRatio_working_3-way'!R560/3-2*'OddsRatio_working_3-way'!R560^3/27-'OddsRatio_working_3-way'!T560</f>
        <v>0.23467154783486158</v>
      </c>
      <c r="W560" s="11">
        <f>'OddsRatio_working_3-way'!V560^2+4*'OddsRatio_working_3-way'!U560^3/27</f>
        <v>-4.5894379543731448E-2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0.15887504123283586</v>
      </c>
      <c r="Y560" s="11">
        <f>IF('OddsRatio_working_3-way'!W560&gt;=0,IF('OddsRatio_working_3-way'!V560+SQRT('OddsRatio_working_3-way'!W560)&gt;0,0,PI()),ACOS('OddsRatio_working_3-way'!V560/(2*'OddsRatio_working_3-way'!X560)))</f>
        <v>0.73989216699608917</v>
      </c>
      <c r="Z560" s="11">
        <f>'OddsRatio_working_3-way'!X560^(1/3)*COS('OddsRatio_working_3-way'!Y560/3)</f>
        <v>0.52521939626868475</v>
      </c>
      <c r="AA560" s="11">
        <f>'OddsRatio_working_3-way'!X560^(1/3)*COS(('OddsRatio_working_3-way'!Y560+2*PI())/3)</f>
        <v>-0.37712177362226429</v>
      </c>
      <c r="AB560" s="11">
        <f>'OddsRatio_working_3-way'!X560^(1/3)*COS(('OddsRatio_working_3-way'!Y560+4*PI())/3)</f>
        <v>-0.14809762264642032</v>
      </c>
      <c r="AC560" s="11">
        <f>'OddsRatio_working_3-way'!X560^(1/3)*SIN('OddsRatio_working_3-way'!Y560/3)</f>
        <v>0.13222715521682898</v>
      </c>
      <c r="AD560" s="11">
        <f>'OddsRatio_working_3-way'!X560^(1/3)*SIN(('OddsRatio_working_3-way'!Y560+2*PI())/3)</f>
        <v>0.38873976212059225</v>
      </c>
      <c r="AE560" s="11">
        <f>'OddsRatio_working_3-way'!X560^(1/3)*SIN(('OddsRatio_working_3-way'!Y560+4*PI())/3)</f>
        <v>-0.52096691733742129</v>
      </c>
      <c r="AF560" s="11">
        <f>-'OddsRatio_working_3-way'!U560/(3*'OddsRatio_working_3-way'!X560^(1/3))*COS(('OddsRatio_working_3-way'!Y560)/3)</f>
        <v>0.52521939626868464</v>
      </c>
      <c r="AG560" s="11">
        <f>-'OddsRatio_working_3-way'!U560/(3*'OddsRatio_working_3-way'!X560^(1/3))*COS(('OddsRatio_working_3-way'!Y560+2*PI())/3)</f>
        <v>-0.37712177362226423</v>
      </c>
      <c r="AH560" s="11">
        <f>-'OddsRatio_working_3-way'!U560/(3*'OddsRatio_working_3-way'!X560^(1/3))*COS(('OddsRatio_working_3-way'!Y560+4*PI())/3)</f>
        <v>-0.14809762264642029</v>
      </c>
      <c r="AI560" s="11">
        <f>'OddsRatio_working_3-way'!U560/(3*'OddsRatio_working_3-way'!X560^(1/3))*SIN(('OddsRatio_working_3-way'!Y560)/3)</f>
        <v>-0.13222715521682896</v>
      </c>
      <c r="AJ560" s="11">
        <f>'OddsRatio_working_3-way'!U560/(3*'OddsRatio_working_3-way'!X560^(1/3))*SIN(('OddsRatio_working_3-way'!Y560+2*PI())/3)</f>
        <v>-0.38873976212059219</v>
      </c>
      <c r="AK560" s="11">
        <f>'OddsRatio_working_3-way'!U560/(3*'OddsRatio_working_3-way'!X560^(1/3))*SIN(('OddsRatio_working_3-way'!Y560+4*PI())/3)</f>
        <v>0.52096691733742118</v>
      </c>
      <c r="AL560" s="11">
        <f>'OddsRatio_working_3-way'!Z560+'OddsRatio_working_3-way'!AF560</f>
        <v>1.0504387925373693</v>
      </c>
      <c r="AM560" s="11">
        <f>'OddsRatio_working_3-way'!AA560+'OddsRatio_working_3-way'!AG560</f>
        <v>-0.75424354724452858</v>
      </c>
      <c r="AN560" s="11">
        <f>'OddsRatio_working_3-way'!AB560+'OddsRatio_working_3-way'!AH560</f>
        <v>-0.29619524529284058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1.0504387925373693</v>
      </c>
      <c r="AS560" s="11">
        <f>IF(('OddsRatio_working_3-way'!X560=0),IF(Q560&gt;0,-Q560^(1/3),(-Q560)^(1/3)),'OddsRatio_working_3-way'!AM560-'OddsRatio_working_3-way'!R560/3)</f>
        <v>-0.75424354724452858</v>
      </c>
      <c r="AT560" s="11">
        <f>IF(('OddsRatio_working_3-way'!X560=0),IF(Q560&gt;0,-Q560^(1/3),(-Q560)^(1/3)),'OddsRatio_working_3-way'!AN560-'OddsRatio_working_3-way'!R560/3)</f>
        <v>-0.29619524529284058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9">
        <f t="shared" si="117"/>
        <v>0.4862137560704215</v>
      </c>
      <c r="E561" s="9">
        <f t="shared" si="118"/>
        <v>0.27032031851056043</v>
      </c>
      <c r="F561" s="9">
        <f t="shared" si="119"/>
        <v>0.24346592541901804</v>
      </c>
      <c r="G561" s="9">
        <f t="shared" si="120"/>
        <v>1.0462461110247698</v>
      </c>
      <c r="H561" s="9">
        <f t="shared" si="121"/>
        <v>2.0567085721350167</v>
      </c>
      <c r="I561" s="9">
        <f t="shared" si="122"/>
        <v>3.6993149664439064</v>
      </c>
      <c r="J561" s="9">
        <f t="shared" si="123"/>
        <v>4.1073509497435658</v>
      </c>
      <c r="K561" s="11">
        <f t="shared" si="124"/>
        <v>0.49751243781094534</v>
      </c>
      <c r="L561" s="11">
        <f t="shared" si="125"/>
        <v>0.27932960893854747</v>
      </c>
      <c r="M561" s="11">
        <f t="shared" si="126"/>
        <v>0.25188916876574308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-0.27091181022683031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0.22963297299859287</v>
      </c>
      <c r="Q561" s="11">
        <f>2*'OddsRatio_working_3-way'!K561*'OddsRatio_working_3-way'!L561*'OddsRatio_working_3-way'!M561</f>
        <v>7.0010052743473453E-2</v>
      </c>
      <c r="R561" s="11">
        <f t="shared" si="127"/>
        <v>0</v>
      </c>
      <c r="S561" s="11">
        <f t="shared" si="128"/>
        <v>-0.84762998263650702</v>
      </c>
      <c r="T561" s="11">
        <f t="shared" si="129"/>
        <v>-0.25842377519405707</v>
      </c>
      <c r="U561" s="11">
        <f>'OddsRatio_working_3-way'!S561-'OddsRatio_working_3-way'!R561^2/3</f>
        <v>-0.84762998263650702</v>
      </c>
      <c r="V561" s="11">
        <f>'OddsRatio_working_3-way'!S561*'OddsRatio_working_3-way'!R561/3-2*'OddsRatio_working_3-way'!R561^3/27-'OddsRatio_working_3-way'!T561</f>
        <v>0.25842377519405707</v>
      </c>
      <c r="W561" s="11">
        <f>'OddsRatio_working_3-way'!V561^2+4*'OddsRatio_working_3-way'!U561^3/27</f>
        <v>-2.3439714985882057E-2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0.15018535428881755</v>
      </c>
      <c r="Y561" s="11">
        <f>IF('OddsRatio_working_3-way'!W561&gt;=0,IF('OddsRatio_working_3-way'!V561+SQRT('OddsRatio_working_3-way'!W561)&gt;0,0,PI()),ACOS('OddsRatio_working_3-way'!V561/(2*'OddsRatio_working_3-way'!X561)))</f>
        <v>0.53484144905782216</v>
      </c>
      <c r="Z561" s="11">
        <f>'OddsRatio_working_3-way'!X561^(1/3)*COS('OddsRatio_working_3-way'!Y561/3)</f>
        <v>0.52312305551238492</v>
      </c>
      <c r="AA561" s="11">
        <f>'OddsRatio_working_3-way'!X561^(1/3)*COS(('OddsRatio_working_3-way'!Y561+2*PI())/3)</f>
        <v>-0.34319606243770107</v>
      </c>
      <c r="AB561" s="11">
        <f>'OddsRatio_working_3-way'!X561^(1/3)*COS(('OddsRatio_working_3-way'!Y561+4*PI())/3)</f>
        <v>-0.17992699307468393</v>
      </c>
      <c r="AC561" s="11">
        <f>'OddsRatio_working_3-way'!X561^(1/3)*SIN('OddsRatio_working_3-way'!Y561/3)</f>
        <v>9.4263441147077645E-2</v>
      </c>
      <c r="AD561" s="11">
        <f>'OddsRatio_working_3-way'!X561^(1/3)*SIN(('OddsRatio_working_3-way'!Y561+2*PI())/3)</f>
        <v>0.40590613480552357</v>
      </c>
      <c r="AE561" s="11">
        <f>'OddsRatio_working_3-way'!X561^(1/3)*SIN(('OddsRatio_working_3-way'!Y561+4*PI())/3)</f>
        <v>-0.50016957595260125</v>
      </c>
      <c r="AF561" s="11">
        <f>-'OddsRatio_working_3-way'!U561/(3*'OddsRatio_working_3-way'!X561^(1/3))*COS(('OddsRatio_working_3-way'!Y561)/3)</f>
        <v>0.52312305551238503</v>
      </c>
      <c r="AG561" s="11">
        <f>-'OddsRatio_working_3-way'!U561/(3*'OddsRatio_working_3-way'!X561^(1/3))*COS(('OddsRatio_working_3-way'!Y561+2*PI())/3)</f>
        <v>-0.34319606243770112</v>
      </c>
      <c r="AH561" s="11">
        <f>-'OddsRatio_working_3-way'!U561/(3*'OddsRatio_working_3-way'!X561^(1/3))*COS(('OddsRatio_working_3-way'!Y561+4*PI())/3)</f>
        <v>-0.17992699307468396</v>
      </c>
      <c r="AI561" s="11">
        <f>'OddsRatio_working_3-way'!U561/(3*'OddsRatio_working_3-way'!X561^(1/3))*SIN(('OddsRatio_working_3-way'!Y561)/3)</f>
        <v>-9.4263441147077659E-2</v>
      </c>
      <c r="AJ561" s="11">
        <f>'OddsRatio_working_3-way'!U561/(3*'OddsRatio_working_3-way'!X561^(1/3))*SIN(('OddsRatio_working_3-way'!Y561+2*PI())/3)</f>
        <v>-0.40590613480552368</v>
      </c>
      <c r="AK561" s="11">
        <f>'OddsRatio_working_3-way'!U561/(3*'OddsRatio_working_3-way'!X561^(1/3))*SIN(('OddsRatio_working_3-way'!Y561+4*PI())/3)</f>
        <v>0.50016957595260136</v>
      </c>
      <c r="AL561" s="11">
        <f>'OddsRatio_working_3-way'!Z561+'OddsRatio_working_3-way'!AF561</f>
        <v>1.0462461110247698</v>
      </c>
      <c r="AM561" s="11">
        <f>'OddsRatio_working_3-way'!AA561+'OddsRatio_working_3-way'!AG561</f>
        <v>-0.68639212487540213</v>
      </c>
      <c r="AN561" s="11">
        <f>'OddsRatio_working_3-way'!AB561+'OddsRatio_working_3-way'!AH561</f>
        <v>-0.35985398614936792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1.0462461110247698</v>
      </c>
      <c r="AS561" s="11">
        <f>IF(('OddsRatio_working_3-way'!X561=0),IF(Q561&gt;0,-Q561^(1/3),(-Q561)^(1/3)),'OddsRatio_working_3-way'!AM561-'OddsRatio_working_3-way'!R561/3)</f>
        <v>-0.68639212487540213</v>
      </c>
      <c r="AT561" s="11">
        <f>IF(('OddsRatio_working_3-way'!X561=0),IF(Q561&gt;0,-Q561^(1/3),(-Q561)^(1/3)),'OddsRatio_working_3-way'!AN561-'OddsRatio_working_3-way'!R561/3)</f>
        <v>-0.35985398614936792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9">
        <f t="shared" si="117"/>
        <v>0.21558259073775862</v>
      </c>
      <c r="E562" s="9">
        <f t="shared" si="118"/>
        <v>0.20984063784826315</v>
      </c>
      <c r="F562" s="9">
        <f t="shared" si="119"/>
        <v>0.57457677141397823</v>
      </c>
      <c r="G562" s="9">
        <f t="shared" si="120"/>
        <v>1.0577306630635177</v>
      </c>
      <c r="H562" s="9">
        <f t="shared" si="121"/>
        <v>4.6385934809385008</v>
      </c>
      <c r="I562" s="9">
        <f t="shared" si="122"/>
        <v>4.7655211605061227</v>
      </c>
      <c r="J562" s="9">
        <f t="shared" si="123"/>
        <v>1.7404114641444626</v>
      </c>
      <c r="K562" s="11">
        <f t="shared" si="124"/>
        <v>0.2252252252252252</v>
      </c>
      <c r="L562" s="11">
        <f t="shared" si="125"/>
        <v>0.2192982456140351</v>
      </c>
      <c r="M562" s="11">
        <f t="shared" si="126"/>
        <v>0.58823529411764708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-0.24906330479085903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0.2237144265008042</v>
      </c>
      <c r="Q562" s="11">
        <f>2*'OddsRatio_working_3-way'!K562*'OddsRatio_working_3-way'!L562*'OddsRatio_working_3-way'!M562</f>
        <v>5.8107643246962132E-2</v>
      </c>
      <c r="R562" s="11">
        <f t="shared" si="127"/>
        <v>0</v>
      </c>
      <c r="S562" s="11">
        <f t="shared" si="128"/>
        <v>-0.8982231512934411</v>
      </c>
      <c r="T562" s="11">
        <f t="shared" si="129"/>
        <v>-0.23330471462167301</v>
      </c>
      <c r="U562" s="11">
        <f>'OddsRatio_working_3-way'!S562-'OddsRatio_working_3-way'!R562^2/3</f>
        <v>-0.8982231512934411</v>
      </c>
      <c r="V562" s="11">
        <f>'OddsRatio_working_3-way'!S562*'OddsRatio_working_3-way'!R562/3-2*'OddsRatio_working_3-way'!R562^3/27-'OddsRatio_working_3-way'!T562</f>
        <v>0.23330471462167301</v>
      </c>
      <c r="W562" s="11">
        <f>'OddsRatio_working_3-way'!V562^2+4*'OddsRatio_working_3-way'!U562^3/27</f>
        <v>-5.2930506646379841E-2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0.16383039744739078</v>
      </c>
      <c r="Y562" s="11">
        <f>IF('OddsRatio_working_3-way'!W562&gt;=0,IF('OddsRatio_working_3-way'!V562+SQRT('OddsRatio_working_3-way'!W562)&gt;0,0,PI()),ACOS('OddsRatio_working_3-way'!V562/(2*'OddsRatio_working_3-way'!X562)))</f>
        <v>0.77840948155559708</v>
      </c>
      <c r="Z562" s="11">
        <f>'OddsRatio_working_3-way'!X562^(1/3)*COS('OddsRatio_working_3-way'!Y562/3)</f>
        <v>0.52886533153175885</v>
      </c>
      <c r="AA562" s="11">
        <f>'OddsRatio_working_3-way'!X562^(1/3)*COS(('OddsRatio_working_3-way'!Y562+2*PI())/3)</f>
        <v>-0.38601343583751696</v>
      </c>
      <c r="AB562" s="11">
        <f>'OddsRatio_working_3-way'!X562^(1/3)*COS(('OddsRatio_working_3-way'!Y562+4*PI())/3)</f>
        <v>-0.14285189569424175</v>
      </c>
      <c r="AC562" s="11">
        <f>'OddsRatio_working_3-way'!X562^(1/3)*SIN('OddsRatio_working_3-way'!Y562/3)</f>
        <v>0.14038938065828391</v>
      </c>
      <c r="AD562" s="11">
        <f>'OddsRatio_working_3-way'!X562^(1/3)*SIN(('OddsRatio_working_3-way'!Y562+2*PI())/3)</f>
        <v>0.38781612195824056</v>
      </c>
      <c r="AE562" s="11">
        <f>'OddsRatio_working_3-way'!X562^(1/3)*SIN(('OddsRatio_working_3-way'!Y562+4*PI())/3)</f>
        <v>-0.52820550261652432</v>
      </c>
      <c r="AF562" s="11">
        <f>-'OddsRatio_working_3-way'!U562/(3*'OddsRatio_working_3-way'!X562^(1/3))*COS(('OddsRatio_working_3-way'!Y562)/3)</f>
        <v>0.52886533153175885</v>
      </c>
      <c r="AG562" s="11">
        <f>-'OddsRatio_working_3-way'!U562/(3*'OddsRatio_working_3-way'!X562^(1/3))*COS(('OddsRatio_working_3-way'!Y562+2*PI())/3)</f>
        <v>-0.38601343583751696</v>
      </c>
      <c r="AH562" s="11">
        <f>-'OddsRatio_working_3-way'!U562/(3*'OddsRatio_working_3-way'!X562^(1/3))*COS(('OddsRatio_working_3-way'!Y562+4*PI())/3)</f>
        <v>-0.14285189569424175</v>
      </c>
      <c r="AI562" s="11">
        <f>'OddsRatio_working_3-way'!U562/(3*'OddsRatio_working_3-way'!X562^(1/3))*SIN(('OddsRatio_working_3-way'!Y562)/3)</f>
        <v>-0.14038938065828391</v>
      </c>
      <c r="AJ562" s="11">
        <f>'OddsRatio_working_3-way'!U562/(3*'OddsRatio_working_3-way'!X562^(1/3))*SIN(('OddsRatio_working_3-way'!Y562+2*PI())/3)</f>
        <v>-0.38781612195824056</v>
      </c>
      <c r="AK562" s="11">
        <f>'OddsRatio_working_3-way'!U562/(3*'OddsRatio_working_3-way'!X562^(1/3))*SIN(('OddsRatio_working_3-way'!Y562+4*PI())/3)</f>
        <v>0.52820550261652432</v>
      </c>
      <c r="AL562" s="11">
        <f>'OddsRatio_working_3-way'!Z562+'OddsRatio_working_3-way'!AF562</f>
        <v>1.0577306630635177</v>
      </c>
      <c r="AM562" s="11">
        <f>'OddsRatio_working_3-way'!AA562+'OddsRatio_working_3-way'!AG562</f>
        <v>-0.77202687167503392</v>
      </c>
      <c r="AN562" s="11">
        <f>'OddsRatio_working_3-way'!AB562+'OddsRatio_working_3-way'!AH562</f>
        <v>-0.28570379138848351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1.0577306630635177</v>
      </c>
      <c r="AS562" s="11">
        <f>IF(('OddsRatio_working_3-way'!X562=0),IF(Q562&gt;0,-Q562^(1/3),(-Q562)^(1/3)),'OddsRatio_working_3-way'!AM562-'OddsRatio_working_3-way'!R562/3)</f>
        <v>-0.77202687167503392</v>
      </c>
      <c r="AT562" s="11">
        <f>IF(('OddsRatio_working_3-way'!X562=0),IF(Q562&gt;0,-Q562^(1/3),(-Q562)^(1/3)),'OddsRatio_working_3-way'!AN562-'OddsRatio_working_3-way'!R562/3)</f>
        <v>-0.28570379138848351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9">
        <f t="shared" si="117"/>
        <v>0.77098749059014804</v>
      </c>
      <c r="E563" s="9">
        <f t="shared" si="118"/>
        <v>0.14499577890803758</v>
      </c>
      <c r="F563" s="9">
        <f t="shared" si="119"/>
        <v>8.401673050181431E-2</v>
      </c>
      <c r="G563" s="9">
        <f t="shared" si="120"/>
        <v>1.1001403909245044</v>
      </c>
      <c r="H563" s="9">
        <f t="shared" si="121"/>
        <v>1.2970379055496162</v>
      </c>
      <c r="I563" s="9">
        <f t="shared" si="122"/>
        <v>6.8967524953553445</v>
      </c>
      <c r="J563" s="9">
        <f t="shared" si="123"/>
        <v>11.902391274061841</v>
      </c>
      <c r="K563" s="11">
        <f t="shared" si="124"/>
        <v>0.78740157480314954</v>
      </c>
      <c r="L563" s="11">
        <f t="shared" si="125"/>
        <v>0.15723270440251572</v>
      </c>
      <c r="M563" s="11">
        <f t="shared" si="126"/>
        <v>9.1659028414298807E-2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-0.16274836008503268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0.17634592452312725</v>
      </c>
      <c r="Q563" s="11">
        <f>2*'OddsRatio_working_3-way'!K563*'OddsRatio_working_3-way'!L563*'OddsRatio_working_3-way'!M563</f>
        <v>2.2695743181869656E-2</v>
      </c>
      <c r="R563" s="11">
        <f t="shared" si="127"/>
        <v>0</v>
      </c>
      <c r="S563" s="11">
        <f t="shared" si="128"/>
        <v>-1.0835496248993852</v>
      </c>
      <c r="T563" s="11">
        <f t="shared" si="129"/>
        <v>-0.13945297617752703</v>
      </c>
      <c r="U563" s="11">
        <f>'OddsRatio_working_3-way'!S563-'OddsRatio_working_3-way'!R563^2/3</f>
        <v>-1.0835496248993852</v>
      </c>
      <c r="V563" s="11">
        <f>'OddsRatio_working_3-way'!S563*'OddsRatio_working_3-way'!R563/3-2*'OddsRatio_working_3-way'!R563^3/27-'OddsRatio_working_3-way'!T563</f>
        <v>0.13945297617752703</v>
      </c>
      <c r="W563" s="11">
        <f>'OddsRatio_working_3-way'!V563^2+4*'OddsRatio_working_3-way'!U563^3/27</f>
        <v>-0.16902304753067673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0.21706576197977806</v>
      </c>
      <c r="Y563" s="11">
        <f>IF('OddsRatio_working_3-way'!W563&gt;=0,IF('OddsRatio_working_3-way'!V563+SQRT('OddsRatio_working_3-way'!W563)&gt;0,0,PI()),ACOS('OddsRatio_working_3-way'!V563/(2*'OddsRatio_working_3-way'!X563)))</f>
        <v>1.243775812273251</v>
      </c>
      <c r="Z563" s="11">
        <f>'OddsRatio_working_3-way'!X563^(1/3)*COS('OddsRatio_working_3-way'!Y563/3)</f>
        <v>0.55007019546225233</v>
      </c>
      <c r="AA563" s="11">
        <f>'OddsRatio_working_3-way'!X563^(1/3)*COS(('OddsRatio_working_3-way'!Y563+2*PI())/3)</f>
        <v>-0.48468836212959904</v>
      </c>
      <c r="AB563" s="11">
        <f>'OddsRatio_working_3-way'!X563^(1/3)*COS(('OddsRatio_working_3-way'!Y563+4*PI())/3)</f>
        <v>-6.5381833332653475E-2</v>
      </c>
      <c r="AC563" s="11">
        <f>'OddsRatio_working_3-way'!X563^(1/3)*SIN('OddsRatio_working_3-way'!Y563/3)</f>
        <v>0.24208673727388433</v>
      </c>
      <c r="AD563" s="11">
        <f>'OddsRatio_working_3-way'!X563^(1/3)*SIN(('OddsRatio_working_3-way'!Y563+2*PI())/3)</f>
        <v>0.35533139449804008</v>
      </c>
      <c r="AE563" s="11">
        <f>'OddsRatio_working_3-way'!X563^(1/3)*SIN(('OddsRatio_working_3-way'!Y563+4*PI())/3)</f>
        <v>-0.59741813177192427</v>
      </c>
      <c r="AF563" s="11">
        <f>-'OddsRatio_working_3-way'!U563/(3*'OddsRatio_working_3-way'!X563^(1/3))*COS(('OddsRatio_working_3-way'!Y563)/3)</f>
        <v>0.55007019546225222</v>
      </c>
      <c r="AG563" s="11">
        <f>-'OddsRatio_working_3-way'!U563/(3*'OddsRatio_working_3-way'!X563^(1/3))*COS(('OddsRatio_working_3-way'!Y563+2*PI())/3)</f>
        <v>-0.48468836212959893</v>
      </c>
      <c r="AH563" s="11">
        <f>-'OddsRatio_working_3-way'!U563/(3*'OddsRatio_working_3-way'!X563^(1/3))*COS(('OddsRatio_working_3-way'!Y563+4*PI())/3)</f>
        <v>-6.5381833332653461E-2</v>
      </c>
      <c r="AI563" s="11">
        <f>'OddsRatio_working_3-way'!U563/(3*'OddsRatio_working_3-way'!X563^(1/3))*SIN(('OddsRatio_working_3-way'!Y563)/3)</f>
        <v>-0.2420867372738843</v>
      </c>
      <c r="AJ563" s="11">
        <f>'OddsRatio_working_3-way'!U563/(3*'OddsRatio_working_3-way'!X563^(1/3))*SIN(('OddsRatio_working_3-way'!Y563+2*PI())/3)</f>
        <v>-0.35533139449804002</v>
      </c>
      <c r="AK563" s="11">
        <f>'OddsRatio_working_3-way'!U563/(3*'OddsRatio_working_3-way'!X563^(1/3))*SIN(('OddsRatio_working_3-way'!Y563+4*PI())/3)</f>
        <v>0.59741813177192415</v>
      </c>
      <c r="AL563" s="11">
        <f>'OddsRatio_working_3-way'!Z563+'OddsRatio_working_3-way'!AF563</f>
        <v>1.1001403909245044</v>
      </c>
      <c r="AM563" s="11">
        <f>'OddsRatio_working_3-way'!AA563+'OddsRatio_working_3-way'!AG563</f>
        <v>-0.96937672425919796</v>
      </c>
      <c r="AN563" s="11">
        <f>'OddsRatio_working_3-way'!AB563+'OddsRatio_working_3-way'!AH563</f>
        <v>-0.13076366666530692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1.1001403909245044</v>
      </c>
      <c r="AS563" s="11">
        <f>IF(('OddsRatio_working_3-way'!X563=0),IF(Q563&gt;0,-Q563^(1/3),(-Q563)^(1/3)),'OddsRatio_working_3-way'!AM563-'OddsRatio_working_3-way'!R563/3)</f>
        <v>-0.96937672425919796</v>
      </c>
      <c r="AT563" s="11">
        <f>IF(('OddsRatio_working_3-way'!X563=0),IF(Q563&gt;0,-Q563^(1/3),(-Q563)^(1/3)),'OddsRatio_working_3-way'!AN563-'OddsRatio_working_3-way'!R563/3)</f>
        <v>-0.13076366666530692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9">
        <f t="shared" si="117"/>
        <v>0.30569143004348759</v>
      </c>
      <c r="E564" s="9">
        <f t="shared" si="118"/>
        <v>0.30471196648008281</v>
      </c>
      <c r="F564" s="9">
        <f t="shared" si="119"/>
        <v>0.38959660347642966</v>
      </c>
      <c r="G564" s="9">
        <f t="shared" si="120"/>
        <v>1.0515150938706943</v>
      </c>
      <c r="H564" s="9">
        <f t="shared" si="121"/>
        <v>3.2712726027606998</v>
      </c>
      <c r="I564" s="9">
        <f t="shared" si="122"/>
        <v>3.2817877536994073</v>
      </c>
      <c r="J564" s="9">
        <f t="shared" si="123"/>
        <v>2.5667574898673351</v>
      </c>
      <c r="K564" s="11">
        <f t="shared" si="124"/>
        <v>0.31645569620253161</v>
      </c>
      <c r="L564" s="11">
        <f t="shared" si="125"/>
        <v>0.31545741324921134</v>
      </c>
      <c r="M564" s="11">
        <f t="shared" si="126"/>
        <v>0.40160642570281119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-0.27999744054683784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0.2333336059567904</v>
      </c>
      <c r="Q564" s="11">
        <f>2*'OddsRatio_working_3-way'!K564*'OddsRatio_working_3-way'!L564*'OddsRatio_working_3-way'!M564</f>
        <v>8.018336974460151E-2</v>
      </c>
      <c r="R564" s="11">
        <f t="shared" si="127"/>
        <v>0</v>
      </c>
      <c r="S564" s="11">
        <f t="shared" si="128"/>
        <v>-0.83334192448719357</v>
      </c>
      <c r="T564" s="11">
        <f t="shared" si="129"/>
        <v>-0.28637179535642387</v>
      </c>
      <c r="U564" s="11">
        <f>'OddsRatio_working_3-way'!S564-'OddsRatio_working_3-way'!R564^2/3</f>
        <v>-0.83334192448719357</v>
      </c>
      <c r="V564" s="11">
        <f>'OddsRatio_working_3-way'!S564*'OddsRatio_working_3-way'!R564/3-2*'OddsRatio_working_3-way'!R564^3/27-'OddsRatio_working_3-way'!T564</f>
        <v>0.28637179535642387</v>
      </c>
      <c r="W564" s="11">
        <f>'OddsRatio_working_3-way'!V564^2+4*'OddsRatio_working_3-way'!U564^3/27</f>
        <v>-3.7277284725507759E-3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0.14640400749997615</v>
      </c>
      <c r="Y564" s="11">
        <f>IF('OddsRatio_working_3-way'!W564&gt;=0,IF('OddsRatio_working_3-way'!V564+SQRT('OddsRatio_working_3-way'!W564)&gt;0,0,PI()),ACOS('OddsRatio_working_3-way'!V564/(2*'OddsRatio_working_3-way'!X564)))</f>
        <v>0.21005725746823845</v>
      </c>
      <c r="Z564" s="11">
        <f>'OddsRatio_working_3-way'!X564^(1/3)*COS('OddsRatio_working_3-way'!Y564/3)</f>
        <v>0.52575754693534715</v>
      </c>
      <c r="AA564" s="11">
        <f>'OddsRatio_working_3-way'!X564^(1/3)*COS(('OddsRatio_working_3-way'!Y564+2*PI())/3)</f>
        <v>-0.29481202419779928</v>
      </c>
      <c r="AB564" s="11">
        <f>'OddsRatio_working_3-way'!X564^(1/3)*COS(('OddsRatio_working_3-way'!Y564+4*PI())/3)</f>
        <v>-0.23094552273754798</v>
      </c>
      <c r="AC564" s="11">
        <f>'OddsRatio_working_3-way'!X564^(1/3)*SIN('OddsRatio_working_3-way'!Y564/3)</f>
        <v>3.6873341810275698E-2</v>
      </c>
      <c r="AD564" s="11">
        <f>'OddsRatio_working_3-way'!X564^(1/3)*SIN(('OddsRatio_working_3-way'!Y564+2*PI())/3)</f>
        <v>0.43688272097226205</v>
      </c>
      <c r="AE564" s="11">
        <f>'OddsRatio_working_3-way'!X564^(1/3)*SIN(('OddsRatio_working_3-way'!Y564+4*PI())/3)</f>
        <v>-0.47375606278253779</v>
      </c>
      <c r="AF564" s="11">
        <f>-'OddsRatio_working_3-way'!U564/(3*'OddsRatio_working_3-way'!X564^(1/3))*COS(('OddsRatio_working_3-way'!Y564)/3)</f>
        <v>0.52575754693534715</v>
      </c>
      <c r="AG564" s="11">
        <f>-'OddsRatio_working_3-way'!U564/(3*'OddsRatio_working_3-way'!X564^(1/3))*COS(('OddsRatio_working_3-way'!Y564+2*PI())/3)</f>
        <v>-0.29481202419779928</v>
      </c>
      <c r="AH564" s="11">
        <f>-'OddsRatio_working_3-way'!U564/(3*'OddsRatio_working_3-way'!X564^(1/3))*COS(('OddsRatio_working_3-way'!Y564+4*PI())/3)</f>
        <v>-0.23094552273754798</v>
      </c>
      <c r="AI564" s="11">
        <f>'OddsRatio_working_3-way'!U564/(3*'OddsRatio_working_3-way'!X564^(1/3))*SIN(('OddsRatio_working_3-way'!Y564)/3)</f>
        <v>-3.6873341810275698E-2</v>
      </c>
      <c r="AJ564" s="11">
        <f>'OddsRatio_working_3-way'!U564/(3*'OddsRatio_working_3-way'!X564^(1/3))*SIN(('OddsRatio_working_3-way'!Y564+2*PI())/3)</f>
        <v>-0.43688272097226205</v>
      </c>
      <c r="AK564" s="11">
        <f>'OddsRatio_working_3-way'!U564/(3*'OddsRatio_working_3-way'!X564^(1/3))*SIN(('OddsRatio_working_3-way'!Y564+4*PI())/3)</f>
        <v>0.47375606278253779</v>
      </c>
      <c r="AL564" s="11">
        <f>'OddsRatio_working_3-way'!Z564+'OddsRatio_working_3-way'!AF564</f>
        <v>1.0515150938706943</v>
      </c>
      <c r="AM564" s="11">
        <f>'OddsRatio_working_3-way'!AA564+'OddsRatio_working_3-way'!AG564</f>
        <v>-0.58962404839559857</v>
      </c>
      <c r="AN564" s="11">
        <f>'OddsRatio_working_3-way'!AB564+'OddsRatio_working_3-way'!AH564</f>
        <v>-0.46189104547509596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1.0515150938706943</v>
      </c>
      <c r="AS564" s="11">
        <f>IF(('OddsRatio_working_3-way'!X564=0),IF(Q564&gt;0,-Q564^(1/3),(-Q564)^(1/3)),'OddsRatio_working_3-way'!AM564-'OddsRatio_working_3-way'!R564/3)</f>
        <v>-0.58962404839559857</v>
      </c>
      <c r="AT564" s="11">
        <f>IF(('OddsRatio_working_3-way'!X564=0),IF(Q564&gt;0,-Q564^(1/3),(-Q564)^(1/3)),'OddsRatio_working_3-way'!AN564-'OddsRatio_working_3-way'!R564/3)</f>
        <v>-0.46189104547509596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9">
        <f t="shared" si="117"/>
        <v>0.44786573370237037</v>
      </c>
      <c r="E565" s="9">
        <f t="shared" si="118"/>
        <v>0.27686336703380371</v>
      </c>
      <c r="F565" s="9">
        <f t="shared" si="119"/>
        <v>0.27527089926382597</v>
      </c>
      <c r="G565" s="9">
        <f t="shared" si="120"/>
        <v>1.0447559613445065</v>
      </c>
      <c r="H565" s="9">
        <f t="shared" si="121"/>
        <v>2.2328120343865177</v>
      </c>
      <c r="I565" s="9">
        <f t="shared" si="122"/>
        <v>3.6118899033612659</v>
      </c>
      <c r="J565" s="9">
        <f t="shared" si="123"/>
        <v>3.6327850225881559</v>
      </c>
      <c r="K565" s="11">
        <f t="shared" si="124"/>
        <v>0.4587155963302752</v>
      </c>
      <c r="L565" s="11">
        <f t="shared" si="125"/>
        <v>0.2857142857142857</v>
      </c>
      <c r="M565" s="11">
        <f t="shared" si="126"/>
        <v>0.28409090909090912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-0.27679316096747286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0.23084713451685929</v>
      </c>
      <c r="Q565" s="11">
        <f>2*'OddsRatio_working_3-way'!K565*'OddsRatio_working_3-way'!L565*'OddsRatio_working_3-way'!M565</f>
        <v>7.4466817586083631E-2</v>
      </c>
      <c r="R565" s="11">
        <f t="shared" si="127"/>
        <v>0</v>
      </c>
      <c r="S565" s="11">
        <f t="shared" si="128"/>
        <v>-0.83400591875168151</v>
      </c>
      <c r="T565" s="11">
        <f t="shared" si="129"/>
        <v>-0.26903416733925206</v>
      </c>
      <c r="U565" s="11">
        <f>'OddsRatio_working_3-way'!S565-'OddsRatio_working_3-way'!R565^2/3</f>
        <v>-0.83400591875168151</v>
      </c>
      <c r="V565" s="11">
        <f>'OddsRatio_working_3-way'!S565*'OddsRatio_working_3-way'!R565/3-2*'OddsRatio_working_3-way'!R565^3/27-'OddsRatio_working_3-way'!T565</f>
        <v>0.26903416733925206</v>
      </c>
      <c r="W565" s="11">
        <f>'OddsRatio_working_3-way'!V565^2+4*'OddsRatio_working_3-way'!U565^3/27</f>
        <v>-1.3562254516280209E-2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0.14657902110483351</v>
      </c>
      <c r="Y565" s="11">
        <f>IF('OddsRatio_working_3-way'!W565&gt;=0,IF('OddsRatio_working_3-way'!V565+SQRT('OddsRatio_working_3-way'!W565)&gt;0,0,PI()),ACOS('OddsRatio_working_3-way'!V565/(2*'OddsRatio_working_3-way'!X565)))</f>
        <v>0.40851853347135969</v>
      </c>
      <c r="Z565" s="11">
        <f>'OddsRatio_working_3-way'!X565^(1/3)*COS('OddsRatio_working_3-way'!Y565/3)</f>
        <v>0.52237798067225316</v>
      </c>
      <c r="AA565" s="11">
        <f>'OddsRatio_working_3-way'!X565^(1/3)*COS(('OddsRatio_working_3-way'!Y565+2*PI())/3)</f>
        <v>-0.32317619602814518</v>
      </c>
      <c r="AB565" s="11">
        <f>'OddsRatio_working_3-way'!X565^(1/3)*COS(('OddsRatio_working_3-way'!Y565+4*PI())/3)</f>
        <v>-0.19920178464410798</v>
      </c>
      <c r="AC565" s="11">
        <f>'OddsRatio_working_3-way'!X565^(1/3)*SIN('OddsRatio_working_3-way'!Y565/3)</f>
        <v>7.1576659785199281E-2</v>
      </c>
      <c r="AD565" s="11">
        <f>'OddsRatio_working_3-way'!X565^(1/3)*SIN(('OddsRatio_working_3-way'!Y565+2*PI())/3)</f>
        <v>0.41660427174718817</v>
      </c>
      <c r="AE565" s="11">
        <f>'OddsRatio_working_3-way'!X565^(1/3)*SIN(('OddsRatio_working_3-way'!Y565+4*PI())/3)</f>
        <v>-0.4881809315323874</v>
      </c>
      <c r="AF565" s="11">
        <f>-'OddsRatio_working_3-way'!U565/(3*'OddsRatio_working_3-way'!X565^(1/3))*COS(('OddsRatio_working_3-way'!Y565)/3)</f>
        <v>0.52237798067225327</v>
      </c>
      <c r="AG565" s="11">
        <f>-'OddsRatio_working_3-way'!U565/(3*'OddsRatio_working_3-way'!X565^(1/3))*COS(('OddsRatio_working_3-way'!Y565+2*PI())/3)</f>
        <v>-0.32317619602814524</v>
      </c>
      <c r="AH565" s="11">
        <f>-'OddsRatio_working_3-way'!U565/(3*'OddsRatio_working_3-way'!X565^(1/3))*COS(('OddsRatio_working_3-way'!Y565+4*PI())/3)</f>
        <v>-0.19920178464410801</v>
      </c>
      <c r="AI565" s="11">
        <f>'OddsRatio_working_3-way'!U565/(3*'OddsRatio_working_3-way'!X565^(1/3))*SIN(('OddsRatio_working_3-way'!Y565)/3)</f>
        <v>-7.1576659785199295E-2</v>
      </c>
      <c r="AJ565" s="11">
        <f>'OddsRatio_working_3-way'!U565/(3*'OddsRatio_working_3-way'!X565^(1/3))*SIN(('OddsRatio_working_3-way'!Y565+2*PI())/3)</f>
        <v>-0.41660427174718828</v>
      </c>
      <c r="AK565" s="11">
        <f>'OddsRatio_working_3-way'!U565/(3*'OddsRatio_working_3-way'!X565^(1/3))*SIN(('OddsRatio_working_3-way'!Y565+4*PI())/3)</f>
        <v>0.48818093153238751</v>
      </c>
      <c r="AL565" s="11">
        <f>'OddsRatio_working_3-way'!Z565+'OddsRatio_working_3-way'!AF565</f>
        <v>1.0447559613445065</v>
      </c>
      <c r="AM565" s="11">
        <f>'OddsRatio_working_3-way'!AA565+'OddsRatio_working_3-way'!AG565</f>
        <v>-0.64635239205629036</v>
      </c>
      <c r="AN565" s="11">
        <f>'OddsRatio_working_3-way'!AB565+'OddsRatio_working_3-way'!AH565</f>
        <v>-0.39840356928821596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1.0447559613445065</v>
      </c>
      <c r="AS565" s="11">
        <f>IF(('OddsRatio_working_3-way'!X565=0),IF(Q565&gt;0,-Q565^(1/3),(-Q565)^(1/3)),'OddsRatio_working_3-way'!AM565-'OddsRatio_working_3-way'!R565/3)</f>
        <v>-0.64635239205629036</v>
      </c>
      <c r="AT565" s="11">
        <f>IF(('OddsRatio_working_3-way'!X565=0),IF(Q565&gt;0,-Q565^(1/3),(-Q565)^(1/3)),'OddsRatio_working_3-way'!AN565-'OddsRatio_working_3-way'!R565/3)</f>
        <v>-0.39840356928821596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9">
        <f t="shared" si="117"/>
        <v>0.44614387001703981</v>
      </c>
      <c r="E566" s="9">
        <f t="shared" si="118"/>
        <v>0.30348280348957313</v>
      </c>
      <c r="F566" s="9">
        <f t="shared" si="119"/>
        <v>0.25037332649338689</v>
      </c>
      <c r="G566" s="9">
        <f t="shared" si="120"/>
        <v>1.0432180078942601</v>
      </c>
      <c r="H566" s="9">
        <f t="shared" si="121"/>
        <v>2.2414294293941692</v>
      </c>
      <c r="I566" s="9">
        <f t="shared" si="122"/>
        <v>3.2950796173673722</v>
      </c>
      <c r="J566" s="9">
        <f t="shared" si="123"/>
        <v>3.9940356826565266</v>
      </c>
      <c r="K566" s="11">
        <f t="shared" si="124"/>
        <v>0.45662100456621008</v>
      </c>
      <c r="L566" s="11">
        <f t="shared" si="125"/>
        <v>0.3125</v>
      </c>
      <c r="M566" s="11">
        <f t="shared" si="126"/>
        <v>0.25839793281653745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-0.27704255306596803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0.23081778816089102</v>
      </c>
      <c r="Q566" s="11">
        <f>2*'OddsRatio_working_3-way'!K566*'OddsRatio_working_3-way'!L566*'OddsRatio_working_3-way'!M566</f>
        <v>7.374370228782462E-2</v>
      </c>
      <c r="R566" s="11">
        <f t="shared" si="127"/>
        <v>0</v>
      </c>
      <c r="S566" s="11">
        <f t="shared" si="128"/>
        <v>-0.833149224212967</v>
      </c>
      <c r="T566" s="11">
        <f t="shared" si="129"/>
        <v>-0.26618186077091605</v>
      </c>
      <c r="U566" s="11">
        <f>'OddsRatio_working_3-way'!S566-'OddsRatio_working_3-way'!R566^2/3</f>
        <v>-0.833149224212967</v>
      </c>
      <c r="V566" s="11">
        <f>'OddsRatio_working_3-way'!S566*'OddsRatio_working_3-way'!R566/3-2*'OddsRatio_working_3-way'!R566^3/27-'OddsRatio_working_3-way'!T566</f>
        <v>0.26618186077091605</v>
      </c>
      <c r="W566" s="11">
        <f>'OddsRatio_working_3-way'!V566^2+4*'OddsRatio_working_3-way'!U566^3/27</f>
        <v>-1.4824287777340614E-2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0.14635322919294261</v>
      </c>
      <c r="Y566" s="11">
        <f>IF('OddsRatio_working_3-way'!W566&gt;=0,IF('OddsRatio_working_3-way'!V566+SQRT('OddsRatio_working_3-way'!W566)&gt;0,0,PI()),ACOS('OddsRatio_working_3-way'!V566/(2*'OddsRatio_working_3-way'!X566)))</f>
        <v>0.42900141543671633</v>
      </c>
      <c r="Z566" s="11">
        <f>'OddsRatio_working_3-way'!X566^(1/3)*COS('OddsRatio_working_3-way'!Y566/3)</f>
        <v>0.52160900394713006</v>
      </c>
      <c r="AA566" s="11">
        <f>'OddsRatio_working_3-way'!X566^(1/3)*COS(('OddsRatio_working_3-way'!Y566+2*PI())/3)</f>
        <v>-0.32584557595150565</v>
      </c>
      <c r="AB566" s="11">
        <f>'OddsRatio_working_3-way'!X566^(1/3)*COS(('OddsRatio_working_3-way'!Y566+4*PI())/3)</f>
        <v>-0.19576342799562443</v>
      </c>
      <c r="AC566" s="11">
        <f>'OddsRatio_working_3-way'!X566^(1/3)*SIN('OddsRatio_working_3-way'!Y566/3)</f>
        <v>7.5102963139092913E-2</v>
      </c>
      <c r="AD566" s="11">
        <f>'OddsRatio_working_3-way'!X566^(1/3)*SIN(('OddsRatio_working_3-way'!Y566+2*PI())/3)</f>
        <v>0.41417516669136567</v>
      </c>
      <c r="AE566" s="11">
        <f>'OddsRatio_working_3-way'!X566^(1/3)*SIN(('OddsRatio_working_3-way'!Y566+4*PI())/3)</f>
        <v>-0.48927812983045849</v>
      </c>
      <c r="AF566" s="11">
        <f>-'OddsRatio_working_3-way'!U566/(3*'OddsRatio_working_3-way'!X566^(1/3))*COS(('OddsRatio_working_3-way'!Y566)/3)</f>
        <v>0.52160900394713006</v>
      </c>
      <c r="AG566" s="11">
        <f>-'OddsRatio_working_3-way'!U566/(3*'OddsRatio_working_3-way'!X566^(1/3))*COS(('OddsRatio_working_3-way'!Y566+2*PI())/3)</f>
        <v>-0.32584557595150565</v>
      </c>
      <c r="AH566" s="11">
        <f>-'OddsRatio_working_3-way'!U566/(3*'OddsRatio_working_3-way'!X566^(1/3))*COS(('OddsRatio_working_3-way'!Y566+4*PI())/3)</f>
        <v>-0.19576342799562443</v>
      </c>
      <c r="AI566" s="11">
        <f>'OddsRatio_working_3-way'!U566/(3*'OddsRatio_working_3-way'!X566^(1/3))*SIN(('OddsRatio_working_3-way'!Y566)/3)</f>
        <v>-7.5102963139092913E-2</v>
      </c>
      <c r="AJ566" s="11">
        <f>'OddsRatio_working_3-way'!U566/(3*'OddsRatio_working_3-way'!X566^(1/3))*SIN(('OddsRatio_working_3-way'!Y566+2*PI())/3)</f>
        <v>-0.41417516669136567</v>
      </c>
      <c r="AK566" s="11">
        <f>'OddsRatio_working_3-way'!U566/(3*'OddsRatio_working_3-way'!X566^(1/3))*SIN(('OddsRatio_working_3-way'!Y566+4*PI())/3)</f>
        <v>0.48927812983045849</v>
      </c>
      <c r="AL566" s="11">
        <f>'OddsRatio_working_3-way'!Z566+'OddsRatio_working_3-way'!AF566</f>
        <v>1.0432180078942601</v>
      </c>
      <c r="AM566" s="11">
        <f>'OddsRatio_working_3-way'!AA566+'OddsRatio_working_3-way'!AG566</f>
        <v>-0.6516911519030113</v>
      </c>
      <c r="AN566" s="11">
        <f>'OddsRatio_working_3-way'!AB566+'OddsRatio_working_3-way'!AH566</f>
        <v>-0.39152685599124887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1.0432180078942601</v>
      </c>
      <c r="AS566" s="11">
        <f>IF(('OddsRatio_working_3-way'!X566=0),IF(Q566&gt;0,-Q566^(1/3),(-Q566)^(1/3)),'OddsRatio_working_3-way'!AM566-'OddsRatio_working_3-way'!R566/3)</f>
        <v>-0.6516911519030113</v>
      </c>
      <c r="AT566" s="11">
        <f>IF(('OddsRatio_working_3-way'!X566=0),IF(Q566&gt;0,-Q566^(1/3),(-Q566)^(1/3)),'OddsRatio_working_3-way'!AN566-'OddsRatio_working_3-way'!R566/3)</f>
        <v>-0.39152685599124887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9">
        <f t="shared" si="117"/>
        <v>0.71613030049854765</v>
      </c>
      <c r="E567" s="9">
        <f t="shared" si="118"/>
        <v>0.18544366599110892</v>
      </c>
      <c r="F567" s="9">
        <f t="shared" si="119"/>
        <v>9.8426033510343708E-2</v>
      </c>
      <c r="G567" s="9">
        <f t="shared" si="120"/>
        <v>1.0713349281881634</v>
      </c>
      <c r="H567" s="9">
        <f t="shared" si="121"/>
        <v>1.3963939234296203</v>
      </c>
      <c r="I567" s="9">
        <f t="shared" si="122"/>
        <v>5.392473205571469</v>
      </c>
      <c r="J567" s="9">
        <f t="shared" si="123"/>
        <v>10.159913636008799</v>
      </c>
      <c r="K567" s="11">
        <f t="shared" si="124"/>
        <v>0.72992700729927007</v>
      </c>
      <c r="L567" s="11">
        <f t="shared" si="125"/>
        <v>0.19607843137254904</v>
      </c>
      <c r="M567" s="11">
        <f t="shared" si="126"/>
        <v>0.10471204188481674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-0.19438268676982029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0.19512677620442451</v>
      </c>
      <c r="Q567" s="11">
        <f>2*'OddsRatio_working_3-way'!K567*'OddsRatio_working_3-way'!L567*'OddsRatio_working_3-way'!M567</f>
        <v>2.9973391122031415E-2</v>
      </c>
      <c r="R567" s="11">
        <f t="shared" si="127"/>
        <v>0</v>
      </c>
      <c r="S567" s="11">
        <f t="shared" si="128"/>
        <v>-1.0038279614659578</v>
      </c>
      <c r="T567" s="11">
        <f t="shared" si="129"/>
        <v>-0.15419784354315788</v>
      </c>
      <c r="U567" s="11">
        <f>'OddsRatio_working_3-way'!S567-'OddsRatio_working_3-way'!R567^2/3</f>
        <v>-1.0038279614659578</v>
      </c>
      <c r="V567" s="11">
        <f>'OddsRatio_working_3-way'!S567*'OddsRatio_working_3-way'!R567/3-2*'OddsRatio_working_3-way'!R567^3/27-'OddsRatio_working_3-way'!T567</f>
        <v>0.15419784354315788</v>
      </c>
      <c r="W567" s="11">
        <f>'OddsRatio_working_3-way'!V567^2+4*'OddsRatio_working_3-way'!U567^3/27</f>
        <v>-0.12607901028472179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0.19355618385760889</v>
      </c>
      <c r="Y567" s="11">
        <f>IF('OddsRatio_working_3-way'!W567&gt;=0,IF('OddsRatio_working_3-way'!V567+SQRT('OddsRatio_working_3-way'!W567)&gt;0,0,PI()),ACOS('OddsRatio_working_3-way'!V567/(2*'OddsRatio_working_3-way'!X567)))</f>
        <v>1.1611026398737339</v>
      </c>
      <c r="Z567" s="11">
        <f>'OddsRatio_working_3-way'!X567^(1/3)*COS('OddsRatio_working_3-way'!Y567/3)</f>
        <v>0.53566746409408184</v>
      </c>
      <c r="AA567" s="11">
        <f>'OddsRatio_working_3-way'!X567^(1/3)*COS(('OddsRatio_working_3-way'!Y567+2*PI())/3)</f>
        <v>-0.45691642903370655</v>
      </c>
      <c r="AB567" s="11">
        <f>'OddsRatio_working_3-way'!X567^(1/3)*COS(('OddsRatio_working_3-way'!Y567+4*PI())/3)</f>
        <v>-7.8751035060375327E-2</v>
      </c>
      <c r="AC567" s="11">
        <f>'OddsRatio_working_3-way'!X567^(1/3)*SIN('OddsRatio_working_3-way'!Y567/3)</f>
        <v>0.21833389200870365</v>
      </c>
      <c r="AD567" s="11">
        <f>'OddsRatio_working_3-way'!X567^(1/3)*SIN(('OddsRatio_working_3-way'!Y567+2*PI())/3)</f>
        <v>0.35473468588191154</v>
      </c>
      <c r="AE567" s="11">
        <f>'OddsRatio_working_3-way'!X567^(1/3)*SIN(('OddsRatio_working_3-way'!Y567+4*PI())/3)</f>
        <v>-0.57306857789061527</v>
      </c>
      <c r="AF567" s="11">
        <f>-'OddsRatio_working_3-way'!U567/(3*'OddsRatio_working_3-way'!X567^(1/3))*COS(('OddsRatio_working_3-way'!Y567)/3)</f>
        <v>0.53566746409408172</v>
      </c>
      <c r="AG567" s="11">
        <f>-'OddsRatio_working_3-way'!U567/(3*'OddsRatio_working_3-way'!X567^(1/3))*COS(('OddsRatio_working_3-way'!Y567+2*PI())/3)</f>
        <v>-0.45691642903370649</v>
      </c>
      <c r="AH567" s="11">
        <f>-'OddsRatio_working_3-way'!U567/(3*'OddsRatio_working_3-way'!X567^(1/3))*COS(('OddsRatio_working_3-way'!Y567+4*PI())/3)</f>
        <v>-7.8751035060375313E-2</v>
      </c>
      <c r="AI567" s="11">
        <f>'OddsRatio_working_3-way'!U567/(3*'OddsRatio_working_3-way'!X567^(1/3))*SIN(('OddsRatio_working_3-way'!Y567)/3)</f>
        <v>-0.2183338920087036</v>
      </c>
      <c r="AJ567" s="11">
        <f>'OddsRatio_working_3-way'!U567/(3*'OddsRatio_working_3-way'!X567^(1/3))*SIN(('OddsRatio_working_3-way'!Y567+2*PI())/3)</f>
        <v>-0.35473468588191148</v>
      </c>
      <c r="AK567" s="11">
        <f>'OddsRatio_working_3-way'!U567/(3*'OddsRatio_working_3-way'!X567^(1/3))*SIN(('OddsRatio_working_3-way'!Y567+4*PI())/3)</f>
        <v>0.57306857789061516</v>
      </c>
      <c r="AL567" s="11">
        <f>'OddsRatio_working_3-way'!Z567+'OddsRatio_working_3-way'!AF567</f>
        <v>1.0713349281881634</v>
      </c>
      <c r="AM567" s="11">
        <f>'OddsRatio_working_3-way'!AA567+'OddsRatio_working_3-way'!AG567</f>
        <v>-0.9138328580674131</v>
      </c>
      <c r="AN567" s="11">
        <f>'OddsRatio_working_3-way'!AB567+'OddsRatio_working_3-way'!AH567</f>
        <v>-0.15750207012075063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1.0713349281881634</v>
      </c>
      <c r="AS567" s="11">
        <f>IF(('OddsRatio_working_3-way'!X567=0),IF(Q567&gt;0,-Q567^(1/3),(-Q567)^(1/3)),'OddsRatio_working_3-way'!AM567-'OddsRatio_working_3-way'!R567/3)</f>
        <v>-0.9138328580674131</v>
      </c>
      <c r="AT567" s="11">
        <f>IF(('OddsRatio_working_3-way'!X567=0),IF(Q567&gt;0,-Q567^(1/3),(-Q567)^(1/3)),'OddsRatio_working_3-way'!AN567-'OddsRatio_working_3-way'!R567/3)</f>
        <v>-0.15750207012075063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9">
        <f t="shared" si="117"/>
        <v>0.78421570785587769</v>
      </c>
      <c r="E568" s="9">
        <f t="shared" si="118"/>
        <v>0.13916756402974975</v>
      </c>
      <c r="F568" s="9">
        <f t="shared" si="119"/>
        <v>7.6616728114372451E-2</v>
      </c>
      <c r="G568" s="9">
        <f t="shared" si="120"/>
        <v>1.1006374393295317</v>
      </c>
      <c r="H568" s="9">
        <f t="shared" si="121"/>
        <v>1.2751593598323829</v>
      </c>
      <c r="I568" s="9">
        <f t="shared" si="122"/>
        <v>7.1855824090319693</v>
      </c>
      <c r="J568" s="9">
        <f t="shared" si="123"/>
        <v>13.05197996065837</v>
      </c>
      <c r="K568" s="11">
        <f t="shared" si="124"/>
        <v>0.8</v>
      </c>
      <c r="L568" s="11">
        <f t="shared" si="125"/>
        <v>0.15105740181268881</v>
      </c>
      <c r="M568" s="11">
        <f t="shared" si="126"/>
        <v>8.3682008368200847E-2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-0.15558027531633556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0.17009442667711638</v>
      </c>
      <c r="Q568" s="11">
        <f>2*'OddsRatio_working_3-way'!K568*'OddsRatio_working_3-way'!L568*'OddsRatio_working_3-way'!M568</f>
        <v>2.0225258820108966E-2</v>
      </c>
      <c r="R568" s="11">
        <f t="shared" si="127"/>
        <v>0</v>
      </c>
      <c r="S568" s="11">
        <f t="shared" si="128"/>
        <v>-1.0932904337087059</v>
      </c>
      <c r="T568" s="11">
        <f t="shared" si="129"/>
        <v>-0.12999886250995316</v>
      </c>
      <c r="U568" s="11">
        <f>'OddsRatio_working_3-way'!S568-'OddsRatio_working_3-way'!R568^2/3</f>
        <v>-1.0932904337087059</v>
      </c>
      <c r="V568" s="11">
        <f>'OddsRatio_working_3-way'!S568*'OddsRatio_working_3-way'!R568/3-2*'OddsRatio_working_3-way'!R568^3/27-'OddsRatio_working_3-way'!T568</f>
        <v>0.12999886250995316</v>
      </c>
      <c r="W568" s="11">
        <f>'OddsRatio_working_3-way'!V568^2+4*'OddsRatio_working_3-way'!U568^3/27</f>
        <v>-0.17669918946950597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0.21999937143284506</v>
      </c>
      <c r="Y568" s="11">
        <f>IF('OddsRatio_working_3-way'!W568&gt;=0,IF('OddsRatio_working_3-way'!V568+SQRT('OddsRatio_working_3-way'!W568)&gt;0,0,PI()),ACOS('OddsRatio_working_3-way'!V568/(2*'OddsRatio_working_3-way'!X568)))</f>
        <v>1.2708668794552802</v>
      </c>
      <c r="Z568" s="11">
        <f>'OddsRatio_working_3-way'!X568^(1/3)*COS('OddsRatio_working_3-way'!Y568/3)</f>
        <v>0.55031871966476587</v>
      </c>
      <c r="AA568" s="11">
        <f>'OddsRatio_working_3-way'!X568^(1/3)*COS(('OddsRatio_working_3-way'!Y568+2*PI())/3)</f>
        <v>-0.49006535909037502</v>
      </c>
      <c r="AB568" s="11">
        <f>'OddsRatio_working_3-way'!X568^(1/3)*COS(('OddsRatio_working_3-way'!Y568+4*PI())/3)</f>
        <v>-6.0253360574390812E-2</v>
      </c>
      <c r="AC568" s="11">
        <f>'OddsRatio_working_3-way'!X568^(1/3)*SIN('OddsRatio_working_3-way'!Y568/3)</f>
        <v>0.24815207304413453</v>
      </c>
      <c r="AD568" s="11">
        <f>'OddsRatio_working_3-way'!X568^(1/3)*SIN(('OddsRatio_working_3-way'!Y568+2*PI())/3)</f>
        <v>0.35251395488574699</v>
      </c>
      <c r="AE568" s="11">
        <f>'OddsRatio_working_3-way'!X568^(1/3)*SIN(('OddsRatio_working_3-way'!Y568+4*PI())/3)</f>
        <v>-0.60066602792988144</v>
      </c>
      <c r="AF568" s="11">
        <f>-'OddsRatio_working_3-way'!U568/(3*'OddsRatio_working_3-way'!X568^(1/3))*COS(('OddsRatio_working_3-way'!Y568)/3)</f>
        <v>0.55031871966476575</v>
      </c>
      <c r="AG568" s="11">
        <f>-'OddsRatio_working_3-way'!U568/(3*'OddsRatio_working_3-way'!X568^(1/3))*COS(('OddsRatio_working_3-way'!Y568+2*PI())/3)</f>
        <v>-0.49006535909037485</v>
      </c>
      <c r="AH568" s="11">
        <f>-'OddsRatio_working_3-way'!U568/(3*'OddsRatio_working_3-way'!X568^(1/3))*COS(('OddsRatio_working_3-way'!Y568+4*PI())/3)</f>
        <v>-6.0253360574390791E-2</v>
      </c>
      <c r="AI568" s="11">
        <f>'OddsRatio_working_3-way'!U568/(3*'OddsRatio_working_3-way'!X568^(1/3))*SIN(('OddsRatio_working_3-way'!Y568)/3)</f>
        <v>-0.24815207304413445</v>
      </c>
      <c r="AJ568" s="11">
        <f>'OddsRatio_working_3-way'!U568/(3*'OddsRatio_working_3-way'!X568^(1/3))*SIN(('OddsRatio_working_3-way'!Y568+2*PI())/3)</f>
        <v>-0.35251395488574688</v>
      </c>
      <c r="AK568" s="11">
        <f>'OddsRatio_working_3-way'!U568/(3*'OddsRatio_working_3-way'!X568^(1/3))*SIN(('OddsRatio_working_3-way'!Y568+4*PI())/3)</f>
        <v>0.60066602792988122</v>
      </c>
      <c r="AL568" s="11">
        <f>'OddsRatio_working_3-way'!Z568+'OddsRatio_working_3-way'!AF568</f>
        <v>1.1006374393295317</v>
      </c>
      <c r="AM568" s="11">
        <f>'OddsRatio_working_3-way'!AA568+'OddsRatio_working_3-way'!AG568</f>
        <v>-0.98013071818074993</v>
      </c>
      <c r="AN568" s="11">
        <f>'OddsRatio_working_3-way'!AB568+'OddsRatio_working_3-way'!AH568</f>
        <v>-0.12050672114878161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1.1006374393295317</v>
      </c>
      <c r="AS568" s="11">
        <f>IF(('OddsRatio_working_3-way'!X568=0),IF(Q568&gt;0,-Q568^(1/3),(-Q568)^(1/3)),'OddsRatio_working_3-way'!AM568-'OddsRatio_working_3-way'!R568/3)</f>
        <v>-0.98013071818074993</v>
      </c>
      <c r="AT568" s="11">
        <f>IF(('OddsRatio_working_3-way'!X568=0),IF(Q568&gt;0,-Q568^(1/3),(-Q568)^(1/3)),'OddsRatio_working_3-way'!AN568-'OddsRatio_working_3-way'!R568/3)</f>
        <v>-0.12050672114878161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9">
        <f t="shared" si="117"/>
        <v>0.33437023513009678</v>
      </c>
      <c r="E569" s="9">
        <f t="shared" si="118"/>
        <v>0.3253923760317155</v>
      </c>
      <c r="F569" s="9">
        <f t="shared" si="119"/>
        <v>0.34023738883818777</v>
      </c>
      <c r="G569" s="9">
        <f t="shared" si="120"/>
        <v>1.0314491312285625</v>
      </c>
      <c r="H569" s="9">
        <f t="shared" si="121"/>
        <v>2.9906968232711262</v>
      </c>
      <c r="I569" s="9">
        <f t="shared" si="122"/>
        <v>3.0732127537694107</v>
      </c>
      <c r="J569" s="9">
        <f t="shared" si="123"/>
        <v>2.9391243667096982</v>
      </c>
      <c r="K569" s="11">
        <f t="shared" si="124"/>
        <v>0.34129692832764502</v>
      </c>
      <c r="L569" s="11">
        <f t="shared" si="125"/>
        <v>0.33222591362126247</v>
      </c>
      <c r="M569" s="11">
        <f t="shared" si="126"/>
        <v>0.34722222222222221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-0.28713399400557127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0.22913761107268524</v>
      </c>
      <c r="Q569" s="11">
        <f>2*'OddsRatio_working_3-way'!K569*'OddsRatio_working_3-way'!L569*'OddsRatio_working_3-way'!M569</f>
        <v>7.8741447104015552E-2</v>
      </c>
      <c r="R569" s="11">
        <f t="shared" si="127"/>
        <v>0</v>
      </c>
      <c r="S569" s="11">
        <f t="shared" si="128"/>
        <v>-0.7980163124406624</v>
      </c>
      <c r="T569" s="11">
        <f t="shared" si="129"/>
        <v>-0.2742324097734235</v>
      </c>
      <c r="U569" s="11">
        <f>'OddsRatio_working_3-way'!S569-'OddsRatio_working_3-way'!R569^2/3</f>
        <v>-0.7980163124406624</v>
      </c>
      <c r="V569" s="11">
        <f>'OddsRatio_working_3-way'!S569*'OddsRatio_working_3-way'!R569/3-2*'OddsRatio_working_3-way'!R569^3/27-'OddsRatio_working_3-way'!T569</f>
        <v>0.2742324097734235</v>
      </c>
      <c r="W569" s="11">
        <f>'OddsRatio_working_3-way'!V569^2+4*'OddsRatio_working_3-way'!U569^3/27</f>
        <v>-8.5586336443094213E-5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0.13719420624299514</v>
      </c>
      <c r="Y569" s="11">
        <f>IF('OddsRatio_working_3-way'!W569&gt;=0,IF('OddsRatio_working_3-way'!V569+SQRT('OddsRatio_working_3-way'!W569)&gt;0,0,PI()),ACOS('OddsRatio_working_3-way'!V569/(2*'OddsRatio_working_3-way'!X569)))</f>
        <v>3.3722422699170362E-2</v>
      </c>
      <c r="Z569" s="11">
        <f>'OddsRatio_working_3-way'!X569^(1/3)*COS('OddsRatio_working_3-way'!Y569/3)</f>
        <v>0.51572456561428126</v>
      </c>
      <c r="AA569" s="11">
        <f>'OddsRatio_working_3-way'!X569^(1/3)*COS(('OddsRatio_working_3-way'!Y569+2*PI())/3)</f>
        <v>-0.26288298262253185</v>
      </c>
      <c r="AB569" s="11">
        <f>'OddsRatio_working_3-way'!X569^(1/3)*COS(('OddsRatio_working_3-way'!Y569+4*PI())/3)</f>
        <v>-0.25284158299174958</v>
      </c>
      <c r="AC569" s="11">
        <f>'OddsRatio_working_3-way'!X569^(1/3)*SIN('OddsRatio_working_3-way'!Y569/3)</f>
        <v>5.7974047798726933E-3</v>
      </c>
      <c r="AD569" s="11">
        <f>'OddsRatio_working_3-way'!X569^(1/3)*SIN(('OddsRatio_working_3-way'!Y569+2*PI())/3)</f>
        <v>0.4437318727877258</v>
      </c>
      <c r="AE569" s="11">
        <f>'OddsRatio_working_3-way'!X569^(1/3)*SIN(('OddsRatio_working_3-way'!Y569+4*PI())/3)</f>
        <v>-0.44952927756759853</v>
      </c>
      <c r="AF569" s="11">
        <f>-'OddsRatio_working_3-way'!U569/(3*'OddsRatio_working_3-way'!X569^(1/3))*COS(('OddsRatio_working_3-way'!Y569)/3)</f>
        <v>0.51572456561428115</v>
      </c>
      <c r="AG569" s="11">
        <f>-'OddsRatio_working_3-way'!U569/(3*'OddsRatio_working_3-way'!X569^(1/3))*COS(('OddsRatio_working_3-way'!Y569+2*PI())/3)</f>
        <v>-0.26288298262253179</v>
      </c>
      <c r="AH569" s="11">
        <f>-'OddsRatio_working_3-way'!U569/(3*'OddsRatio_working_3-way'!X569^(1/3))*COS(('OddsRatio_working_3-way'!Y569+4*PI())/3)</f>
        <v>-0.25284158299174953</v>
      </c>
      <c r="AI569" s="11">
        <f>'OddsRatio_working_3-way'!U569/(3*'OddsRatio_working_3-way'!X569^(1/3))*SIN(('OddsRatio_working_3-way'!Y569)/3)</f>
        <v>-5.7974047798726924E-3</v>
      </c>
      <c r="AJ569" s="11">
        <f>'OddsRatio_working_3-way'!U569/(3*'OddsRatio_working_3-way'!X569^(1/3))*SIN(('OddsRatio_working_3-way'!Y569+2*PI())/3)</f>
        <v>-0.44373187278772569</v>
      </c>
      <c r="AK569" s="11">
        <f>'OddsRatio_working_3-way'!U569/(3*'OddsRatio_working_3-way'!X569^(1/3))*SIN(('OddsRatio_working_3-way'!Y569+4*PI())/3)</f>
        <v>0.44952927756759842</v>
      </c>
      <c r="AL569" s="11">
        <f>'OddsRatio_working_3-way'!Z569+'OddsRatio_working_3-way'!AF569</f>
        <v>1.0314491312285625</v>
      </c>
      <c r="AM569" s="11">
        <f>'OddsRatio_working_3-way'!AA569+'OddsRatio_working_3-way'!AG569</f>
        <v>-0.52576596524506369</v>
      </c>
      <c r="AN569" s="11">
        <f>'OddsRatio_working_3-way'!AB569+'OddsRatio_working_3-way'!AH569</f>
        <v>-0.50568316598349905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1.0314491312285625</v>
      </c>
      <c r="AS569" s="11">
        <f>IF(('OddsRatio_working_3-way'!X569=0),IF(Q569&gt;0,-Q569^(1/3),(-Q569)^(1/3)),'OddsRatio_working_3-way'!AM569-'OddsRatio_working_3-way'!R569/3)</f>
        <v>-0.52576596524506369</v>
      </c>
      <c r="AT569" s="11">
        <f>IF(('OddsRatio_working_3-way'!X569=0),IF(Q569&gt;0,-Q569^(1/3),(-Q569)^(1/3)),'OddsRatio_working_3-way'!AN569-'OddsRatio_working_3-way'!R569/3)</f>
        <v>-0.50568316598349905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9">
        <f t="shared" si="117"/>
        <v>0.48857206327551872</v>
      </c>
      <c r="E570" s="9">
        <f t="shared" si="118"/>
        <v>0.26990204766422665</v>
      </c>
      <c r="F570" s="9">
        <f t="shared" si="119"/>
        <v>0.2415258890602546</v>
      </c>
      <c r="G570" s="9">
        <f t="shared" si="120"/>
        <v>1.0364167987662101</v>
      </c>
      <c r="H570" s="9">
        <f t="shared" si="121"/>
        <v>2.0467809667538717</v>
      </c>
      <c r="I570" s="9">
        <f t="shared" si="122"/>
        <v>3.7050478447798083</v>
      </c>
      <c r="J570" s="9">
        <f t="shared" si="123"/>
        <v>4.1403429002616168</v>
      </c>
      <c r="K570" s="11">
        <f t="shared" si="124"/>
        <v>0.49751243781094534</v>
      </c>
      <c r="L570" s="11">
        <f t="shared" si="125"/>
        <v>0.2770083102493075</v>
      </c>
      <c r="M570" s="11">
        <f t="shared" si="126"/>
        <v>0.24813895781637715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-0.27314685482562906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0.22741198019306633</v>
      </c>
      <c r="Q570" s="11">
        <f>2*'OddsRatio_working_3-way'!K570*'OddsRatio_working_3-way'!L570*'OddsRatio_working_3-way'!M570</f>
        <v>6.8394580509192865E-2</v>
      </c>
      <c r="R570" s="11">
        <f t="shared" si="127"/>
        <v>0</v>
      </c>
      <c r="S570" s="11">
        <f t="shared" si="128"/>
        <v>-0.83256305600970992</v>
      </c>
      <c r="T570" s="11">
        <f t="shared" si="129"/>
        <v>-0.25039490406307063</v>
      </c>
      <c r="U570" s="11">
        <f>'OddsRatio_working_3-way'!S570-'OddsRatio_working_3-way'!R570^2/3</f>
        <v>-0.83256305600970992</v>
      </c>
      <c r="V570" s="11">
        <f>'OddsRatio_working_3-way'!S570*'OddsRatio_working_3-way'!R570/3-2*'OddsRatio_working_3-way'!R570^3/27-'OddsRatio_working_3-way'!T570</f>
        <v>0.25039490406307063</v>
      </c>
      <c r="W570" s="11">
        <f>'OddsRatio_working_3-way'!V570^2+4*'OddsRatio_working_3-way'!U570^3/27</f>
        <v>-2.2798753817816042E-2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0.14619880454245376</v>
      </c>
      <c r="Y570" s="11">
        <f>IF('OddsRatio_working_3-way'!W570&gt;=0,IF('OddsRatio_working_3-way'!V570+SQRT('OddsRatio_working_3-way'!W570)&gt;0,0,PI()),ACOS('OddsRatio_working_3-way'!V570/(2*'OddsRatio_working_3-way'!X570)))</f>
        <v>0.54263545227746013</v>
      </c>
      <c r="Z570" s="11">
        <f>'OddsRatio_working_3-way'!X570^(1/3)*COS('OddsRatio_working_3-way'!Y570/3)</f>
        <v>0.51820839938310514</v>
      </c>
      <c r="AA570" s="11">
        <f>'OddsRatio_working_3-way'!X570^(1/3)*COS(('OddsRatio_working_3-way'!Y570+2*PI())/3)</f>
        <v>-0.34117615049709682</v>
      </c>
      <c r="AB570" s="11">
        <f>'OddsRatio_working_3-way'!X570^(1/3)*COS(('OddsRatio_working_3-way'!Y570+4*PI())/3)</f>
        <v>-0.17703224888600852</v>
      </c>
      <c r="AC570" s="11">
        <f>'OddsRatio_working_3-way'!X570^(1/3)*SIN('OddsRatio_working_3-way'!Y570/3)</f>
        <v>9.476852578099737E-2</v>
      </c>
      <c r="AD570" s="11">
        <f>'OddsRatio_working_3-way'!X570^(1/3)*SIN(('OddsRatio_working_3-way'!Y570+2*PI())/3)</f>
        <v>0.40139737542974269</v>
      </c>
      <c r="AE570" s="11">
        <f>'OddsRatio_working_3-way'!X570^(1/3)*SIN(('OddsRatio_working_3-way'!Y570+4*PI())/3)</f>
        <v>-0.49616590121073989</v>
      </c>
      <c r="AF570" s="11">
        <f>-'OddsRatio_working_3-way'!U570/(3*'OddsRatio_working_3-way'!X570^(1/3))*COS(('OddsRatio_working_3-way'!Y570)/3)</f>
        <v>0.51820839938310503</v>
      </c>
      <c r="AG570" s="11">
        <f>-'OddsRatio_working_3-way'!U570/(3*'OddsRatio_working_3-way'!X570^(1/3))*COS(('OddsRatio_working_3-way'!Y570+2*PI())/3)</f>
        <v>-0.34117615049709671</v>
      </c>
      <c r="AH570" s="11">
        <f>-'OddsRatio_working_3-way'!U570/(3*'OddsRatio_working_3-way'!X570^(1/3))*COS(('OddsRatio_working_3-way'!Y570+4*PI())/3)</f>
        <v>-0.17703224888600849</v>
      </c>
      <c r="AI570" s="11">
        <f>'OddsRatio_working_3-way'!U570/(3*'OddsRatio_working_3-way'!X570^(1/3))*SIN(('OddsRatio_working_3-way'!Y570)/3)</f>
        <v>-9.4768525780997356E-2</v>
      </c>
      <c r="AJ570" s="11">
        <f>'OddsRatio_working_3-way'!U570/(3*'OddsRatio_working_3-way'!X570^(1/3))*SIN(('OddsRatio_working_3-way'!Y570+2*PI())/3)</f>
        <v>-0.40139737542974258</v>
      </c>
      <c r="AK570" s="11">
        <f>'OddsRatio_working_3-way'!U570/(3*'OddsRatio_working_3-way'!X570^(1/3))*SIN(('OddsRatio_working_3-way'!Y570+4*PI())/3)</f>
        <v>0.49616590121073978</v>
      </c>
      <c r="AL570" s="11">
        <f>'OddsRatio_working_3-way'!Z570+'OddsRatio_working_3-way'!AF570</f>
        <v>1.0364167987662101</v>
      </c>
      <c r="AM570" s="11">
        <f>'OddsRatio_working_3-way'!AA570+'OddsRatio_working_3-way'!AG570</f>
        <v>-0.68235230099419353</v>
      </c>
      <c r="AN570" s="11">
        <f>'OddsRatio_working_3-way'!AB570+'OddsRatio_working_3-way'!AH570</f>
        <v>-0.35406449777201698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1.0364167987662101</v>
      </c>
      <c r="AS570" s="11">
        <f>IF(('OddsRatio_working_3-way'!X570=0),IF(Q570&gt;0,-Q570^(1/3),(-Q570)^(1/3)),'OddsRatio_working_3-way'!AM570-'OddsRatio_working_3-way'!R570/3)</f>
        <v>-0.68235230099419353</v>
      </c>
      <c r="AT570" s="11">
        <f>IF(('OddsRatio_working_3-way'!X570=0),IF(Q570&gt;0,-Q570^(1/3),(-Q570)^(1/3)),'OddsRatio_working_3-way'!AN570-'OddsRatio_working_3-way'!R570/3)</f>
        <v>-0.35406449777201698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9">
        <f t="shared" si="117"/>
        <v>0.45868131615973773</v>
      </c>
      <c r="E571" s="9">
        <f t="shared" si="118"/>
        <v>0.26421681933466307</v>
      </c>
      <c r="F571" s="9">
        <f t="shared" si="119"/>
        <v>0.27710186450559915</v>
      </c>
      <c r="G571" s="9">
        <f t="shared" si="120"/>
        <v>1.0352306361912216</v>
      </c>
      <c r="H571" s="9">
        <f t="shared" si="121"/>
        <v>2.1801629252579926</v>
      </c>
      <c r="I571" s="9">
        <f t="shared" si="122"/>
        <v>3.7847704113543852</v>
      </c>
      <c r="J571" s="9">
        <f t="shared" si="123"/>
        <v>3.6087812032018785</v>
      </c>
      <c r="K571" s="11">
        <f t="shared" si="124"/>
        <v>0.46728971962616822</v>
      </c>
      <c r="L571" s="11">
        <f t="shared" si="125"/>
        <v>0.2710027100271003</v>
      </c>
      <c r="M571" s="11">
        <f t="shared" si="126"/>
        <v>0.28409090909090912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-0.27801925109310566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0.22844987370859265</v>
      </c>
      <c r="Q571" s="11">
        <f>2*'OddsRatio_working_3-way'!K571*'OddsRatio_working_3-way'!L571*'OddsRatio_working_3-way'!M571</f>
        <v>7.1952716128690614E-2</v>
      </c>
      <c r="R571" s="11">
        <f t="shared" si="127"/>
        <v>0</v>
      </c>
      <c r="S571" s="11">
        <f t="shared" si="128"/>
        <v>-0.82170523375766968</v>
      </c>
      <c r="T571" s="11">
        <f t="shared" si="129"/>
        <v>-0.25880479803391176</v>
      </c>
      <c r="U571" s="11">
        <f>'OddsRatio_working_3-way'!S571-'OddsRatio_working_3-way'!R571^2/3</f>
        <v>-0.82170523375766968</v>
      </c>
      <c r="V571" s="11">
        <f>'OddsRatio_working_3-way'!S571*'OddsRatio_working_3-way'!R571/3-2*'OddsRatio_working_3-way'!R571^3/27-'OddsRatio_working_3-way'!T571</f>
        <v>0.25880479803391176</v>
      </c>
      <c r="W571" s="11">
        <f>'OddsRatio_working_3-way'!V571^2+4*'OddsRatio_working_3-way'!U571^3/27</f>
        <v>-1.52148847719627E-2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0.14334818472633037</v>
      </c>
      <c r="Y571" s="11">
        <f>IF('OddsRatio_working_3-way'!W571&gt;=0,IF('OddsRatio_working_3-way'!V571+SQRT('OddsRatio_working_3-way'!W571)&gt;0,0,PI()),ACOS('OddsRatio_working_3-way'!V571/(2*'OddsRatio_working_3-way'!X571)))</f>
        <v>0.44476011254407455</v>
      </c>
      <c r="Z571" s="11">
        <f>'OddsRatio_working_3-way'!X571^(1/3)*COS('OddsRatio_working_3-way'!Y571/3)</f>
        <v>0.51761531809561079</v>
      </c>
      <c r="AA571" s="11">
        <f>'OddsRatio_working_3-way'!X571^(1/3)*COS(('OddsRatio_working_3-way'!Y571+2*PI())/3)</f>
        <v>-0.3257561115616775</v>
      </c>
      <c r="AB571" s="11">
        <f>'OddsRatio_working_3-way'!X571^(1/3)*COS(('OddsRatio_working_3-way'!Y571+4*PI())/3)</f>
        <v>-0.19185920653393343</v>
      </c>
      <c r="AC571" s="11">
        <f>'OddsRatio_working_3-way'!X571^(1/3)*SIN('OddsRatio_working_3-way'!Y571/3)</f>
        <v>7.7305414161426028E-2</v>
      </c>
      <c r="AD571" s="11">
        <f>'OddsRatio_working_3-way'!X571^(1/3)*SIN(('OddsRatio_working_3-way'!Y571+2*PI())/3)</f>
        <v>0.40961530777804905</v>
      </c>
      <c r="AE571" s="11">
        <f>'OddsRatio_working_3-way'!X571^(1/3)*SIN(('OddsRatio_working_3-way'!Y571+4*PI())/3)</f>
        <v>-0.48692072193947483</v>
      </c>
      <c r="AF571" s="11">
        <f>-'OddsRatio_working_3-way'!U571/(3*'OddsRatio_working_3-way'!X571^(1/3))*COS(('OddsRatio_working_3-way'!Y571)/3)</f>
        <v>0.51761531809561079</v>
      </c>
      <c r="AG571" s="11">
        <f>-'OddsRatio_working_3-way'!U571/(3*'OddsRatio_working_3-way'!X571^(1/3))*COS(('OddsRatio_working_3-way'!Y571+2*PI())/3)</f>
        <v>-0.3257561115616775</v>
      </c>
      <c r="AH571" s="11">
        <f>-'OddsRatio_working_3-way'!U571/(3*'OddsRatio_working_3-way'!X571^(1/3))*COS(('OddsRatio_working_3-way'!Y571+4*PI())/3)</f>
        <v>-0.19185920653393343</v>
      </c>
      <c r="AI571" s="11">
        <f>'OddsRatio_working_3-way'!U571/(3*'OddsRatio_working_3-way'!X571^(1/3))*SIN(('OddsRatio_working_3-way'!Y571)/3)</f>
        <v>-7.7305414161426028E-2</v>
      </c>
      <c r="AJ571" s="11">
        <f>'OddsRatio_working_3-way'!U571/(3*'OddsRatio_working_3-way'!X571^(1/3))*SIN(('OddsRatio_working_3-way'!Y571+2*PI())/3)</f>
        <v>-0.40961530777804905</v>
      </c>
      <c r="AK571" s="11">
        <f>'OddsRatio_working_3-way'!U571/(3*'OddsRatio_working_3-way'!X571^(1/3))*SIN(('OddsRatio_working_3-way'!Y571+4*PI())/3)</f>
        <v>0.48692072193947483</v>
      </c>
      <c r="AL571" s="11">
        <f>'OddsRatio_working_3-way'!Z571+'OddsRatio_working_3-way'!AF571</f>
        <v>1.0352306361912216</v>
      </c>
      <c r="AM571" s="11">
        <f>'OddsRatio_working_3-way'!AA571+'OddsRatio_working_3-way'!AG571</f>
        <v>-0.65151222312335499</v>
      </c>
      <c r="AN571" s="11">
        <f>'OddsRatio_working_3-way'!AB571+'OddsRatio_working_3-way'!AH571</f>
        <v>-0.38371841306786686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1.0352306361912216</v>
      </c>
      <c r="AS571" s="11">
        <f>IF(('OddsRatio_working_3-way'!X571=0),IF(Q571&gt;0,-Q571^(1/3),(-Q571)^(1/3)),'OddsRatio_working_3-way'!AM571-'OddsRatio_working_3-way'!R571/3)</f>
        <v>-0.65151222312335499</v>
      </c>
      <c r="AT571" s="11">
        <f>IF(('OddsRatio_working_3-way'!X571=0),IF(Q571&gt;0,-Q571^(1/3),(-Q571)^(1/3)),'OddsRatio_working_3-way'!AN571-'OddsRatio_working_3-way'!R571/3)</f>
        <v>-0.38371841306786686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9">
        <f t="shared" si="117"/>
        <v>0.31191412767705656</v>
      </c>
      <c r="E572" s="9">
        <f t="shared" si="118"/>
        <v>0.3446646380368219</v>
      </c>
      <c r="F572" s="9">
        <f t="shared" si="119"/>
        <v>0.34342123428612165</v>
      </c>
      <c r="G572" s="9">
        <f t="shared" si="120"/>
        <v>1.0504812386717144</v>
      </c>
      <c r="H572" s="9">
        <f t="shared" si="121"/>
        <v>3.2060106012106</v>
      </c>
      <c r="I572" s="9">
        <f t="shared" si="122"/>
        <v>2.9013710419958021</v>
      </c>
      <c r="J572" s="9">
        <f t="shared" si="123"/>
        <v>2.9118758543825201</v>
      </c>
      <c r="K572" s="11">
        <f t="shared" si="124"/>
        <v>0.32258064516129031</v>
      </c>
      <c r="L572" s="11">
        <f t="shared" si="125"/>
        <v>0.35587188612099646</v>
      </c>
      <c r="M572" s="11">
        <f t="shared" si="126"/>
        <v>0.3546099290780142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-0.28161263455108121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0.233258511493172</v>
      </c>
      <c r="Q572" s="11">
        <f>2*'OddsRatio_working_3-way'!K572*'OddsRatio_working_3-way'!L572*'OddsRatio_working_3-way'!M572</f>
        <v>8.141658341821012E-2</v>
      </c>
      <c r="R572" s="11">
        <f t="shared" si="127"/>
        <v>0</v>
      </c>
      <c r="S572" s="11">
        <f t="shared" si="128"/>
        <v>-0.82829561914013361</v>
      </c>
      <c r="T572" s="11">
        <f t="shared" si="129"/>
        <v>-0.28910841854803965</v>
      </c>
      <c r="U572" s="11">
        <f>'OddsRatio_working_3-way'!S572-'OddsRatio_working_3-way'!R572^2/3</f>
        <v>-0.82829561914013361</v>
      </c>
      <c r="V572" s="11">
        <f>'OddsRatio_working_3-way'!S572*'OddsRatio_working_3-way'!R572/3-2*'OddsRatio_working_3-way'!R572^3/27-'OddsRatio_working_3-way'!T572</f>
        <v>0.28910841854803965</v>
      </c>
      <c r="W572" s="11">
        <f>'OddsRatio_working_3-way'!V572^2+4*'OddsRatio_working_3-way'!U572^3/27</f>
        <v>-6.047348227228716E-4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0.14507619764977933</v>
      </c>
      <c r="Y572" s="11">
        <f>IF('OddsRatio_working_3-way'!W572&gt;=0,IF('OddsRatio_working_3-way'!V572+SQRT('OddsRatio_working_3-way'!W572)&gt;0,0,PI()),ACOS('OddsRatio_working_3-way'!V572/(2*'OddsRatio_working_3-way'!X572)))</f>
        <v>8.4855038423803153E-2</v>
      </c>
      <c r="Z572" s="11">
        <f>'OddsRatio_working_3-way'!X572^(1/3)*COS('OddsRatio_working_3-way'!Y572/3)</f>
        <v>0.5252406193358572</v>
      </c>
      <c r="AA572" s="11">
        <f>'OddsRatio_working_3-way'!X572^(1/3)*COS(('OddsRatio_working_3-way'!Y572+2*PI())/3)</f>
        <v>-0.27548979430397019</v>
      </c>
      <c r="AB572" s="11">
        <f>'OddsRatio_working_3-way'!X572^(1/3)*COS(('OddsRatio_working_3-way'!Y572+4*PI())/3)</f>
        <v>-0.24975082503188709</v>
      </c>
      <c r="AC572" s="11">
        <f>'OddsRatio_working_3-way'!X572^(1/3)*SIN('OddsRatio_working_3-way'!Y572/3)</f>
        <v>1.4860400837900762E-2</v>
      </c>
      <c r="AD572" s="11">
        <f>'OddsRatio_working_3-way'!X572^(1/3)*SIN(('OddsRatio_working_3-way'!Y572+2*PI())/3)</f>
        <v>0.44744151902537393</v>
      </c>
      <c r="AE572" s="11">
        <f>'OddsRatio_working_3-way'!X572^(1/3)*SIN(('OddsRatio_working_3-way'!Y572+4*PI())/3)</f>
        <v>-0.46230191986327462</v>
      </c>
      <c r="AF572" s="11">
        <f>-'OddsRatio_working_3-way'!U572/(3*'OddsRatio_working_3-way'!X572^(1/3))*COS(('OddsRatio_working_3-way'!Y572)/3)</f>
        <v>0.52524061933585708</v>
      </c>
      <c r="AG572" s="11">
        <f>-'OddsRatio_working_3-way'!U572/(3*'OddsRatio_working_3-way'!X572^(1/3))*COS(('OddsRatio_working_3-way'!Y572+2*PI())/3)</f>
        <v>-0.27548979430397014</v>
      </c>
      <c r="AH572" s="11">
        <f>-'OddsRatio_working_3-way'!U572/(3*'OddsRatio_working_3-way'!X572^(1/3))*COS(('OddsRatio_working_3-way'!Y572+4*PI())/3)</f>
        <v>-0.24975082503188703</v>
      </c>
      <c r="AI572" s="11">
        <f>'OddsRatio_working_3-way'!U572/(3*'OddsRatio_working_3-way'!X572^(1/3))*SIN(('OddsRatio_working_3-way'!Y572)/3)</f>
        <v>-1.4860400837900758E-2</v>
      </c>
      <c r="AJ572" s="11">
        <f>'OddsRatio_working_3-way'!U572/(3*'OddsRatio_working_3-way'!X572^(1/3))*SIN(('OddsRatio_working_3-way'!Y572+2*PI())/3)</f>
        <v>-0.44744151902537388</v>
      </c>
      <c r="AK572" s="11">
        <f>'OddsRatio_working_3-way'!U572/(3*'OddsRatio_working_3-way'!X572^(1/3))*SIN(('OddsRatio_working_3-way'!Y572+4*PI())/3)</f>
        <v>0.46230191986327457</v>
      </c>
      <c r="AL572" s="11">
        <f>'OddsRatio_working_3-way'!Z572+'OddsRatio_working_3-way'!AF572</f>
        <v>1.0504812386717144</v>
      </c>
      <c r="AM572" s="11">
        <f>'OddsRatio_working_3-way'!AA572+'OddsRatio_working_3-way'!AG572</f>
        <v>-0.55097958860794027</v>
      </c>
      <c r="AN572" s="11">
        <f>'OddsRatio_working_3-way'!AB572+'OddsRatio_working_3-way'!AH572</f>
        <v>-0.49950165006377412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1.0504812386717144</v>
      </c>
      <c r="AS572" s="11">
        <f>IF(('OddsRatio_working_3-way'!X572=0),IF(Q572&gt;0,-Q572^(1/3),(-Q572)^(1/3)),'OddsRatio_working_3-way'!AM572-'OddsRatio_working_3-way'!R572/3)</f>
        <v>-0.55097958860794027</v>
      </c>
      <c r="AT572" s="11">
        <f>IF(('OddsRatio_working_3-way'!X572=0),IF(Q572&gt;0,-Q572^(1/3),(-Q572)^(1/3)),'OddsRatio_working_3-way'!AN572-'OddsRatio_working_3-way'!R572/3)</f>
        <v>-0.49950165006377412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9">
        <f t="shared" si="117"/>
        <v>0.62498805685051118</v>
      </c>
      <c r="E573" s="9">
        <f t="shared" si="118"/>
        <v>0.25338402494196244</v>
      </c>
      <c r="F573" s="9">
        <f t="shared" si="119"/>
        <v>0.12162791820752651</v>
      </c>
      <c r="G573" s="9">
        <f t="shared" si="120"/>
        <v>1.0714831697266987</v>
      </c>
      <c r="H573" s="9">
        <f t="shared" si="121"/>
        <v>1.6000305750469512</v>
      </c>
      <c r="I573" s="9">
        <f t="shared" si="122"/>
        <v>3.9465787167484208</v>
      </c>
      <c r="J573" s="9">
        <f t="shared" si="123"/>
        <v>8.22179656395795</v>
      </c>
      <c r="K573" s="11">
        <f t="shared" si="124"/>
        <v>0.64102564102564097</v>
      </c>
      <c r="L573" s="11">
        <f t="shared" si="125"/>
        <v>0.26666666666666666</v>
      </c>
      <c r="M573" s="11">
        <f t="shared" si="126"/>
        <v>0.12919896640826872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-0.22923651140705414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0.22195719870138469</v>
      </c>
      <c r="Q573" s="11">
        <f>2*'OddsRatio_working_3-way'!K573*'OddsRatio_working_3-way'!L573*'OddsRatio_working_3-way'!M573</f>
        <v>4.4170586806245714E-2</v>
      </c>
      <c r="R573" s="11">
        <f t="shared" si="127"/>
        <v>0</v>
      </c>
      <c r="S573" s="11">
        <f t="shared" si="128"/>
        <v>-0.96824540444718421</v>
      </c>
      <c r="T573" s="11">
        <f t="shared" si="129"/>
        <v>-0.19268565262630533</v>
      </c>
      <c r="U573" s="11">
        <f>'OddsRatio_working_3-way'!S573-'OddsRatio_working_3-way'!R573^2/3</f>
        <v>-0.96824540444718421</v>
      </c>
      <c r="V573" s="11">
        <f>'OddsRatio_working_3-way'!S573*'OddsRatio_working_3-way'!R573/3-2*'OddsRatio_working_3-way'!R573^3/27-'OddsRatio_working_3-way'!T573</f>
        <v>0.19268565262630533</v>
      </c>
      <c r="W573" s="11">
        <f>'OddsRatio_working_3-way'!V573^2+4*'OddsRatio_working_3-way'!U573^3/27</f>
        <v>-9.7350647638422411E-2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0.18335648909054705</v>
      </c>
      <c r="Y573" s="11">
        <f>IF('OddsRatio_working_3-way'!W573&gt;=0,IF('OddsRatio_working_3-way'!V573+SQRT('OddsRatio_working_3-way'!W573)&gt;0,0,PI()),ACOS('OddsRatio_working_3-way'!V573/(2*'OddsRatio_working_3-way'!X573)))</f>
        <v>1.0175642014287463</v>
      </c>
      <c r="Z573" s="11">
        <f>'OddsRatio_working_3-way'!X573^(1/3)*COS('OddsRatio_working_3-way'!Y573/3)</f>
        <v>0.53574158486334933</v>
      </c>
      <c r="AA573" s="11">
        <f>'OddsRatio_working_3-way'!X573^(1/3)*COS(('OddsRatio_working_3-way'!Y573+2*PI())/3)</f>
        <v>-0.43156888893214124</v>
      </c>
      <c r="AB573" s="11">
        <f>'OddsRatio_working_3-way'!X573^(1/3)*COS(('OddsRatio_working_3-way'!Y573+4*PI())/3)</f>
        <v>-0.10417269593120825</v>
      </c>
      <c r="AC573" s="11">
        <f>'OddsRatio_working_3-way'!X573^(1/3)*SIN('OddsRatio_working_3-way'!Y573/3)</f>
        <v>0.18902228016074765</v>
      </c>
      <c r="AD573" s="11">
        <f>'OddsRatio_working_3-way'!X573^(1/3)*SIN(('OddsRatio_working_3-way'!Y573+2*PI())/3)</f>
        <v>0.36945468227502354</v>
      </c>
      <c r="AE573" s="11">
        <f>'OddsRatio_working_3-way'!X573^(1/3)*SIN(('OddsRatio_working_3-way'!Y573+4*PI())/3)</f>
        <v>-0.55847696243577094</v>
      </c>
      <c r="AF573" s="11">
        <f>-'OddsRatio_working_3-way'!U573/(3*'OddsRatio_working_3-way'!X573^(1/3))*COS(('OddsRatio_working_3-way'!Y573)/3)</f>
        <v>0.53574158486334922</v>
      </c>
      <c r="AG573" s="11">
        <f>-'OddsRatio_working_3-way'!U573/(3*'OddsRatio_working_3-way'!X573^(1/3))*COS(('OddsRatio_working_3-way'!Y573+2*PI())/3)</f>
        <v>-0.43156888893214118</v>
      </c>
      <c r="AH573" s="11">
        <f>-'OddsRatio_working_3-way'!U573/(3*'OddsRatio_working_3-way'!X573^(1/3))*COS(('OddsRatio_working_3-way'!Y573+4*PI())/3)</f>
        <v>-0.10417269593120822</v>
      </c>
      <c r="AI573" s="11">
        <f>'OddsRatio_working_3-way'!U573/(3*'OddsRatio_working_3-way'!X573^(1/3))*SIN(('OddsRatio_working_3-way'!Y573)/3)</f>
        <v>-0.1890222801607476</v>
      </c>
      <c r="AJ573" s="11">
        <f>'OddsRatio_working_3-way'!U573/(3*'OddsRatio_working_3-way'!X573^(1/3))*SIN(('OddsRatio_working_3-way'!Y573+2*PI())/3)</f>
        <v>-0.36945468227502343</v>
      </c>
      <c r="AK573" s="11">
        <f>'OddsRatio_working_3-way'!U573/(3*'OddsRatio_working_3-way'!X573^(1/3))*SIN(('OddsRatio_working_3-way'!Y573+4*PI())/3)</f>
        <v>0.55847696243577083</v>
      </c>
      <c r="AL573" s="11">
        <f>'OddsRatio_working_3-way'!Z573+'OddsRatio_working_3-way'!AF573</f>
        <v>1.0714831697266987</v>
      </c>
      <c r="AM573" s="11">
        <f>'OddsRatio_working_3-way'!AA573+'OddsRatio_working_3-way'!AG573</f>
        <v>-0.86313777786428236</v>
      </c>
      <c r="AN573" s="11">
        <f>'OddsRatio_working_3-way'!AB573+'OddsRatio_working_3-way'!AH573</f>
        <v>-0.20834539186241646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1.0714831697266987</v>
      </c>
      <c r="AS573" s="11">
        <f>IF(('OddsRatio_working_3-way'!X573=0),IF(Q573&gt;0,-Q573^(1/3),(-Q573)^(1/3)),'OddsRatio_working_3-way'!AM573-'OddsRatio_working_3-way'!R573/3)</f>
        <v>-0.86313777786428236</v>
      </c>
      <c r="AT573" s="11">
        <f>IF(('OddsRatio_working_3-way'!X573=0),IF(Q573&gt;0,-Q573^(1/3),(-Q573)^(1/3)),'OddsRatio_working_3-way'!AN573-'OddsRatio_working_3-way'!R573/3)</f>
        <v>-0.20834539186241646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9">
        <f t="shared" si="117"/>
        <v>0.55369422725749651</v>
      </c>
      <c r="E574" s="9">
        <f t="shared" si="118"/>
        <v>0.26917037610718697</v>
      </c>
      <c r="F574" s="9">
        <f t="shared" si="119"/>
        <v>0.17713539663531649</v>
      </c>
      <c r="G574" s="9">
        <f t="shared" si="120"/>
        <v>1.0605933905573928</v>
      </c>
      <c r="H574" s="9">
        <f t="shared" si="121"/>
        <v>1.8060509768236181</v>
      </c>
      <c r="I574" s="9">
        <f t="shared" si="122"/>
        <v>3.715119079826926</v>
      </c>
      <c r="J574" s="9">
        <f t="shared" si="123"/>
        <v>5.6453990506413794</v>
      </c>
      <c r="K574" s="11">
        <f t="shared" si="124"/>
        <v>0.56818181818181823</v>
      </c>
      <c r="L574" s="11">
        <f t="shared" si="125"/>
        <v>0.2808988764044944</v>
      </c>
      <c r="M574" s="11">
        <f t="shared" si="126"/>
        <v>0.18587360594795541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-0.2528032929436379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0.2284261309051418</v>
      </c>
      <c r="Q574" s="11">
        <f>2*'OddsRatio_working_3-way'!K574*'OddsRatio_working_3-way'!L574*'OddsRatio_working_3-way'!M574</f>
        <v>5.9331462572764115E-2</v>
      </c>
      <c r="R574" s="11">
        <f t="shared" si="127"/>
        <v>0</v>
      </c>
      <c r="S574" s="11">
        <f t="shared" si="128"/>
        <v>-0.90357260874789735</v>
      </c>
      <c r="T574" s="11">
        <f t="shared" si="129"/>
        <v>-0.23469418409036299</v>
      </c>
      <c r="U574" s="11">
        <f>'OddsRatio_working_3-way'!S574-'OddsRatio_working_3-way'!R574^2/3</f>
        <v>-0.90357260874789735</v>
      </c>
      <c r="V574" s="11">
        <f>'OddsRatio_working_3-way'!S574*'OddsRatio_working_3-way'!R574/3-2*'OddsRatio_working_3-way'!R574^3/27-'OddsRatio_working_3-way'!T574</f>
        <v>0.23469418409036299</v>
      </c>
      <c r="W574" s="11">
        <f>'OddsRatio_working_3-way'!V574^2+4*'OddsRatio_working_3-way'!U574^3/27</f>
        <v>-5.4209891272131876E-2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0.16529613676518054</v>
      </c>
      <c r="Y574" s="11">
        <f>IF('OddsRatio_working_3-way'!W574&gt;=0,IF('OddsRatio_working_3-way'!V574+SQRT('OddsRatio_working_3-way'!W574)&gt;0,0,PI()),ACOS('OddsRatio_working_3-way'!V574/(2*'OddsRatio_working_3-way'!X574)))</f>
        <v>0.78141121110991074</v>
      </c>
      <c r="Z574" s="11">
        <f>'OddsRatio_working_3-way'!X574^(1/3)*COS('OddsRatio_working_3-way'!Y574/3)</f>
        <v>0.53029669527869638</v>
      </c>
      <c r="AA574" s="11">
        <f>'OddsRatio_working_3-way'!X574^(1/3)*COS(('OddsRatio_working_3-way'!Y574+2*PI())/3)</f>
        <v>-0.38755019982853861</v>
      </c>
      <c r="AB574" s="11">
        <f>'OddsRatio_working_3-way'!X574^(1/3)*COS(('OddsRatio_working_3-way'!Y574+4*PI())/3)</f>
        <v>-0.14274649545015797</v>
      </c>
      <c r="AC574" s="11">
        <f>'OddsRatio_working_3-way'!X574^(1/3)*SIN('OddsRatio_working_3-way'!Y574/3)</f>
        <v>0.14133748462147588</v>
      </c>
      <c r="AD574" s="11">
        <f>'OddsRatio_working_3-way'!X574^(1/3)*SIN(('OddsRatio_working_3-way'!Y574+2*PI())/3)</f>
        <v>0.38858166734354865</v>
      </c>
      <c r="AE574" s="11">
        <f>'OddsRatio_working_3-way'!X574^(1/3)*SIN(('OddsRatio_working_3-way'!Y574+4*PI())/3)</f>
        <v>-0.52991915196502426</v>
      </c>
      <c r="AF574" s="11">
        <f>-'OddsRatio_working_3-way'!U574/(3*'OddsRatio_working_3-way'!X574^(1/3))*COS(('OddsRatio_working_3-way'!Y574)/3)</f>
        <v>0.53029669527869638</v>
      </c>
      <c r="AG574" s="11">
        <f>-'OddsRatio_working_3-way'!U574/(3*'OddsRatio_working_3-way'!X574^(1/3))*COS(('OddsRatio_working_3-way'!Y574+2*PI())/3)</f>
        <v>-0.38755019982853861</v>
      </c>
      <c r="AH574" s="11">
        <f>-'OddsRatio_working_3-way'!U574/(3*'OddsRatio_working_3-way'!X574^(1/3))*COS(('OddsRatio_working_3-way'!Y574+4*PI())/3)</f>
        <v>-0.14274649545015797</v>
      </c>
      <c r="AI574" s="11">
        <f>'OddsRatio_working_3-way'!U574/(3*'OddsRatio_working_3-way'!X574^(1/3))*SIN(('OddsRatio_working_3-way'!Y574)/3)</f>
        <v>-0.14133748462147588</v>
      </c>
      <c r="AJ574" s="11">
        <f>'OddsRatio_working_3-way'!U574/(3*'OddsRatio_working_3-way'!X574^(1/3))*SIN(('OddsRatio_working_3-way'!Y574+2*PI())/3)</f>
        <v>-0.38858166734354865</v>
      </c>
      <c r="AK574" s="11">
        <f>'OddsRatio_working_3-way'!U574/(3*'OddsRatio_working_3-way'!X574^(1/3))*SIN(('OddsRatio_working_3-way'!Y574+4*PI())/3)</f>
        <v>0.52991915196502426</v>
      </c>
      <c r="AL574" s="11">
        <f>'OddsRatio_working_3-way'!Z574+'OddsRatio_working_3-way'!AF574</f>
        <v>1.0605933905573928</v>
      </c>
      <c r="AM574" s="11">
        <f>'OddsRatio_working_3-way'!AA574+'OddsRatio_working_3-way'!AG574</f>
        <v>-0.77510039965707722</v>
      </c>
      <c r="AN574" s="11">
        <f>'OddsRatio_working_3-way'!AB574+'OddsRatio_working_3-way'!AH574</f>
        <v>-0.28549299090031593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1.0605933905573928</v>
      </c>
      <c r="AS574" s="11">
        <f>IF(('OddsRatio_working_3-way'!X574=0),IF(Q574&gt;0,-Q574^(1/3),(-Q574)^(1/3)),'OddsRatio_working_3-way'!AM574-'OddsRatio_working_3-way'!R574/3)</f>
        <v>-0.77510039965707722</v>
      </c>
      <c r="AT574" s="11">
        <f>IF(('OddsRatio_working_3-way'!X574=0),IF(Q574&gt;0,-Q574^(1/3),(-Q574)^(1/3)),'OddsRatio_working_3-way'!AN574-'OddsRatio_working_3-way'!R574/3)</f>
        <v>-0.28549299090031593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9">
        <f t="shared" si="117"/>
        <v>0.27729426773668225</v>
      </c>
      <c r="E575" s="9">
        <f t="shared" si="118"/>
        <v>0.3313712832682234</v>
      </c>
      <c r="F575" s="9">
        <f t="shared" si="119"/>
        <v>0.39133444899509418</v>
      </c>
      <c r="G575" s="9">
        <f t="shared" si="120"/>
        <v>1.0509182324526274</v>
      </c>
      <c r="H575" s="9">
        <f t="shared" si="121"/>
        <v>3.6062772164825159</v>
      </c>
      <c r="I575" s="9">
        <f t="shared" si="122"/>
        <v>3.0177630063090448</v>
      </c>
      <c r="J575" s="9">
        <f t="shared" si="123"/>
        <v>2.5553589840298883</v>
      </c>
      <c r="K575" s="11">
        <f t="shared" si="124"/>
        <v>0.28735632183908044</v>
      </c>
      <c r="L575" s="11">
        <f t="shared" si="125"/>
        <v>0.34246575342465752</v>
      </c>
      <c r="M575" s="11">
        <f t="shared" si="126"/>
        <v>0.40322580645161293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-0.27964100141709947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0.23332622243893522</v>
      </c>
      <c r="Q575" s="11">
        <f>2*'OddsRatio_working_3-way'!K575*'OddsRatio_working_3-way'!L575*'OddsRatio_working_3-way'!M575</f>
        <v>7.9362660693515358E-2</v>
      </c>
      <c r="R575" s="11">
        <f t="shared" si="127"/>
        <v>0</v>
      </c>
      <c r="S575" s="11">
        <f t="shared" si="128"/>
        <v>-0.83437772449869296</v>
      </c>
      <c r="T575" s="11">
        <f t="shared" si="129"/>
        <v>-0.2838019471083989</v>
      </c>
      <c r="U575" s="11">
        <f>'OddsRatio_working_3-way'!S575-'OddsRatio_working_3-way'!R575^2/3</f>
        <v>-0.83437772449869296</v>
      </c>
      <c r="V575" s="11">
        <f>'OddsRatio_working_3-way'!S575*'OddsRatio_working_3-way'!R575/3-2*'OddsRatio_working_3-way'!R575^3/27-'OddsRatio_working_3-way'!T575</f>
        <v>0.2838019471083989</v>
      </c>
      <c r="W575" s="11">
        <f>'OddsRatio_working_3-way'!V575^2+4*'OddsRatio_working_3-way'!U575^3/27</f>
        <v>-5.5130839512555763E-3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0.14667705097745695</v>
      </c>
      <c r="Y575" s="11">
        <f>IF('OddsRatio_working_3-way'!W575&gt;=0,IF('OddsRatio_working_3-way'!V575+SQRT('OddsRatio_working_3-way'!W575)&gt;0,0,PI()),ACOS('OddsRatio_working_3-way'!V575/(2*'OddsRatio_working_3-way'!X575)))</f>
        <v>0.25589107805130484</v>
      </c>
      <c r="Z575" s="11">
        <f>'OddsRatio_working_3-way'!X575^(1/3)*COS('OddsRatio_working_3-way'!Y575/3)</f>
        <v>0.52545911622631369</v>
      </c>
      <c r="AA575" s="11">
        <f>'OddsRatio_working_3-way'!X575^(1/3)*COS(('OddsRatio_working_3-way'!Y575+2*PI())/3)</f>
        <v>-0.30163931274704281</v>
      </c>
      <c r="AB575" s="11">
        <f>'OddsRatio_working_3-way'!X575^(1/3)*COS(('OddsRatio_working_3-way'!Y575+4*PI())/3)</f>
        <v>-0.22381980347927105</v>
      </c>
      <c r="AC575" s="11">
        <f>'OddsRatio_working_3-way'!X575^(1/3)*SIN('OddsRatio_working_3-way'!Y575/3)</f>
        <v>4.4929114623952597E-2</v>
      </c>
      <c r="AD575" s="11">
        <f>'OddsRatio_working_3-way'!X575^(1/3)*SIN(('OddsRatio_working_3-way'!Y575+2*PI())/3)</f>
        <v>0.43259638599013134</v>
      </c>
      <c r="AE575" s="11">
        <f>'OddsRatio_working_3-way'!X575^(1/3)*SIN(('OddsRatio_working_3-way'!Y575+4*PI())/3)</f>
        <v>-0.47752550061408394</v>
      </c>
      <c r="AF575" s="11">
        <f>-'OddsRatio_working_3-way'!U575/(3*'OddsRatio_working_3-way'!X575^(1/3))*COS(('OddsRatio_working_3-way'!Y575)/3)</f>
        <v>0.52545911622631369</v>
      </c>
      <c r="AG575" s="11">
        <f>-'OddsRatio_working_3-way'!U575/(3*'OddsRatio_working_3-way'!X575^(1/3))*COS(('OddsRatio_working_3-way'!Y575+2*PI())/3)</f>
        <v>-0.30163931274704281</v>
      </c>
      <c r="AH575" s="11">
        <f>-'OddsRatio_working_3-way'!U575/(3*'OddsRatio_working_3-way'!X575^(1/3))*COS(('OddsRatio_working_3-way'!Y575+4*PI())/3)</f>
        <v>-0.22381980347927105</v>
      </c>
      <c r="AI575" s="11">
        <f>'OddsRatio_working_3-way'!U575/(3*'OddsRatio_working_3-way'!X575^(1/3))*SIN(('OddsRatio_working_3-way'!Y575)/3)</f>
        <v>-4.4929114623952597E-2</v>
      </c>
      <c r="AJ575" s="11">
        <f>'OddsRatio_working_3-way'!U575/(3*'OddsRatio_working_3-way'!X575^(1/3))*SIN(('OddsRatio_working_3-way'!Y575+2*PI())/3)</f>
        <v>-0.43259638599013134</v>
      </c>
      <c r="AK575" s="11">
        <f>'OddsRatio_working_3-way'!U575/(3*'OddsRatio_working_3-way'!X575^(1/3))*SIN(('OddsRatio_working_3-way'!Y575+4*PI())/3)</f>
        <v>0.47752550061408394</v>
      </c>
      <c r="AL575" s="11">
        <f>'OddsRatio_working_3-way'!Z575+'OddsRatio_working_3-way'!AF575</f>
        <v>1.0509182324526274</v>
      </c>
      <c r="AM575" s="11">
        <f>'OddsRatio_working_3-way'!AA575+'OddsRatio_working_3-way'!AG575</f>
        <v>-0.60327862549408562</v>
      </c>
      <c r="AN575" s="11">
        <f>'OddsRatio_working_3-way'!AB575+'OddsRatio_working_3-way'!AH575</f>
        <v>-0.4476396069585421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1.0509182324526274</v>
      </c>
      <c r="AS575" s="11">
        <f>IF(('OddsRatio_working_3-way'!X575=0),IF(Q575&gt;0,-Q575^(1/3),(-Q575)^(1/3)),'OddsRatio_working_3-way'!AM575-'OddsRatio_working_3-way'!R575/3)</f>
        <v>-0.60327862549408562</v>
      </c>
      <c r="AT575" s="11">
        <f>IF(('OddsRatio_working_3-way'!X575=0),IF(Q575&gt;0,-Q575^(1/3),(-Q575)^(1/3)),'OddsRatio_working_3-way'!AN575-'OddsRatio_working_3-way'!R575/3)</f>
        <v>-0.4476396069585421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9">
        <f t="shared" si="117"/>
        <v>0.35362818475505614</v>
      </c>
      <c r="E576" s="9">
        <f t="shared" si="118"/>
        <v>0.33031432537684058</v>
      </c>
      <c r="F576" s="9">
        <f t="shared" si="119"/>
        <v>0.31605748986810328</v>
      </c>
      <c r="G576" s="9">
        <f t="shared" si="120"/>
        <v>1.0504763781647699</v>
      </c>
      <c r="H576" s="9">
        <f t="shared" si="121"/>
        <v>2.8278288980066995</v>
      </c>
      <c r="I576" s="9">
        <f t="shared" si="122"/>
        <v>3.0274194098580058</v>
      </c>
      <c r="J576" s="9">
        <f t="shared" si="123"/>
        <v>3.1639813390194256</v>
      </c>
      <c r="K576" s="11">
        <f t="shared" si="124"/>
        <v>0.36496350364963503</v>
      </c>
      <c r="L576" s="11">
        <f t="shared" si="125"/>
        <v>0.34129692832764502</v>
      </c>
      <c r="M576" s="11">
        <f t="shared" si="126"/>
        <v>0.32679738562091504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-0.28160098398244227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0.23324643377193433</v>
      </c>
      <c r="Q576" s="11">
        <f>2*'OddsRatio_working_3-way'!K576*'OddsRatio_working_3-way'!L576*'OddsRatio_working_3-way'!M576</f>
        <v>8.1412367808703076E-2</v>
      </c>
      <c r="R576" s="11">
        <f t="shared" si="127"/>
        <v>0</v>
      </c>
      <c r="S576" s="11">
        <f t="shared" si="128"/>
        <v>-0.82828699840934206</v>
      </c>
      <c r="T576" s="11">
        <f t="shared" si="129"/>
        <v>-0.28910540956696057</v>
      </c>
      <c r="U576" s="11">
        <f>'OddsRatio_working_3-way'!S576-'OddsRatio_working_3-way'!R576^2/3</f>
        <v>-0.82828699840934206</v>
      </c>
      <c r="V576" s="11">
        <f>'OddsRatio_working_3-way'!S576*'OddsRatio_working_3-way'!R576/3-2*'OddsRatio_working_3-way'!R576^3/27-'OddsRatio_working_3-way'!T576</f>
        <v>0.28910540956696057</v>
      </c>
      <c r="W576" s="11">
        <f>'OddsRatio_working_3-way'!V576^2+4*'OddsRatio_working_3-way'!U576^3/27</f>
        <v>-6.038460373982979E-4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0.14507393277074135</v>
      </c>
      <c r="Y576" s="11">
        <f>IF('OddsRatio_working_3-way'!W576&gt;=0,IF('OddsRatio_working_3-way'!V576+SQRT('OddsRatio_working_3-way'!W576)&gt;0,0,PI()),ACOS('OddsRatio_working_3-way'!V576/(2*'OddsRatio_working_3-way'!X576)))</f>
        <v>8.4793836280229407E-2</v>
      </c>
      <c r="Z576" s="11">
        <f>'OddsRatio_working_3-way'!X576^(1/3)*COS('OddsRatio_working_3-way'!Y576/3)</f>
        <v>0.52523818908238495</v>
      </c>
      <c r="AA576" s="11">
        <f>'OddsRatio_working_3-way'!X576^(1/3)*COS(('OddsRatio_working_3-way'!Y576+2*PI())/3)</f>
        <v>-0.27547923254310219</v>
      </c>
      <c r="AB576" s="11">
        <f>'OddsRatio_working_3-way'!X576^(1/3)*COS(('OddsRatio_working_3-way'!Y576+4*PI())/3)</f>
        <v>-0.24975895653928254</v>
      </c>
      <c r="AC576" s="11">
        <f>'OddsRatio_working_3-way'!X576^(1/3)*SIN('OddsRatio_working_3-way'!Y576/3)</f>
        <v>1.4849608274436666E-2</v>
      </c>
      <c r="AD576" s="11">
        <f>'OddsRatio_working_3-way'!X576^(1/3)*SIN(('OddsRatio_working_3-way'!Y576+2*PI())/3)</f>
        <v>0.4474448106458615</v>
      </c>
      <c r="AE576" s="11">
        <f>'OddsRatio_working_3-way'!X576^(1/3)*SIN(('OddsRatio_working_3-way'!Y576+4*PI())/3)</f>
        <v>-0.46229441892029827</v>
      </c>
      <c r="AF576" s="11">
        <f>-'OddsRatio_working_3-way'!U576/(3*'OddsRatio_working_3-way'!X576^(1/3))*COS(('OddsRatio_working_3-way'!Y576)/3)</f>
        <v>0.52523818908238484</v>
      </c>
      <c r="AG576" s="11">
        <f>-'OddsRatio_working_3-way'!U576/(3*'OddsRatio_working_3-way'!X576^(1/3))*COS(('OddsRatio_working_3-way'!Y576+2*PI())/3)</f>
        <v>-0.27547923254310214</v>
      </c>
      <c r="AH576" s="11">
        <f>-'OddsRatio_working_3-way'!U576/(3*'OddsRatio_working_3-way'!X576^(1/3))*COS(('OddsRatio_working_3-way'!Y576+4*PI())/3)</f>
        <v>-0.24975895653928248</v>
      </c>
      <c r="AI576" s="11">
        <f>'OddsRatio_working_3-way'!U576/(3*'OddsRatio_working_3-way'!X576^(1/3))*SIN(('OddsRatio_working_3-way'!Y576)/3)</f>
        <v>-1.4849608274436665E-2</v>
      </c>
      <c r="AJ576" s="11">
        <f>'OddsRatio_working_3-way'!U576/(3*'OddsRatio_working_3-way'!X576^(1/3))*SIN(('OddsRatio_working_3-way'!Y576+2*PI())/3)</f>
        <v>-0.44744481064586145</v>
      </c>
      <c r="AK576" s="11">
        <f>'OddsRatio_working_3-way'!U576/(3*'OddsRatio_working_3-way'!X576^(1/3))*SIN(('OddsRatio_working_3-way'!Y576+4*PI())/3)</f>
        <v>0.46229441892029816</v>
      </c>
      <c r="AL576" s="11">
        <f>'OddsRatio_working_3-way'!Z576+'OddsRatio_working_3-way'!AF576</f>
        <v>1.0504763781647699</v>
      </c>
      <c r="AM576" s="11">
        <f>'OddsRatio_working_3-way'!AA576+'OddsRatio_working_3-way'!AG576</f>
        <v>-0.55095846508620427</v>
      </c>
      <c r="AN576" s="11">
        <f>'OddsRatio_working_3-way'!AB576+'OddsRatio_working_3-way'!AH576</f>
        <v>-0.49951791307856502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1.0504763781647699</v>
      </c>
      <c r="AS576" s="11">
        <f>IF(('OddsRatio_working_3-way'!X576=0),IF(Q576&gt;0,-Q576^(1/3),(-Q576)^(1/3)),'OddsRatio_working_3-way'!AM576-'OddsRatio_working_3-way'!R576/3)</f>
        <v>-0.55095846508620427</v>
      </c>
      <c r="AT576" s="11">
        <f>IF(('OddsRatio_working_3-way'!X576=0),IF(Q576&gt;0,-Q576^(1/3),(-Q576)^(1/3)),'OddsRatio_working_3-way'!AN576-'OddsRatio_working_3-way'!R576/3)</f>
        <v>-0.49951791307856502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9">
        <f t="shared" si="117"/>
        <v>0.454777606322814</v>
      </c>
      <c r="E577" s="9">
        <f t="shared" si="118"/>
        <v>0.27142851852293787</v>
      </c>
      <c r="F577" s="9">
        <f t="shared" si="119"/>
        <v>0.27379387515424791</v>
      </c>
      <c r="G577" s="9">
        <f t="shared" si="120"/>
        <v>1.0609530610378011</v>
      </c>
      <c r="H577" s="9">
        <f t="shared" si="121"/>
        <v>2.1988769589727153</v>
      </c>
      <c r="I577" s="9">
        <f t="shared" si="122"/>
        <v>3.684211244425637</v>
      </c>
      <c r="J577" s="9">
        <f t="shared" si="123"/>
        <v>3.6523826525945022</v>
      </c>
      <c r="K577" s="11">
        <f t="shared" si="124"/>
        <v>0.46948356807511737</v>
      </c>
      <c r="L577" s="11">
        <f t="shared" si="125"/>
        <v>0.28328611898016998</v>
      </c>
      <c r="M577" s="11">
        <f t="shared" si="126"/>
        <v>0.2857142857142857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-0.271591779192625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0.23407679314793392</v>
      </c>
      <c r="Q577" s="11">
        <f>2*'OddsRatio_working_3-way'!K577*'OddsRatio_working_3-way'!L577*'OddsRatio_working_3-way'!M577</f>
        <v>7.5998958814264245E-2</v>
      </c>
      <c r="R577" s="11">
        <f t="shared" si="127"/>
        <v>0</v>
      </c>
      <c r="S577" s="11">
        <f t="shared" si="128"/>
        <v>-0.86186994998076216</v>
      </c>
      <c r="T577" s="11">
        <f t="shared" si="129"/>
        <v>-0.27982790583790973</v>
      </c>
      <c r="U577" s="11">
        <f>'OddsRatio_working_3-way'!S577-'OddsRatio_working_3-way'!R577^2/3</f>
        <v>-0.86186994998076216</v>
      </c>
      <c r="V577" s="11">
        <f>'OddsRatio_working_3-way'!S577*'OddsRatio_working_3-way'!R577/3-2*'OddsRatio_working_3-way'!R577^3/27-'OddsRatio_working_3-way'!T577</f>
        <v>0.27982790583790973</v>
      </c>
      <c r="W577" s="11">
        <f>'OddsRatio_working_3-way'!V577^2+4*'OddsRatio_working_3-way'!U577^3/27</f>
        <v>-1.6542872458866847E-2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0.15398581862017108</v>
      </c>
      <c r="Y577" s="11">
        <f>IF('OddsRatio_working_3-way'!W577&gt;=0,IF('OddsRatio_working_3-way'!V577+SQRT('OddsRatio_working_3-way'!W577)&gt;0,0,PI()),ACOS('OddsRatio_working_3-way'!V577/(2*'OddsRatio_working_3-way'!X577)))</f>
        <v>0.43083862115604865</v>
      </c>
      <c r="Z577" s="11">
        <f>'OddsRatio_working_3-way'!X577^(1/3)*COS('OddsRatio_working_3-way'!Y577/3)</f>
        <v>0.53047653051890054</v>
      </c>
      <c r="AA577" s="11">
        <f>'OddsRatio_working_3-way'!X577^(1/3)*COS(('OddsRatio_working_3-way'!Y577+2*PI())/3)</f>
        <v>-0.33167225822738111</v>
      </c>
      <c r="AB577" s="11">
        <f>'OddsRatio_working_3-way'!X577^(1/3)*COS(('OddsRatio_working_3-way'!Y577+4*PI())/3)</f>
        <v>-0.19880427229151945</v>
      </c>
      <c r="AC577" s="11">
        <f>'OddsRatio_working_3-way'!X577^(1/3)*SIN('OddsRatio_working_3-way'!Y577/3)</f>
        <v>7.6711367446753123E-2</v>
      </c>
      <c r="AD577" s="11">
        <f>'OddsRatio_working_3-way'!X577^(1/3)*SIN(('OddsRatio_working_3-way'!Y577+2*PI())/3)</f>
        <v>0.42105046781742228</v>
      </c>
      <c r="AE577" s="11">
        <f>'OddsRatio_working_3-way'!X577^(1/3)*SIN(('OddsRatio_working_3-way'!Y577+4*PI())/3)</f>
        <v>-0.49776183526417539</v>
      </c>
      <c r="AF577" s="11">
        <f>-'OddsRatio_working_3-way'!U577/(3*'OddsRatio_working_3-way'!X577^(1/3))*COS(('OddsRatio_working_3-way'!Y577)/3)</f>
        <v>0.53047653051890054</v>
      </c>
      <c r="AG577" s="11">
        <f>-'OddsRatio_working_3-way'!U577/(3*'OddsRatio_working_3-way'!X577^(1/3))*COS(('OddsRatio_working_3-way'!Y577+2*PI())/3)</f>
        <v>-0.33167225822738111</v>
      </c>
      <c r="AH577" s="11">
        <f>-'OddsRatio_working_3-way'!U577/(3*'OddsRatio_working_3-way'!X577^(1/3))*COS(('OddsRatio_working_3-way'!Y577+4*PI())/3)</f>
        <v>-0.19880427229151945</v>
      </c>
      <c r="AI577" s="11">
        <f>'OddsRatio_working_3-way'!U577/(3*'OddsRatio_working_3-way'!X577^(1/3))*SIN(('OddsRatio_working_3-way'!Y577)/3)</f>
        <v>-7.6711367446753123E-2</v>
      </c>
      <c r="AJ577" s="11">
        <f>'OddsRatio_working_3-way'!U577/(3*'OddsRatio_working_3-way'!X577^(1/3))*SIN(('OddsRatio_working_3-way'!Y577+2*PI())/3)</f>
        <v>-0.42105046781742228</v>
      </c>
      <c r="AK577" s="11">
        <f>'OddsRatio_working_3-way'!U577/(3*'OddsRatio_working_3-way'!X577^(1/3))*SIN(('OddsRatio_working_3-way'!Y577+4*PI())/3)</f>
        <v>0.49776183526417539</v>
      </c>
      <c r="AL577" s="11">
        <f>'OddsRatio_working_3-way'!Z577+'OddsRatio_working_3-way'!AF577</f>
        <v>1.0609530610378011</v>
      </c>
      <c r="AM577" s="11">
        <f>'OddsRatio_working_3-way'!AA577+'OddsRatio_working_3-way'!AG577</f>
        <v>-0.66334451645476222</v>
      </c>
      <c r="AN577" s="11">
        <f>'OddsRatio_working_3-way'!AB577+'OddsRatio_working_3-way'!AH577</f>
        <v>-0.3976085445830389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1.0609530610378011</v>
      </c>
      <c r="AS577" s="11">
        <f>IF(('OddsRatio_working_3-way'!X577=0),IF(Q577&gt;0,-Q577^(1/3),(-Q577)^(1/3)),'OddsRatio_working_3-way'!AM577-'OddsRatio_working_3-way'!R577/3)</f>
        <v>-0.66334451645476222</v>
      </c>
      <c r="AT577" s="11">
        <f>IF(('OddsRatio_working_3-way'!X577=0),IF(Q577&gt;0,-Q577^(1/3),(-Q577)^(1/3)),'OddsRatio_working_3-way'!AN577-'OddsRatio_working_3-way'!R577/3)</f>
        <v>-0.3976085445830389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9">
        <f t="shared" si="117"/>
        <v>0.57762857167814396</v>
      </c>
      <c r="E578" s="9">
        <f t="shared" si="118"/>
        <v>0.25689732935299703</v>
      </c>
      <c r="F578" s="9">
        <f t="shared" si="119"/>
        <v>0.16547409896885895</v>
      </c>
      <c r="G578" s="9">
        <f t="shared" si="120"/>
        <v>1.0753180917106562</v>
      </c>
      <c r="H578" s="9">
        <f t="shared" si="121"/>
        <v>1.7312163023632468</v>
      </c>
      <c r="I578" s="9">
        <f t="shared" si="122"/>
        <v>3.8926056667016642</v>
      </c>
      <c r="J578" s="9">
        <f t="shared" si="123"/>
        <v>6.0432418501229783</v>
      </c>
      <c r="K578" s="11">
        <f t="shared" si="124"/>
        <v>0.59523809523809523</v>
      </c>
      <c r="L578" s="11">
        <f t="shared" si="125"/>
        <v>0.2710027100271003</v>
      </c>
      <c r="M578" s="11">
        <f t="shared" si="126"/>
        <v>0.17574692442882248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-0.24321262837701607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0.22850048569110676</v>
      </c>
      <c r="Q578" s="11">
        <f>2*'OddsRatio_working_3-way'!K578*'OddsRatio_working_3-way'!L578*'OddsRatio_working_3-way'!M578</f>
        <v>5.6699872379927241E-2</v>
      </c>
      <c r="R578" s="11">
        <f t="shared" si="127"/>
        <v>0</v>
      </c>
      <c r="S578" s="11">
        <f t="shared" si="128"/>
        <v>-0.93950913328767094</v>
      </c>
      <c r="T578" s="11">
        <f t="shared" si="129"/>
        <v>-0.23312881719297046</v>
      </c>
      <c r="U578" s="11">
        <f>'OddsRatio_working_3-way'!S578-'OddsRatio_working_3-way'!R578^2/3</f>
        <v>-0.93950913328767094</v>
      </c>
      <c r="V578" s="11">
        <f>'OddsRatio_working_3-way'!S578*'OddsRatio_working_3-way'!R578/3-2*'OddsRatio_working_3-way'!R578^3/27-'OddsRatio_working_3-way'!T578</f>
        <v>0.23312881719297046</v>
      </c>
      <c r="W578" s="11">
        <f>'OddsRatio_working_3-way'!V578^2+4*'OddsRatio_working_3-way'!U578^3/27</f>
        <v>-6.8507767909769257E-2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0.17525468133231328</v>
      </c>
      <c r="Y578" s="11">
        <f>IF('OddsRatio_working_3-way'!W578&gt;=0,IF('OddsRatio_working_3-way'!V578+SQRT('OddsRatio_working_3-way'!W578)&gt;0,0,PI()),ACOS('OddsRatio_working_3-way'!V578/(2*'OddsRatio_working_3-way'!X578)))</f>
        <v>0.84314934800712671</v>
      </c>
      <c r="Z578" s="11">
        <f>'OddsRatio_working_3-way'!X578^(1/3)*COS('OddsRatio_working_3-way'!Y578/3)</f>
        <v>0.53765904585532809</v>
      </c>
      <c r="AA578" s="11">
        <f>'OddsRatio_working_3-way'!X578^(1/3)*COS(('OddsRatio_working_3-way'!Y578+2*PI())/3)</f>
        <v>-0.40325179090946595</v>
      </c>
      <c r="AB578" s="11">
        <f>'OddsRatio_working_3-way'!X578^(1/3)*COS(('OddsRatio_working_3-way'!Y578+4*PI())/3)</f>
        <v>-0.13440725494586203</v>
      </c>
      <c r="AC578" s="11">
        <f>'OddsRatio_working_3-way'!X578^(1/3)*SIN('OddsRatio_working_3-way'!Y578/3)</f>
        <v>0.15521746520874674</v>
      </c>
      <c r="AD578" s="11">
        <f>'OddsRatio_working_3-way'!X578^(1/3)*SIN(('OddsRatio_working_3-way'!Y578+2*PI())/3)</f>
        <v>0.38801765968084323</v>
      </c>
      <c r="AE578" s="11">
        <f>'OddsRatio_working_3-way'!X578^(1/3)*SIN(('OddsRatio_working_3-way'!Y578+4*PI())/3)</f>
        <v>-0.54323512488958992</v>
      </c>
      <c r="AF578" s="11">
        <f>-'OddsRatio_working_3-way'!U578/(3*'OddsRatio_working_3-way'!X578^(1/3))*COS(('OddsRatio_working_3-way'!Y578)/3)</f>
        <v>0.5376590458553282</v>
      </c>
      <c r="AG578" s="11">
        <f>-'OddsRatio_working_3-way'!U578/(3*'OddsRatio_working_3-way'!X578^(1/3))*COS(('OddsRatio_working_3-way'!Y578+2*PI())/3)</f>
        <v>-0.403251790909466</v>
      </c>
      <c r="AH578" s="11">
        <f>-'OddsRatio_working_3-way'!U578/(3*'OddsRatio_working_3-way'!X578^(1/3))*COS(('OddsRatio_working_3-way'!Y578+4*PI())/3)</f>
        <v>-0.13440725494586206</v>
      </c>
      <c r="AI578" s="11">
        <f>'OddsRatio_working_3-way'!U578/(3*'OddsRatio_working_3-way'!X578^(1/3))*SIN(('OddsRatio_working_3-way'!Y578)/3)</f>
        <v>-0.15521746520874677</v>
      </c>
      <c r="AJ578" s="11">
        <f>'OddsRatio_working_3-way'!U578/(3*'OddsRatio_working_3-way'!X578^(1/3))*SIN(('OddsRatio_working_3-way'!Y578+2*PI())/3)</f>
        <v>-0.38801765968084329</v>
      </c>
      <c r="AK578" s="11">
        <f>'OddsRatio_working_3-way'!U578/(3*'OddsRatio_working_3-way'!X578^(1/3))*SIN(('OddsRatio_working_3-way'!Y578+4*PI())/3)</f>
        <v>0.54323512488959003</v>
      </c>
      <c r="AL578" s="11">
        <f>'OddsRatio_working_3-way'!Z578+'OddsRatio_working_3-way'!AF578</f>
        <v>1.0753180917106562</v>
      </c>
      <c r="AM578" s="11">
        <f>'OddsRatio_working_3-way'!AA578+'OddsRatio_working_3-way'!AG578</f>
        <v>-0.80650358181893189</v>
      </c>
      <c r="AN578" s="11">
        <f>'OddsRatio_working_3-way'!AB578+'OddsRatio_working_3-way'!AH578</f>
        <v>-0.26881450989172406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1.0753180917106562</v>
      </c>
      <c r="AS578" s="11">
        <f>IF(('OddsRatio_working_3-way'!X578=0),IF(Q578&gt;0,-Q578^(1/3),(-Q578)^(1/3)),'OddsRatio_working_3-way'!AM578-'OddsRatio_working_3-way'!R578/3)</f>
        <v>-0.80650358181893189</v>
      </c>
      <c r="AT578" s="11">
        <f>IF(('OddsRatio_working_3-way'!X578=0),IF(Q578&gt;0,-Q578^(1/3),(-Q578)^(1/3)),'OddsRatio_working_3-way'!AN578-'OddsRatio_working_3-way'!R578/3)</f>
        <v>-0.26881450989172406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9">
        <f t="shared" si="117"/>
        <v>0.53277058322616955</v>
      </c>
      <c r="E579" s="9">
        <f t="shared" si="118"/>
        <v>0.27141343832841841</v>
      </c>
      <c r="F579" s="9">
        <f t="shared" si="119"/>
        <v>0.19581597844541196</v>
      </c>
      <c r="G579" s="9">
        <f t="shared" si="120"/>
        <v>1.0694884245016905</v>
      </c>
      <c r="H579" s="9">
        <f t="shared" si="121"/>
        <v>1.8769805080913864</v>
      </c>
      <c r="I579" s="9">
        <f t="shared" si="122"/>
        <v>3.6844159454992425</v>
      </c>
      <c r="J579" s="9">
        <f t="shared" si="123"/>
        <v>5.1068355500864921</v>
      </c>
      <c r="K579" s="11">
        <f t="shared" si="124"/>
        <v>0.54945054945054939</v>
      </c>
      <c r="L579" s="11">
        <f t="shared" si="125"/>
        <v>0.28490028490028491</v>
      </c>
      <c r="M579" s="11">
        <f t="shared" si="126"/>
        <v>0.20661157024793389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-0.255620059815864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0.23189708504393816</v>
      </c>
      <c r="Q579" s="11">
        <f>2*'OddsRatio_working_3-way'!K579*'OddsRatio_working_3-way'!L579*'OddsRatio_working_3-way'!M579</f>
        <v>6.468537937069406E-2</v>
      </c>
      <c r="R579" s="11">
        <f t="shared" si="127"/>
        <v>0</v>
      </c>
      <c r="S579" s="11">
        <f t="shared" si="128"/>
        <v>-0.90719439315907102</v>
      </c>
      <c r="T579" s="11">
        <f t="shared" si="129"/>
        <v>-0.25305282933307421</v>
      </c>
      <c r="U579" s="11">
        <f>'OddsRatio_working_3-way'!S579-'OddsRatio_working_3-way'!R579^2/3</f>
        <v>-0.90719439315907102</v>
      </c>
      <c r="V579" s="11">
        <f>'OddsRatio_working_3-way'!S579*'OddsRatio_working_3-way'!R579/3-2*'OddsRatio_working_3-way'!R579^3/27-'OddsRatio_working_3-way'!T579</f>
        <v>0.25305282933307421</v>
      </c>
      <c r="W579" s="11">
        <f>'OddsRatio_working_3-way'!V579^2+4*'OddsRatio_working_3-way'!U579^3/27</f>
        <v>-4.657500598788146E-2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0.16629096519456149</v>
      </c>
      <c r="Y579" s="11">
        <f>IF('OddsRatio_working_3-way'!W579&gt;=0,IF('OddsRatio_working_3-way'!V579+SQRT('OddsRatio_working_3-way'!W579)&gt;0,0,PI()),ACOS('OddsRatio_working_3-way'!V579/(2*'OddsRatio_working_3-way'!X579)))</f>
        <v>0.70613790776344043</v>
      </c>
      <c r="Z579" s="11">
        <f>'OddsRatio_working_3-way'!X579^(1/3)*COS('OddsRatio_working_3-way'!Y579/3)</f>
        <v>0.53474421225084523</v>
      </c>
      <c r="AA579" s="11">
        <f>'OddsRatio_working_3-way'!X579^(1/3)*COS(('OddsRatio_working_3-way'!Y579+2*PI())/3)</f>
        <v>-0.37843546141390205</v>
      </c>
      <c r="AB579" s="11">
        <f>'OddsRatio_working_3-way'!X579^(1/3)*COS(('OddsRatio_working_3-way'!Y579+4*PI())/3)</f>
        <v>-0.15630875083694287</v>
      </c>
      <c r="AC579" s="11">
        <f>'OddsRatio_working_3-way'!X579^(1/3)*SIN('OddsRatio_working_3-way'!Y579/3)</f>
        <v>0.12824491614581338</v>
      </c>
      <c r="AD579" s="11">
        <f>'OddsRatio_working_3-way'!X579^(1/3)*SIN(('OddsRatio_working_3-way'!Y579+2*PI())/3)</f>
        <v>0.3989796142630232</v>
      </c>
      <c r="AE579" s="11">
        <f>'OddsRatio_working_3-way'!X579^(1/3)*SIN(('OddsRatio_working_3-way'!Y579+4*PI())/3)</f>
        <v>-0.52722453040883654</v>
      </c>
      <c r="AF579" s="11">
        <f>-'OddsRatio_working_3-way'!U579/(3*'OddsRatio_working_3-way'!X579^(1/3))*COS(('OddsRatio_working_3-way'!Y579)/3)</f>
        <v>0.53474421225084523</v>
      </c>
      <c r="AG579" s="11">
        <f>-'OddsRatio_working_3-way'!U579/(3*'OddsRatio_working_3-way'!X579^(1/3))*COS(('OddsRatio_working_3-way'!Y579+2*PI())/3)</f>
        <v>-0.37843546141390205</v>
      </c>
      <c r="AH579" s="11">
        <f>-'OddsRatio_working_3-way'!U579/(3*'OddsRatio_working_3-way'!X579^(1/3))*COS(('OddsRatio_working_3-way'!Y579+4*PI())/3)</f>
        <v>-0.15630875083694287</v>
      </c>
      <c r="AI579" s="11">
        <f>'OddsRatio_working_3-way'!U579/(3*'OddsRatio_working_3-way'!X579^(1/3))*SIN(('OddsRatio_working_3-way'!Y579)/3)</f>
        <v>-0.12824491614581338</v>
      </c>
      <c r="AJ579" s="11">
        <f>'OddsRatio_working_3-way'!U579/(3*'OddsRatio_working_3-way'!X579^(1/3))*SIN(('OddsRatio_working_3-way'!Y579+2*PI())/3)</f>
        <v>-0.3989796142630232</v>
      </c>
      <c r="AK579" s="11">
        <f>'OddsRatio_working_3-way'!U579/(3*'OddsRatio_working_3-way'!X579^(1/3))*SIN(('OddsRatio_working_3-way'!Y579+4*PI())/3)</f>
        <v>0.52722453040883654</v>
      </c>
      <c r="AL579" s="11">
        <f>'OddsRatio_working_3-way'!Z579+'OddsRatio_working_3-way'!AF579</f>
        <v>1.0694884245016905</v>
      </c>
      <c r="AM579" s="11">
        <f>'OddsRatio_working_3-way'!AA579+'OddsRatio_working_3-way'!AG579</f>
        <v>-0.7568709228278041</v>
      </c>
      <c r="AN579" s="11">
        <f>'OddsRatio_working_3-way'!AB579+'OddsRatio_working_3-way'!AH579</f>
        <v>-0.31261750167388574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1.0694884245016905</v>
      </c>
      <c r="AS579" s="11">
        <f>IF(('OddsRatio_working_3-way'!X579=0),IF(Q579&gt;0,-Q579^(1/3),(-Q579)^(1/3)),'OddsRatio_working_3-way'!AM579-'OddsRatio_working_3-way'!R579/3)</f>
        <v>-0.7568709228278041</v>
      </c>
      <c r="AT579" s="11">
        <f>IF(('OddsRatio_working_3-way'!X579=0),IF(Q579&gt;0,-Q579^(1/3),(-Q579)^(1/3)),'OddsRatio_working_3-way'!AN579-'OddsRatio_working_3-way'!R579/3)</f>
        <v>-0.31261750167388574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9">
        <f t="shared" ref="D580:D643" si="130">(K580/(AR580+K580-(AR580*K580)))</f>
        <v>0.52917981522557311</v>
      </c>
      <c r="E580" s="9">
        <f t="shared" ref="E580:E643" si="131">(L580/(AR580+L580-(AR580*L580)))</f>
        <v>0.24990913631191825</v>
      </c>
      <c r="F580" s="9">
        <f t="shared" ref="F580:F643" si="132">(M580/(AR580+M580-(AR580*M580)))</f>
        <v>0.2209110484625087</v>
      </c>
      <c r="G580" s="9">
        <f t="shared" ref="G580:G643" si="133">AR580</f>
        <v>1.0719479812853052</v>
      </c>
      <c r="H580" s="9">
        <f t="shared" ref="H580:H643" si="134">IF(A580="","",1/D580)</f>
        <v>1.8897168244668037</v>
      </c>
      <c r="I580" s="9">
        <f t="shared" ref="I580:I643" si="135">IF(B580="","",1/E580)</f>
        <v>4.0014543475988544</v>
      </c>
      <c r="J580" s="9">
        <f t="shared" ref="J580:J643" si="136">IF(C580="","",1/F580)</f>
        <v>4.5267088584286546</v>
      </c>
      <c r="K580" s="11">
        <f t="shared" ref="K580:K643" si="137">1/A580</f>
        <v>0.54644808743169393</v>
      </c>
      <c r="L580" s="11">
        <f t="shared" ref="L580:L643" si="138">1/B580</f>
        <v>0.26315789473684209</v>
      </c>
      <c r="M580" s="11">
        <f t="shared" ref="M580:M643" si="139">1/C580</f>
        <v>0.23310023310023309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-0.25629494654516249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0.23196054257313964</v>
      </c>
      <c r="Q580" s="11">
        <f>2*'OddsRatio_working_3-way'!K580*'OddsRatio_working_3-way'!L580*'OddsRatio_working_3-way'!M580</f>
        <v>6.7040619240791799E-2</v>
      </c>
      <c r="R580" s="11">
        <f t="shared" ref="R580:R643" si="140">O580/N580</f>
        <v>0</v>
      </c>
      <c r="S580" s="11">
        <f t="shared" ref="S580:S643" si="141">P580/N580</f>
        <v>-0.90505312609534883</v>
      </c>
      <c r="T580" s="11">
        <f t="shared" ref="T580:T643" si="142">Q580/N580</f>
        <v>-0.26157604800443607</v>
      </c>
      <c r="U580" s="11">
        <f>'OddsRatio_working_3-way'!S580-'OddsRatio_working_3-way'!R580^2/3</f>
        <v>-0.90505312609534883</v>
      </c>
      <c r="V580" s="11">
        <f>'OddsRatio_working_3-way'!S580*'OddsRatio_working_3-way'!R580/3-2*'OddsRatio_working_3-way'!R580^3/27-'OddsRatio_working_3-way'!T580</f>
        <v>0.26157604800443607</v>
      </c>
      <c r="W580" s="11">
        <f>'OddsRatio_working_3-way'!V580^2+4*'OddsRatio_working_3-way'!U580^3/27</f>
        <v>-4.1407329253143374E-2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0.16570256345539922</v>
      </c>
      <c r="Y580" s="11">
        <f>IF('OddsRatio_working_3-way'!W580&gt;=0,IF('OddsRatio_working_3-way'!V580+SQRT('OddsRatio_working_3-way'!W580)&gt;0,0,PI()),ACOS('OddsRatio_working_3-way'!V580/(2*'OddsRatio_working_3-way'!X580)))</f>
        <v>0.6611381374026587</v>
      </c>
      <c r="Z580" s="11">
        <f>'OddsRatio_working_3-way'!X580^(1/3)*COS('OddsRatio_working_3-way'!Y580/3)</f>
        <v>0.53597399064265261</v>
      </c>
      <c r="AA580" s="11">
        <f>'OddsRatio_working_3-way'!X580^(1/3)*COS(('OddsRatio_working_3-way'!Y580+2*PI())/3)</f>
        <v>-0.37196868861288374</v>
      </c>
      <c r="AB580" s="11">
        <f>'OddsRatio_working_3-way'!X580^(1/3)*COS(('OddsRatio_working_3-way'!Y580+4*PI())/3)</f>
        <v>-0.16400530202976854</v>
      </c>
      <c r="AC580" s="11">
        <f>'OddsRatio_working_3-way'!X580^(1/3)*SIN('OddsRatio_working_3-way'!Y580/3)</f>
        <v>0.12006771722534774</v>
      </c>
      <c r="AD580" s="11">
        <f>'OddsRatio_working_3-way'!X580^(1/3)*SIN(('OddsRatio_working_3-way'!Y580+2*PI())/3)</f>
        <v>0.40413323305158638</v>
      </c>
      <c r="AE580" s="11">
        <f>'OddsRatio_working_3-way'!X580^(1/3)*SIN(('OddsRatio_working_3-way'!Y580+4*PI())/3)</f>
        <v>-0.52420095027693403</v>
      </c>
      <c r="AF580" s="11">
        <f>-'OddsRatio_working_3-way'!U580/(3*'OddsRatio_working_3-way'!X580^(1/3))*COS(('OddsRatio_working_3-way'!Y580)/3)</f>
        <v>0.5359739906426525</v>
      </c>
      <c r="AG580" s="11">
        <f>-'OddsRatio_working_3-way'!U580/(3*'OddsRatio_working_3-way'!X580^(1/3))*COS(('OddsRatio_working_3-way'!Y580+2*PI())/3)</f>
        <v>-0.37196868861288368</v>
      </c>
      <c r="AH580" s="11">
        <f>-'OddsRatio_working_3-way'!U580/(3*'OddsRatio_working_3-way'!X580^(1/3))*COS(('OddsRatio_working_3-way'!Y580+4*PI())/3)</f>
        <v>-0.16400530202976851</v>
      </c>
      <c r="AI580" s="11">
        <f>'OddsRatio_working_3-way'!U580/(3*'OddsRatio_working_3-way'!X580^(1/3))*SIN(('OddsRatio_working_3-way'!Y580)/3)</f>
        <v>-0.12006771722534773</v>
      </c>
      <c r="AJ580" s="11">
        <f>'OddsRatio_working_3-way'!U580/(3*'OddsRatio_working_3-way'!X580^(1/3))*SIN(('OddsRatio_working_3-way'!Y580+2*PI())/3)</f>
        <v>-0.40413323305158633</v>
      </c>
      <c r="AK580" s="11">
        <f>'OddsRatio_working_3-way'!U580/(3*'OddsRatio_working_3-way'!X580^(1/3))*SIN(('OddsRatio_working_3-way'!Y580+4*PI())/3)</f>
        <v>0.52420095027693392</v>
      </c>
      <c r="AL580" s="11">
        <f>'OddsRatio_working_3-way'!Z580+'OddsRatio_working_3-way'!AF580</f>
        <v>1.0719479812853052</v>
      </c>
      <c r="AM580" s="11">
        <f>'OddsRatio_working_3-way'!AA580+'OddsRatio_working_3-way'!AG580</f>
        <v>-0.74393737722576736</v>
      </c>
      <c r="AN580" s="11">
        <f>'OddsRatio_working_3-way'!AB580+'OddsRatio_working_3-way'!AH580</f>
        <v>-0.32801060405953708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1.0719479812853052</v>
      </c>
      <c r="AS580" s="11">
        <f>IF(('OddsRatio_working_3-way'!X580=0),IF(Q580&gt;0,-Q580^(1/3),(-Q580)^(1/3)),'OddsRatio_working_3-way'!AM580-'OddsRatio_working_3-way'!R580/3)</f>
        <v>-0.74393737722576736</v>
      </c>
      <c r="AT580" s="11">
        <f>IF(('OddsRatio_working_3-way'!X580=0),IF(Q580&gt;0,-Q580^(1/3),(-Q580)^(1/3)),'OddsRatio_working_3-way'!AN580-'OddsRatio_working_3-way'!R580/3)</f>
        <v>-0.32801060405953708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9">
        <f t="shared" si="130"/>
        <v>0.59873502989140559</v>
      </c>
      <c r="E581" s="9">
        <f t="shared" si="131"/>
        <v>0.22118286275499666</v>
      </c>
      <c r="F581" s="9">
        <f t="shared" si="132"/>
        <v>0.18008210735359756</v>
      </c>
      <c r="G581" s="9">
        <f t="shared" si="133"/>
        <v>1.0637903115463569</v>
      </c>
      <c r="H581" s="9">
        <f t="shared" si="134"/>
        <v>1.6701878962742052</v>
      </c>
      <c r="I581" s="9">
        <f t="shared" si="135"/>
        <v>4.5211459312184408</v>
      </c>
      <c r="J581" s="9">
        <f t="shared" si="136"/>
        <v>5.5530225334184076</v>
      </c>
      <c r="K581" s="11">
        <f t="shared" si="137"/>
        <v>0.61349693251533743</v>
      </c>
      <c r="L581" s="11">
        <f t="shared" si="138"/>
        <v>0.23201856148491881</v>
      </c>
      <c r="M581" s="11">
        <f t="shared" si="139"/>
        <v>0.18939393939393939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-0.24060991248513486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0.22160166566811129</v>
      </c>
      <c r="Q581" s="11">
        <f>2*'OddsRatio_working_3-way'!K581*'OddsRatio_working_3-way'!L581*'OddsRatio_working_3-way'!M581</f>
        <v>5.3917680211219288E-2</v>
      </c>
      <c r="R581" s="11">
        <f t="shared" si="140"/>
        <v>0</v>
      </c>
      <c r="S581" s="11">
        <f t="shared" si="141"/>
        <v>-0.92099973512854372</v>
      </c>
      <c r="T581" s="11">
        <f t="shared" si="142"/>
        <v>-0.22408752679526608</v>
      </c>
      <c r="U581" s="11">
        <f>'OddsRatio_working_3-way'!S581-'OddsRatio_working_3-way'!R581^2/3</f>
        <v>-0.92099973512854372</v>
      </c>
      <c r="V581" s="11">
        <f>'OddsRatio_working_3-way'!S581*'OddsRatio_working_3-way'!R581/3-2*'OddsRatio_working_3-way'!R581^3/27-'OddsRatio_working_3-way'!T581</f>
        <v>0.22408752679526608</v>
      </c>
      <c r="W581" s="11">
        <f>'OddsRatio_working_3-way'!V581^2+4*'OddsRatio_working_3-way'!U581^3/27</f>
        <v>-6.5522452479330098E-2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0.17010119939652776</v>
      </c>
      <c r="Y581" s="11">
        <f>IF('OddsRatio_working_3-way'!W581&gt;=0,IF('OddsRatio_working_3-way'!V581+SQRT('OddsRatio_working_3-way'!W581)&gt;0,0,PI()),ACOS('OddsRatio_working_3-way'!V581/(2*'OddsRatio_working_3-way'!X581)))</f>
        <v>0.85172148598239605</v>
      </c>
      <c r="Z581" s="11">
        <f>'OddsRatio_working_3-way'!X581^(1/3)*COS('OddsRatio_working_3-way'!Y581/3)</f>
        <v>0.53189515577317859</v>
      </c>
      <c r="AA581" s="11">
        <f>'OddsRatio_working_3-way'!X581^(1/3)*COS(('OddsRatio_working_3-way'!Y581+2*PI())/3)</f>
        <v>-0.40035587834048825</v>
      </c>
      <c r="AB581" s="11">
        <f>'OddsRatio_working_3-way'!X581^(1/3)*COS(('OddsRatio_working_3-way'!Y581+4*PI())/3)</f>
        <v>-0.13153927743269039</v>
      </c>
      <c r="AC581" s="11">
        <f>'OddsRatio_working_3-way'!X581^(1/3)*SIN('OddsRatio_working_3-way'!Y581/3)</f>
        <v>0.1552013368967575</v>
      </c>
      <c r="AD581" s="11">
        <f>'OddsRatio_working_3-way'!X581^(1/3)*SIN(('OddsRatio_working_3-way'!Y581+2*PI())/3)</f>
        <v>0.38303404860107521</v>
      </c>
      <c r="AE581" s="11">
        <f>'OddsRatio_working_3-way'!X581^(1/3)*SIN(('OddsRatio_working_3-way'!Y581+4*PI())/3)</f>
        <v>-0.53823538549783256</v>
      </c>
      <c r="AF581" s="11">
        <f>-'OddsRatio_working_3-way'!U581/(3*'OddsRatio_working_3-way'!X581^(1/3))*COS(('OddsRatio_working_3-way'!Y581)/3)</f>
        <v>0.53189515577317836</v>
      </c>
      <c r="AG581" s="11">
        <f>-'OddsRatio_working_3-way'!U581/(3*'OddsRatio_working_3-way'!X581^(1/3))*COS(('OddsRatio_working_3-way'!Y581+2*PI())/3)</f>
        <v>-0.40035587834048808</v>
      </c>
      <c r="AH581" s="11">
        <f>-'OddsRatio_working_3-way'!U581/(3*'OddsRatio_working_3-way'!X581^(1/3))*COS(('OddsRatio_working_3-way'!Y581+4*PI())/3)</f>
        <v>-0.13153927743269037</v>
      </c>
      <c r="AI581" s="11">
        <f>'OddsRatio_working_3-way'!U581/(3*'OddsRatio_working_3-way'!X581^(1/3))*SIN(('OddsRatio_working_3-way'!Y581)/3)</f>
        <v>-0.15520133689675744</v>
      </c>
      <c r="AJ581" s="11">
        <f>'OddsRatio_working_3-way'!U581/(3*'OddsRatio_working_3-way'!X581^(1/3))*SIN(('OddsRatio_working_3-way'!Y581+2*PI())/3)</f>
        <v>-0.38303404860107504</v>
      </c>
      <c r="AK581" s="11">
        <f>'OddsRatio_working_3-way'!U581/(3*'OddsRatio_working_3-way'!X581^(1/3))*SIN(('OddsRatio_working_3-way'!Y581+4*PI())/3)</f>
        <v>0.53823538549783234</v>
      </c>
      <c r="AL581" s="11">
        <f>'OddsRatio_working_3-way'!Z581+'OddsRatio_working_3-way'!AF581</f>
        <v>1.0637903115463569</v>
      </c>
      <c r="AM581" s="11">
        <f>'OddsRatio_working_3-way'!AA581+'OddsRatio_working_3-way'!AG581</f>
        <v>-0.80071175668097627</v>
      </c>
      <c r="AN581" s="11">
        <f>'OddsRatio_working_3-way'!AB581+'OddsRatio_working_3-way'!AH581</f>
        <v>-0.26307855486538079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1.0637903115463569</v>
      </c>
      <c r="AS581" s="11">
        <f>IF(('OddsRatio_working_3-way'!X581=0),IF(Q581&gt;0,-Q581^(1/3),(-Q581)^(1/3)),'OddsRatio_working_3-way'!AM581-'OddsRatio_working_3-way'!R581/3)</f>
        <v>-0.80071175668097627</v>
      </c>
      <c r="AT581" s="11">
        <f>IF(('OddsRatio_working_3-way'!X581=0),IF(Q581&gt;0,-Q581^(1/3),(-Q581)^(1/3)),'OddsRatio_working_3-way'!AN581-'OddsRatio_working_3-way'!R581/3)</f>
        <v>-0.26307855486538079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9">
        <f t="shared" si="130"/>
        <v>0.42960632972992346</v>
      </c>
      <c r="E582" s="9">
        <f t="shared" si="131"/>
        <v>0.27919990679640616</v>
      </c>
      <c r="F582" s="9">
        <f t="shared" si="132"/>
        <v>0.29119376347367049</v>
      </c>
      <c r="G582" s="9">
        <f t="shared" si="133"/>
        <v>1.0537400354129463</v>
      </c>
      <c r="H582" s="9">
        <f t="shared" si="134"/>
        <v>2.3277124446203121</v>
      </c>
      <c r="I582" s="9">
        <f t="shared" si="135"/>
        <v>3.5816630867617176</v>
      </c>
      <c r="J582" s="9">
        <f t="shared" si="136"/>
        <v>3.4341394818039062</v>
      </c>
      <c r="K582" s="11">
        <f t="shared" si="137"/>
        <v>0.44247787610619471</v>
      </c>
      <c r="L582" s="11">
        <f t="shared" si="138"/>
        <v>0.28985507246376813</v>
      </c>
      <c r="M582" s="11">
        <f t="shared" si="139"/>
        <v>0.30211480362537763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-0.27630775954962938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0.23326037165894237</v>
      </c>
      <c r="Q582" s="11">
        <f>2*'OddsRatio_working_3-way'!K582*'OddsRatio_working_3-way'!L582*'OddsRatio_working_3-way'!M582</f>
        <v>7.749514008602737E-2</v>
      </c>
      <c r="R582" s="11">
        <f t="shared" si="140"/>
        <v>0</v>
      </c>
      <c r="S582" s="11">
        <f t="shared" si="141"/>
        <v>-0.84420492583757856</v>
      </c>
      <c r="T582" s="11">
        <f t="shared" si="142"/>
        <v>-0.28046675276995969</v>
      </c>
      <c r="U582" s="11">
        <f>'OddsRatio_working_3-way'!S582-'OddsRatio_working_3-way'!R582^2/3</f>
        <v>-0.84420492583757856</v>
      </c>
      <c r="V582" s="11">
        <f>'OddsRatio_working_3-way'!S582*'OddsRatio_working_3-way'!R582/3-2*'OddsRatio_working_3-way'!R582^3/27-'OddsRatio_working_3-way'!T582</f>
        <v>0.28046675276995969</v>
      </c>
      <c r="W582" s="11">
        <f>'OddsRatio_working_3-way'!V582^2+4*'OddsRatio_working_3-way'!U582^3/27</f>
        <v>-1.047167740448797E-2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0.14927598334445302</v>
      </c>
      <c r="Y582" s="11">
        <f>IF('OddsRatio_working_3-way'!W582&gt;=0,IF('OddsRatio_working_3-way'!V582+SQRT('OddsRatio_working_3-way'!W582)&gt;0,0,PI()),ACOS('OddsRatio_working_3-way'!V582/(2*'OddsRatio_working_3-way'!X582)))</f>
        <v>0.34985166979343707</v>
      </c>
      <c r="Z582" s="11">
        <f>'OddsRatio_working_3-way'!X582^(1/3)*COS('OddsRatio_working_3-way'!Y582/3)</f>
        <v>0.52687001770647324</v>
      </c>
      <c r="AA582" s="11">
        <f>'OddsRatio_working_3-way'!X582^(1/3)*COS(('OddsRatio_working_3-way'!Y582+2*PI())/3)</f>
        <v>-0.3168879768800934</v>
      </c>
      <c r="AB582" s="11">
        <f>'OddsRatio_working_3-way'!X582^(1/3)*COS(('OddsRatio_working_3-way'!Y582+4*PI())/3)</f>
        <v>-0.20998204082637961</v>
      </c>
      <c r="AC582" s="11">
        <f>'OddsRatio_working_3-way'!X582^(1/3)*SIN('OddsRatio_working_3-way'!Y582/3)</f>
        <v>6.1722170958580617E-2</v>
      </c>
      <c r="AD582" s="11">
        <f>'OddsRatio_working_3-way'!X582^(1/3)*SIN(('OddsRatio_working_3-way'!Y582+2*PI())/3)</f>
        <v>0.42542173434687253</v>
      </c>
      <c r="AE582" s="11">
        <f>'OddsRatio_working_3-way'!X582^(1/3)*SIN(('OddsRatio_working_3-way'!Y582+4*PI())/3)</f>
        <v>-0.4871439053054531</v>
      </c>
      <c r="AF582" s="11">
        <f>-'OddsRatio_working_3-way'!U582/(3*'OddsRatio_working_3-way'!X582^(1/3))*COS(('OddsRatio_working_3-way'!Y582)/3)</f>
        <v>0.52687001770647313</v>
      </c>
      <c r="AG582" s="11">
        <f>-'OddsRatio_working_3-way'!U582/(3*'OddsRatio_working_3-way'!X582^(1/3))*COS(('OddsRatio_working_3-way'!Y582+2*PI())/3)</f>
        <v>-0.31688797688009335</v>
      </c>
      <c r="AH582" s="11">
        <f>-'OddsRatio_working_3-way'!U582/(3*'OddsRatio_working_3-way'!X582^(1/3))*COS(('OddsRatio_working_3-way'!Y582+4*PI())/3)</f>
        <v>-0.20998204082637956</v>
      </c>
      <c r="AI582" s="11">
        <f>'OddsRatio_working_3-way'!U582/(3*'OddsRatio_working_3-way'!X582^(1/3))*SIN(('OddsRatio_working_3-way'!Y582)/3)</f>
        <v>-6.1722170958580604E-2</v>
      </c>
      <c r="AJ582" s="11">
        <f>'OddsRatio_working_3-way'!U582/(3*'OddsRatio_working_3-way'!X582^(1/3))*SIN(('OddsRatio_working_3-way'!Y582+2*PI())/3)</f>
        <v>-0.42542173434687242</v>
      </c>
      <c r="AK582" s="11">
        <f>'OddsRatio_working_3-way'!U582/(3*'OddsRatio_working_3-way'!X582^(1/3))*SIN(('OddsRatio_working_3-way'!Y582+4*PI())/3)</f>
        <v>0.48714390530545298</v>
      </c>
      <c r="AL582" s="11">
        <f>'OddsRatio_working_3-way'!Z582+'OddsRatio_working_3-way'!AF582</f>
        <v>1.0537400354129463</v>
      </c>
      <c r="AM582" s="11">
        <f>'OddsRatio_working_3-way'!AA582+'OddsRatio_working_3-way'!AG582</f>
        <v>-0.63377595376018681</v>
      </c>
      <c r="AN582" s="11">
        <f>'OddsRatio_working_3-way'!AB582+'OddsRatio_working_3-way'!AH582</f>
        <v>-0.41996408165275917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1.0537400354129463</v>
      </c>
      <c r="AS582" s="11">
        <f>IF(('OddsRatio_working_3-way'!X582=0),IF(Q582&gt;0,-Q582^(1/3),(-Q582)^(1/3)),'OddsRatio_working_3-way'!AM582-'OddsRatio_working_3-way'!R582/3)</f>
        <v>-0.63377595376018681</v>
      </c>
      <c r="AT582" s="11">
        <f>IF(('OddsRatio_working_3-way'!X582=0),IF(Q582&gt;0,-Q582^(1/3),(-Q582)^(1/3)),'OddsRatio_working_3-way'!AN582-'OddsRatio_working_3-way'!R582/3)</f>
        <v>-0.41996408165275917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9">
        <f t="shared" si="130"/>
        <v>0.63832870750335302</v>
      </c>
      <c r="E583" s="9">
        <f t="shared" si="131"/>
        <v>0.21259288568220361</v>
      </c>
      <c r="F583" s="9">
        <f t="shared" si="132"/>
        <v>0.14907840681444334</v>
      </c>
      <c r="G583" s="9">
        <f t="shared" si="133"/>
        <v>1.0492425687560827</v>
      </c>
      <c r="H583" s="9">
        <f t="shared" si="134"/>
        <v>1.5665909871282848</v>
      </c>
      <c r="I583" s="9">
        <f t="shared" si="135"/>
        <v>4.7038262677089726</v>
      </c>
      <c r="J583" s="9">
        <f t="shared" si="136"/>
        <v>6.7078795740330905</v>
      </c>
      <c r="K583" s="11">
        <f t="shared" si="137"/>
        <v>0.64935064935064934</v>
      </c>
      <c r="L583" s="11">
        <f t="shared" si="138"/>
        <v>0.22075055187637968</v>
      </c>
      <c r="M583" s="11">
        <f t="shared" si="139"/>
        <v>0.15527950310559005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-0.23081422711219934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0.21167800156735206</v>
      </c>
      <c r="Q583" s="11">
        <f>2*'OddsRatio_working_3-way'!K583*'OddsRatio_working_3-way'!L583*'OddsRatio_working_3-way'!M583</f>
        <v>4.4516929877466249E-2</v>
      </c>
      <c r="R583" s="11">
        <f t="shared" si="140"/>
        <v>0</v>
      </c>
      <c r="S583" s="11">
        <f t="shared" si="141"/>
        <v>-0.91709252161676702</v>
      </c>
      <c r="T583" s="11">
        <f t="shared" si="142"/>
        <v>-0.19286908971961447</v>
      </c>
      <c r="U583" s="11">
        <f>'OddsRatio_working_3-way'!S583-'OddsRatio_working_3-way'!R583^2/3</f>
        <v>-0.91709252161676702</v>
      </c>
      <c r="V583" s="11">
        <f>'OddsRatio_working_3-way'!S583*'OddsRatio_working_3-way'!R583/3-2*'OddsRatio_working_3-way'!R583^3/27-'OddsRatio_working_3-way'!T583</f>
        <v>0.19286908971961447</v>
      </c>
      <c r="W583" s="11">
        <f>'OddsRatio_working_3-way'!V583^2+4*'OddsRatio_working_3-way'!U583^3/27</f>
        <v>-7.7072423531385575E-2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0.16901990215700805</v>
      </c>
      <c r="Y583" s="11">
        <f>IF('OddsRatio_working_3-way'!W583&gt;=0,IF('OddsRatio_working_3-way'!V583+SQRT('OddsRatio_working_3-way'!W583)&gt;0,0,PI()),ACOS('OddsRatio_working_3-way'!V583/(2*'OddsRatio_working_3-way'!X583)))</f>
        <v>0.96361920022631653</v>
      </c>
      <c r="Z583" s="11">
        <f>'OddsRatio_working_3-way'!X583^(1/3)*COS('OddsRatio_working_3-way'!Y583/3)</f>
        <v>0.52462128437804134</v>
      </c>
      <c r="AA583" s="11">
        <f>'OddsRatio_working_3-way'!X583^(1/3)*COS(('OddsRatio_working_3-way'!Y583+2*PI())/3)</f>
        <v>-0.41348111347009636</v>
      </c>
      <c r="AB583" s="11">
        <f>'OddsRatio_working_3-way'!X583^(1/3)*COS(('OddsRatio_working_3-way'!Y583+4*PI())/3)</f>
        <v>-0.11114017090794484</v>
      </c>
      <c r="AC583" s="11">
        <f>'OddsRatio_working_3-way'!X583^(1/3)*SIN('OddsRatio_working_3-way'!Y583/3)</f>
        <v>0.17455662457530327</v>
      </c>
      <c r="AD583" s="11">
        <f>'OddsRatio_working_3-way'!X583^(1/3)*SIN(('OddsRatio_working_3-way'!Y583+2*PI())/3)</f>
        <v>0.36705704734975242</v>
      </c>
      <c r="AE583" s="11">
        <f>'OddsRatio_working_3-way'!X583^(1/3)*SIN(('OddsRatio_working_3-way'!Y583+4*PI())/3)</f>
        <v>-0.54161367192505572</v>
      </c>
      <c r="AF583" s="11">
        <f>-'OddsRatio_working_3-way'!U583/(3*'OddsRatio_working_3-way'!X583^(1/3))*COS(('OddsRatio_working_3-way'!Y583)/3)</f>
        <v>0.52462128437804123</v>
      </c>
      <c r="AG583" s="11">
        <f>-'OddsRatio_working_3-way'!U583/(3*'OddsRatio_working_3-way'!X583^(1/3))*COS(('OddsRatio_working_3-way'!Y583+2*PI())/3)</f>
        <v>-0.41348111347009631</v>
      </c>
      <c r="AH583" s="11">
        <f>-'OddsRatio_working_3-way'!U583/(3*'OddsRatio_working_3-way'!X583^(1/3))*COS(('OddsRatio_working_3-way'!Y583+4*PI())/3)</f>
        <v>-0.11114017090794483</v>
      </c>
      <c r="AI583" s="11">
        <f>'OddsRatio_working_3-way'!U583/(3*'OddsRatio_working_3-way'!X583^(1/3))*SIN(('OddsRatio_working_3-way'!Y583)/3)</f>
        <v>-0.17455662457530322</v>
      </c>
      <c r="AJ583" s="11">
        <f>'OddsRatio_working_3-way'!U583/(3*'OddsRatio_working_3-way'!X583^(1/3))*SIN(('OddsRatio_working_3-way'!Y583+2*PI())/3)</f>
        <v>-0.36705704734975231</v>
      </c>
      <c r="AK583" s="11">
        <f>'OddsRatio_working_3-way'!U583/(3*'OddsRatio_working_3-way'!X583^(1/3))*SIN(('OddsRatio_working_3-way'!Y583+4*PI())/3)</f>
        <v>0.54161367192505561</v>
      </c>
      <c r="AL583" s="11">
        <f>'OddsRatio_working_3-way'!Z583+'OddsRatio_working_3-way'!AF583</f>
        <v>1.0492425687560827</v>
      </c>
      <c r="AM583" s="11">
        <f>'OddsRatio_working_3-way'!AA583+'OddsRatio_working_3-way'!AG583</f>
        <v>-0.82696222694019261</v>
      </c>
      <c r="AN583" s="11">
        <f>'OddsRatio_working_3-way'!AB583+'OddsRatio_working_3-way'!AH583</f>
        <v>-0.22228034181588968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1.0492425687560827</v>
      </c>
      <c r="AS583" s="11">
        <f>IF(('OddsRatio_working_3-way'!X583=0),IF(Q583&gt;0,-Q583^(1/3),(-Q583)^(1/3)),'OddsRatio_working_3-way'!AM583-'OddsRatio_working_3-way'!R583/3)</f>
        <v>-0.82696222694019261</v>
      </c>
      <c r="AT583" s="11">
        <f>IF(('OddsRatio_working_3-way'!X583=0),IF(Q583&gt;0,-Q583^(1/3),(-Q583)^(1/3)),'OddsRatio_working_3-way'!AN583-'OddsRatio_working_3-way'!R583/3)</f>
        <v>-0.22228034181588968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9">
        <f t="shared" si="130"/>
        <v>0.41556780305578367</v>
      </c>
      <c r="E584" s="9">
        <f t="shared" si="131"/>
        <v>0.2680989488006989</v>
      </c>
      <c r="F584" s="9">
        <f t="shared" si="132"/>
        <v>0.3163332481435176</v>
      </c>
      <c r="G584" s="9">
        <f t="shared" si="133"/>
        <v>1.0340780816432624</v>
      </c>
      <c r="H584" s="9">
        <f t="shared" si="134"/>
        <v>2.406346191034836</v>
      </c>
      <c r="I584" s="9">
        <f t="shared" si="135"/>
        <v>3.7299661355382128</v>
      </c>
      <c r="J584" s="9">
        <f t="shared" si="136"/>
        <v>3.1612231906344186</v>
      </c>
      <c r="K584" s="11">
        <f t="shared" si="137"/>
        <v>0.42372881355932207</v>
      </c>
      <c r="L584" s="11">
        <f t="shared" si="138"/>
        <v>0.27472527472527469</v>
      </c>
      <c r="M584" s="11">
        <f t="shared" si="139"/>
        <v>0.3236245954692557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-0.28269443243937242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0.22942747560157464</v>
      </c>
      <c r="Q584" s="11">
        <f>2*'OddsRatio_working_3-way'!K584*'OddsRatio_working_3-way'!L584*'OddsRatio_working_3-way'!M584</f>
        <v>7.5345640591650137E-2</v>
      </c>
      <c r="R584" s="11">
        <f t="shared" si="140"/>
        <v>0</v>
      </c>
      <c r="S584" s="11">
        <f t="shared" si="141"/>
        <v>-0.81157408591970914</v>
      </c>
      <c r="T584" s="11">
        <f t="shared" si="142"/>
        <v>-0.26652679340548741</v>
      </c>
      <c r="U584" s="11">
        <f>'OddsRatio_working_3-way'!S584-'OddsRatio_working_3-way'!R584^2/3</f>
        <v>-0.81157408591970914</v>
      </c>
      <c r="V584" s="11">
        <f>'OddsRatio_working_3-way'!S584*'OddsRatio_working_3-way'!R584/3-2*'OddsRatio_working_3-way'!R584^3/27-'OddsRatio_working_3-way'!T584</f>
        <v>0.26652679340548741</v>
      </c>
      <c r="W584" s="11">
        <f>'OddsRatio_working_3-way'!V584^2+4*'OddsRatio_working_3-way'!U584^3/27</f>
        <v>-8.1553644177148749E-3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0.14070527355142579</v>
      </c>
      <c r="Y584" s="11">
        <f>IF('OddsRatio_working_3-way'!W584&gt;=0,IF('OddsRatio_working_3-way'!V584+SQRT('OddsRatio_working_3-way'!W584)&gt;0,0,PI()),ACOS('OddsRatio_working_3-way'!V584/(2*'OddsRatio_working_3-way'!X584)))</f>
        <v>0.32668863937012094</v>
      </c>
      <c r="Z584" s="11">
        <f>'OddsRatio_working_3-way'!X584^(1/3)*COS('OddsRatio_working_3-way'!Y584/3)</f>
        <v>0.51703904082163121</v>
      </c>
      <c r="AA584" s="11">
        <f>'OddsRatio_working_3-way'!X584^(1/3)*COS(('OddsRatio_working_3-way'!Y584+2*PI())/3)</f>
        <v>-0.30747352106053744</v>
      </c>
      <c r="AB584" s="11">
        <f>'OddsRatio_working_3-way'!X584^(1/3)*COS(('OddsRatio_working_3-way'!Y584+4*PI())/3)</f>
        <v>-0.20956551976109389</v>
      </c>
      <c r="AC584" s="11">
        <f>'OddsRatio_working_3-way'!X584^(1/3)*SIN('OddsRatio_working_3-way'!Y584/3)</f>
        <v>5.6527210906052117E-2</v>
      </c>
      <c r="AD584" s="11">
        <f>'OddsRatio_working_3-way'!X584^(1/3)*SIN(('OddsRatio_working_3-way'!Y584+2*PI())/3)</f>
        <v>0.41950533864684603</v>
      </c>
      <c r="AE584" s="11">
        <f>'OddsRatio_working_3-way'!X584^(1/3)*SIN(('OddsRatio_working_3-way'!Y584+4*PI())/3)</f>
        <v>-0.47603254955289803</v>
      </c>
      <c r="AF584" s="11">
        <f>-'OddsRatio_working_3-way'!U584/(3*'OddsRatio_working_3-way'!X584^(1/3))*COS(('OddsRatio_working_3-way'!Y584)/3)</f>
        <v>0.51703904082163121</v>
      </c>
      <c r="AG584" s="11">
        <f>-'OddsRatio_working_3-way'!U584/(3*'OddsRatio_working_3-way'!X584^(1/3))*COS(('OddsRatio_working_3-way'!Y584+2*PI())/3)</f>
        <v>-0.30747352106053744</v>
      </c>
      <c r="AH584" s="11">
        <f>-'OddsRatio_working_3-way'!U584/(3*'OddsRatio_working_3-way'!X584^(1/3))*COS(('OddsRatio_working_3-way'!Y584+4*PI())/3)</f>
        <v>-0.20956551976109389</v>
      </c>
      <c r="AI584" s="11">
        <f>'OddsRatio_working_3-way'!U584/(3*'OddsRatio_working_3-way'!X584^(1/3))*SIN(('OddsRatio_working_3-way'!Y584)/3)</f>
        <v>-5.6527210906052117E-2</v>
      </c>
      <c r="AJ584" s="11">
        <f>'OddsRatio_working_3-way'!U584/(3*'OddsRatio_working_3-way'!X584^(1/3))*SIN(('OddsRatio_working_3-way'!Y584+2*PI())/3)</f>
        <v>-0.41950533864684603</v>
      </c>
      <c r="AK584" s="11">
        <f>'OddsRatio_working_3-way'!U584/(3*'OddsRatio_working_3-way'!X584^(1/3))*SIN(('OddsRatio_working_3-way'!Y584+4*PI())/3)</f>
        <v>0.47603254955289803</v>
      </c>
      <c r="AL584" s="11">
        <f>'OddsRatio_working_3-way'!Z584+'OddsRatio_working_3-way'!AF584</f>
        <v>1.0340780816432624</v>
      </c>
      <c r="AM584" s="11">
        <f>'OddsRatio_working_3-way'!AA584+'OddsRatio_working_3-way'!AG584</f>
        <v>-0.61494704212107487</v>
      </c>
      <c r="AN584" s="11">
        <f>'OddsRatio_working_3-way'!AB584+'OddsRatio_working_3-way'!AH584</f>
        <v>-0.41913103952218778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1.0340780816432624</v>
      </c>
      <c r="AS584" s="11">
        <f>IF(('OddsRatio_working_3-way'!X584=0),IF(Q584&gt;0,-Q584^(1/3),(-Q584)^(1/3)),'OddsRatio_working_3-way'!AM584-'OddsRatio_working_3-way'!R584/3)</f>
        <v>-0.61494704212107487</v>
      </c>
      <c r="AT584" s="11">
        <f>IF(('OddsRatio_working_3-way'!X584=0),IF(Q584&gt;0,-Q584^(1/3),(-Q584)^(1/3)),'OddsRatio_working_3-way'!AN584-'OddsRatio_working_3-way'!R584/3)</f>
        <v>-0.41913103952218778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9">
        <f t="shared" si="130"/>
        <v>0.40191473828986901</v>
      </c>
      <c r="E585" s="9">
        <f t="shared" si="131"/>
        <v>0.33799896865768148</v>
      </c>
      <c r="F585" s="9">
        <f t="shared" si="132"/>
        <v>0.26008629305244968</v>
      </c>
      <c r="G585" s="9">
        <f t="shared" si="133"/>
        <v>1.0941837481702179</v>
      </c>
      <c r="H585" s="9">
        <f t="shared" si="134"/>
        <v>2.4880898975114962</v>
      </c>
      <c r="I585" s="9">
        <f t="shared" si="135"/>
        <v>2.95858890922469</v>
      </c>
      <c r="J585" s="9">
        <f t="shared" si="136"/>
        <v>3.8448777452425662</v>
      </c>
      <c r="K585" s="11">
        <f t="shared" si="137"/>
        <v>0.42372881355932207</v>
      </c>
      <c r="L585" s="11">
        <f t="shared" si="138"/>
        <v>0.35842293906810035</v>
      </c>
      <c r="M585" s="11">
        <f t="shared" si="139"/>
        <v>0.27777777777777779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-0.26702171462514102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0.24257673018380144</v>
      </c>
      <c r="Q585" s="11">
        <f>2*'OddsRatio_working_3-way'!K585*'OddsRatio_working_3-way'!L585*'OddsRatio_working_3-way'!M585</f>
        <v>8.4374514846539642E-2</v>
      </c>
      <c r="R585" s="11">
        <f t="shared" si="140"/>
        <v>0</v>
      </c>
      <c r="S585" s="11">
        <f t="shared" si="141"/>
        <v>-0.90845319649131639</v>
      </c>
      <c r="T585" s="11">
        <f t="shared" si="142"/>
        <v>-0.31598372051871876</v>
      </c>
      <c r="U585" s="11">
        <f>'OddsRatio_working_3-way'!S585-'OddsRatio_working_3-way'!R585^2/3</f>
        <v>-0.90845319649131639</v>
      </c>
      <c r="V585" s="11">
        <f>'OddsRatio_working_3-way'!S585*'OddsRatio_working_3-way'!R585/3-2*'OddsRatio_working_3-way'!R585^3/27-'OddsRatio_working_3-way'!T585</f>
        <v>0.31598372051871876</v>
      </c>
      <c r="W585" s="11">
        <f>'OddsRatio_working_3-way'!V585^2+4*'OddsRatio_working_3-way'!U585^3/27</f>
        <v>-1.1226111203219563E-2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0.16663719785515427</v>
      </c>
      <c r="Y585" s="11">
        <f>IF('OddsRatio_working_3-way'!W585&gt;=0,IF('OddsRatio_working_3-way'!V585+SQRT('OddsRatio_working_3-way'!W585)&gt;0,0,PI()),ACOS('OddsRatio_working_3-way'!V585/(2*'OddsRatio_working_3-way'!X585)))</f>
        <v>0.3235308968107371</v>
      </c>
      <c r="Z585" s="11">
        <f>'OddsRatio_working_3-way'!X585^(1/3)*COS('OddsRatio_working_3-way'!Y585/3)</f>
        <v>0.54709187408510895</v>
      </c>
      <c r="AA585" s="11">
        <f>'OddsRatio_working_3-way'!X585^(1/3)*COS(('OddsRatio_working_3-way'!Y585+2*PI())/3)</f>
        <v>-0.32484077211745821</v>
      </c>
      <c r="AB585" s="11">
        <f>'OddsRatio_working_3-way'!X585^(1/3)*COS(('OddsRatio_working_3-way'!Y585+4*PI())/3)</f>
        <v>-0.22225110196765091</v>
      </c>
      <c r="AC585" s="11">
        <f>'OddsRatio_working_3-way'!X585^(1/3)*SIN('OddsRatio_working_3-way'!Y585/3)</f>
        <v>5.9230173677066282E-2</v>
      </c>
      <c r="AD585" s="11">
        <f>'OddsRatio_working_3-way'!X585^(1/3)*SIN(('OddsRatio_working_3-way'!Y585+2*PI())/3)</f>
        <v>0.44418037432320867</v>
      </c>
      <c r="AE585" s="11">
        <f>'OddsRatio_working_3-way'!X585^(1/3)*SIN(('OddsRatio_working_3-way'!Y585+4*PI())/3)</f>
        <v>-0.50341054800027485</v>
      </c>
      <c r="AF585" s="11">
        <f>-'OddsRatio_working_3-way'!U585/(3*'OddsRatio_working_3-way'!X585^(1/3))*COS(('OddsRatio_working_3-way'!Y585)/3)</f>
        <v>0.54709187408510884</v>
      </c>
      <c r="AG585" s="11">
        <f>-'OddsRatio_working_3-way'!U585/(3*'OddsRatio_working_3-way'!X585^(1/3))*COS(('OddsRatio_working_3-way'!Y585+2*PI())/3)</f>
        <v>-0.32484077211745815</v>
      </c>
      <c r="AH585" s="11">
        <f>-'OddsRatio_working_3-way'!U585/(3*'OddsRatio_working_3-way'!X585^(1/3))*COS(('OddsRatio_working_3-way'!Y585+4*PI())/3)</f>
        <v>-0.22225110196765085</v>
      </c>
      <c r="AI585" s="11">
        <f>'OddsRatio_working_3-way'!U585/(3*'OddsRatio_working_3-way'!X585^(1/3))*SIN(('OddsRatio_working_3-way'!Y585)/3)</f>
        <v>-5.9230173677066268E-2</v>
      </c>
      <c r="AJ585" s="11">
        <f>'OddsRatio_working_3-way'!U585/(3*'OddsRatio_working_3-way'!X585^(1/3))*SIN(('OddsRatio_working_3-way'!Y585+2*PI())/3)</f>
        <v>-0.44418037432320862</v>
      </c>
      <c r="AK585" s="11">
        <f>'OddsRatio_working_3-way'!U585/(3*'OddsRatio_working_3-way'!X585^(1/3))*SIN(('OddsRatio_working_3-way'!Y585+4*PI())/3)</f>
        <v>0.50341054800027474</v>
      </c>
      <c r="AL585" s="11">
        <f>'OddsRatio_working_3-way'!Z585+'OddsRatio_working_3-way'!AF585</f>
        <v>1.0941837481702179</v>
      </c>
      <c r="AM585" s="11">
        <f>'OddsRatio_working_3-way'!AA585+'OddsRatio_working_3-way'!AG585</f>
        <v>-0.64968154423491642</v>
      </c>
      <c r="AN585" s="11">
        <f>'OddsRatio_working_3-way'!AB585+'OddsRatio_working_3-way'!AH585</f>
        <v>-0.44450220393530177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1.0941837481702179</v>
      </c>
      <c r="AS585" s="11">
        <f>IF(('OddsRatio_working_3-way'!X585=0),IF(Q585&gt;0,-Q585^(1/3),(-Q585)^(1/3)),'OddsRatio_working_3-way'!AM585-'OddsRatio_working_3-way'!R585/3)</f>
        <v>-0.64968154423491642</v>
      </c>
      <c r="AT585" s="11">
        <f>IF(('OddsRatio_working_3-way'!X585=0),IF(Q585&gt;0,-Q585^(1/3),(-Q585)^(1/3)),'OddsRatio_working_3-way'!AN585-'OddsRatio_working_3-way'!R585/3)</f>
        <v>-0.44450220393530177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9">
        <f t="shared" si="130"/>
        <v>0.37093670211782287</v>
      </c>
      <c r="E586" s="9">
        <f t="shared" si="131"/>
        <v>0.27574474539715554</v>
      </c>
      <c r="F586" s="9">
        <f t="shared" si="132"/>
        <v>0.35331855248502164</v>
      </c>
      <c r="G586" s="9">
        <f t="shared" si="133"/>
        <v>1.0340717956608041</v>
      </c>
      <c r="H586" s="9">
        <f t="shared" si="134"/>
        <v>2.6958777448837186</v>
      </c>
      <c r="I586" s="9">
        <f t="shared" si="135"/>
        <v>3.6265423609784424</v>
      </c>
      <c r="J586" s="9">
        <f t="shared" si="136"/>
        <v>2.8303070783196231</v>
      </c>
      <c r="K586" s="11">
        <f t="shared" si="137"/>
        <v>0.37878787878787878</v>
      </c>
      <c r="L586" s="11">
        <f t="shared" si="138"/>
        <v>0.2824858757062147</v>
      </c>
      <c r="M586" s="11">
        <f t="shared" si="139"/>
        <v>0.36101083032490977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-0.28481566568209182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0.22984232584673142</v>
      </c>
      <c r="Q586" s="11">
        <f>2*'OddsRatio_working_3-way'!K586*'OddsRatio_working_3-way'!L586*'OddsRatio_working_3-way'!M586</f>
        <v>7.72579246543635E-2</v>
      </c>
      <c r="R586" s="11">
        <f t="shared" si="140"/>
        <v>0</v>
      </c>
      <c r="S586" s="11">
        <f t="shared" si="141"/>
        <v>-0.80698624949681996</v>
      </c>
      <c r="T586" s="11">
        <f t="shared" si="142"/>
        <v>-0.27125588218380503</v>
      </c>
      <c r="U586" s="11">
        <f>'OddsRatio_working_3-way'!S586-'OddsRatio_working_3-way'!R586^2/3</f>
        <v>-0.80698624949681996</v>
      </c>
      <c r="V586" s="11">
        <f>'OddsRatio_working_3-way'!S586*'OddsRatio_working_3-way'!R586/3-2*'OddsRatio_working_3-way'!R586^3/27-'OddsRatio_working_3-way'!T586</f>
        <v>0.27125588218380503</v>
      </c>
      <c r="W586" s="11">
        <f>'OddsRatio_working_3-way'!V586^2+4*'OddsRatio_working_3-way'!U586^3/27</f>
        <v>-4.2767024478582299E-3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0.13951384883513585</v>
      </c>
      <c r="Y586" s="11">
        <f>IF('OddsRatio_working_3-way'!W586&gt;=0,IF('OddsRatio_working_3-way'!V586+SQRT('OddsRatio_working_3-way'!W586)&gt;0,0,PI()),ACOS('OddsRatio_working_3-way'!V586/(2*'OddsRatio_working_3-way'!X586)))</f>
        <v>0.23657334420251019</v>
      </c>
      <c r="Z586" s="11">
        <f>'OddsRatio_working_3-way'!X586^(1/3)*COS('OddsRatio_working_3-way'!Y586/3)</f>
        <v>0.51703589783040205</v>
      </c>
      <c r="AA586" s="11">
        <f>'OddsRatio_working_3-way'!X586^(1/3)*COS(('OddsRatio_working_3-way'!Y586+2*PI())/3)</f>
        <v>-0.2939011743226958</v>
      </c>
      <c r="AB586" s="11">
        <f>'OddsRatio_working_3-way'!X586^(1/3)*COS(('OddsRatio_working_3-way'!Y586+4*PI())/3)</f>
        <v>-0.22313472350770633</v>
      </c>
      <c r="AC586" s="11">
        <f>'OddsRatio_working_3-way'!X586^(1/3)*SIN('OddsRatio_working_3-way'!Y586/3)</f>
        <v>4.0857029427628797E-2</v>
      </c>
      <c r="AD586" s="11">
        <f>'OddsRatio_working_3-way'!X586^(1/3)*SIN(('OddsRatio_working_3-way'!Y586+2*PI())/3)</f>
        <v>0.42733770747580935</v>
      </c>
      <c r="AE586" s="11">
        <f>'OddsRatio_working_3-way'!X586^(1/3)*SIN(('OddsRatio_working_3-way'!Y586+4*PI())/3)</f>
        <v>-0.46819473690343794</v>
      </c>
      <c r="AF586" s="11">
        <f>-'OddsRatio_working_3-way'!U586/(3*'OddsRatio_working_3-way'!X586^(1/3))*COS(('OddsRatio_working_3-way'!Y586)/3)</f>
        <v>0.51703589783040205</v>
      </c>
      <c r="AG586" s="11">
        <f>-'OddsRatio_working_3-way'!U586/(3*'OddsRatio_working_3-way'!X586^(1/3))*COS(('OddsRatio_working_3-way'!Y586+2*PI())/3)</f>
        <v>-0.2939011743226958</v>
      </c>
      <c r="AH586" s="11">
        <f>-'OddsRatio_working_3-way'!U586/(3*'OddsRatio_working_3-way'!X586^(1/3))*COS(('OddsRatio_working_3-way'!Y586+4*PI())/3)</f>
        <v>-0.22313472350770633</v>
      </c>
      <c r="AI586" s="11">
        <f>'OddsRatio_working_3-way'!U586/(3*'OddsRatio_working_3-way'!X586^(1/3))*SIN(('OddsRatio_working_3-way'!Y586)/3)</f>
        <v>-4.0857029427628797E-2</v>
      </c>
      <c r="AJ586" s="11">
        <f>'OddsRatio_working_3-way'!U586/(3*'OddsRatio_working_3-way'!X586^(1/3))*SIN(('OddsRatio_working_3-way'!Y586+2*PI())/3)</f>
        <v>-0.42733770747580935</v>
      </c>
      <c r="AK586" s="11">
        <f>'OddsRatio_working_3-way'!U586/(3*'OddsRatio_working_3-way'!X586^(1/3))*SIN(('OddsRatio_working_3-way'!Y586+4*PI())/3)</f>
        <v>0.46819473690343794</v>
      </c>
      <c r="AL586" s="11">
        <f>'OddsRatio_working_3-way'!Z586+'OddsRatio_working_3-way'!AF586</f>
        <v>1.0340717956608041</v>
      </c>
      <c r="AM586" s="11">
        <f>'OddsRatio_working_3-way'!AA586+'OddsRatio_working_3-way'!AG586</f>
        <v>-0.5878023486453916</v>
      </c>
      <c r="AN586" s="11">
        <f>'OddsRatio_working_3-way'!AB586+'OddsRatio_working_3-way'!AH586</f>
        <v>-0.44626944701541266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1.0340717956608041</v>
      </c>
      <c r="AS586" s="11">
        <f>IF(('OddsRatio_working_3-way'!X586=0),IF(Q586&gt;0,-Q586^(1/3),(-Q586)^(1/3)),'OddsRatio_working_3-way'!AM586-'OddsRatio_working_3-way'!R586/3)</f>
        <v>-0.5878023486453916</v>
      </c>
      <c r="AT586" s="11">
        <f>IF(('OddsRatio_working_3-way'!X586=0),IF(Q586&gt;0,-Q586^(1/3),(-Q586)^(1/3)),'OddsRatio_working_3-way'!AN586-'OddsRatio_working_3-way'!R586/3)</f>
        <v>-0.44626944701541266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9">
        <f t="shared" si="130"/>
        <v>0.3585665103271844</v>
      </c>
      <c r="E587" s="9">
        <f t="shared" si="131"/>
        <v>0.2906701477092718</v>
      </c>
      <c r="F587" s="9">
        <f t="shared" si="132"/>
        <v>0.3507633419635437</v>
      </c>
      <c r="G587" s="9">
        <f t="shared" si="133"/>
        <v>1.0340363436082292</v>
      </c>
      <c r="H587" s="9">
        <f t="shared" si="134"/>
        <v>2.7888828744422369</v>
      </c>
      <c r="I587" s="9">
        <f t="shared" si="135"/>
        <v>3.4403257709154218</v>
      </c>
      <c r="J587" s="9">
        <f t="shared" si="136"/>
        <v>2.8509250550587302</v>
      </c>
      <c r="K587" s="11">
        <f t="shared" si="137"/>
        <v>0.36630036630036628</v>
      </c>
      <c r="L587" s="11">
        <f t="shared" si="138"/>
        <v>0.29761904761904762</v>
      </c>
      <c r="M587" s="11">
        <f t="shared" si="139"/>
        <v>0.35842293906810035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-0.28556502097208714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0.22975829427442332</v>
      </c>
      <c r="Q587" s="11">
        <f>2*'OddsRatio_working_3-way'!K587*'OddsRatio_working_3-way'!L587*'OddsRatio_working_3-way'!M587</f>
        <v>7.814907968517798E-2</v>
      </c>
      <c r="R587" s="11">
        <f t="shared" si="140"/>
        <v>0</v>
      </c>
      <c r="S587" s="11">
        <f t="shared" si="141"/>
        <v>-0.80457436100649493</v>
      </c>
      <c r="T587" s="11">
        <f t="shared" si="142"/>
        <v>-0.27366474864166485</v>
      </c>
      <c r="U587" s="11">
        <f>'OddsRatio_working_3-way'!S587-'OddsRatio_working_3-way'!R587^2/3</f>
        <v>-0.80457436100649493</v>
      </c>
      <c r="V587" s="11">
        <f>'OddsRatio_working_3-way'!S587*'OddsRatio_working_3-way'!R587/3-2*'OddsRatio_working_3-way'!R587^3/27-'OddsRatio_working_3-way'!T587</f>
        <v>0.27366474864166485</v>
      </c>
      <c r="W587" s="11">
        <f>'OddsRatio_working_3-way'!V587^2+4*'OddsRatio_working_3-way'!U587^3/27</f>
        <v>-2.268062879582422E-3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0.13888885622025982</v>
      </c>
      <c r="Y587" s="11">
        <f>IF('OddsRatio_working_3-way'!W587&gt;=0,IF('OddsRatio_working_3-way'!V587+SQRT('OddsRatio_working_3-way'!W587)&gt;0,0,PI()),ACOS('OddsRatio_working_3-way'!V587/(2*'OddsRatio_working_3-way'!X587)))</f>
        <v>0.17229833265893313</v>
      </c>
      <c r="Z587" s="11">
        <f>'OddsRatio_working_3-way'!X587^(1/3)*COS('OddsRatio_working_3-way'!Y587/3)</f>
        <v>0.51701817180411458</v>
      </c>
      <c r="AA587" s="11">
        <f>'OddsRatio_working_3-way'!X587^(1/3)*COS(('OddsRatio_working_3-way'!Y587+2*PI())/3)</f>
        <v>-0.28425297391207016</v>
      </c>
      <c r="AB587" s="11">
        <f>'OddsRatio_working_3-way'!X587^(1/3)*COS(('OddsRatio_working_3-way'!Y587+4*PI())/3)</f>
        <v>-0.2327651978920445</v>
      </c>
      <c r="AC587" s="11">
        <f>'OddsRatio_working_3-way'!X587^(1/3)*SIN('OddsRatio_working_3-way'!Y587/3)</f>
        <v>2.972648134513704E-2</v>
      </c>
      <c r="AD587" s="11">
        <f>'OddsRatio_working_3-way'!X587^(1/3)*SIN(('OddsRatio_working_3-way'!Y587+2*PI())/3)</f>
        <v>0.43288763032798205</v>
      </c>
      <c r="AE587" s="11">
        <f>'OddsRatio_working_3-way'!X587^(1/3)*SIN(('OddsRatio_working_3-way'!Y587+4*PI())/3)</f>
        <v>-0.462614111673119</v>
      </c>
      <c r="AF587" s="11">
        <f>-'OddsRatio_working_3-way'!U587/(3*'OddsRatio_working_3-way'!X587^(1/3))*COS(('OddsRatio_working_3-way'!Y587)/3)</f>
        <v>0.51701817180411458</v>
      </c>
      <c r="AG587" s="11">
        <f>-'OddsRatio_working_3-way'!U587/(3*'OddsRatio_working_3-way'!X587^(1/3))*COS(('OddsRatio_working_3-way'!Y587+2*PI())/3)</f>
        <v>-0.28425297391207016</v>
      </c>
      <c r="AH587" s="11">
        <f>-'OddsRatio_working_3-way'!U587/(3*'OddsRatio_working_3-way'!X587^(1/3))*COS(('OddsRatio_working_3-way'!Y587+4*PI())/3)</f>
        <v>-0.2327651978920445</v>
      </c>
      <c r="AI587" s="11">
        <f>'OddsRatio_working_3-way'!U587/(3*'OddsRatio_working_3-way'!X587^(1/3))*SIN(('OddsRatio_working_3-way'!Y587)/3)</f>
        <v>-2.972648134513704E-2</v>
      </c>
      <c r="AJ587" s="11">
        <f>'OddsRatio_working_3-way'!U587/(3*'OddsRatio_working_3-way'!X587^(1/3))*SIN(('OddsRatio_working_3-way'!Y587+2*PI())/3)</f>
        <v>-0.43288763032798205</v>
      </c>
      <c r="AK587" s="11">
        <f>'OddsRatio_working_3-way'!U587/(3*'OddsRatio_working_3-way'!X587^(1/3))*SIN(('OddsRatio_working_3-way'!Y587+4*PI())/3)</f>
        <v>0.462614111673119</v>
      </c>
      <c r="AL587" s="11">
        <f>'OddsRatio_working_3-way'!Z587+'OddsRatio_working_3-way'!AF587</f>
        <v>1.0340363436082292</v>
      </c>
      <c r="AM587" s="11">
        <f>'OddsRatio_working_3-way'!AA587+'OddsRatio_working_3-way'!AG587</f>
        <v>-0.56850594782414032</v>
      </c>
      <c r="AN587" s="11">
        <f>'OddsRatio_working_3-way'!AB587+'OddsRatio_working_3-way'!AH587</f>
        <v>-0.465530395784089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1.0340363436082292</v>
      </c>
      <c r="AS587" s="11">
        <f>IF(('OddsRatio_working_3-way'!X587=0),IF(Q587&gt;0,-Q587^(1/3),(-Q587)^(1/3)),'OddsRatio_working_3-way'!AM587-'OddsRatio_working_3-way'!R587/3)</f>
        <v>-0.56850594782414032</v>
      </c>
      <c r="AT587" s="11">
        <f>IF(('OddsRatio_working_3-way'!X587=0),IF(Q587&gt;0,-Q587^(1/3),(-Q587)^(1/3)),'OddsRatio_working_3-way'!AN587-'OddsRatio_working_3-way'!R587/3)</f>
        <v>-0.465530395784089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9">
        <f t="shared" si="130"/>
        <v>0.28403628669445341</v>
      </c>
      <c r="E588" s="9">
        <f t="shared" si="131"/>
        <v>0.30594051759742041</v>
      </c>
      <c r="F588" s="9">
        <f t="shared" si="132"/>
        <v>0.41002319570812623</v>
      </c>
      <c r="G588" s="9">
        <f t="shared" si="133"/>
        <v>1.0502820514557041</v>
      </c>
      <c r="H588" s="9">
        <f t="shared" si="134"/>
        <v>3.5206769234936903</v>
      </c>
      <c r="I588" s="9">
        <f t="shared" si="135"/>
        <v>3.2686092311443211</v>
      </c>
      <c r="J588" s="9">
        <f t="shared" si="136"/>
        <v>2.4388864104943151</v>
      </c>
      <c r="K588" s="11">
        <f t="shared" si="137"/>
        <v>0.29411764705882354</v>
      </c>
      <c r="L588" s="11">
        <f t="shared" si="138"/>
        <v>0.31645569620253161</v>
      </c>
      <c r="M588" s="11">
        <f t="shared" si="139"/>
        <v>0.42194092827004215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-0.27891457816903409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0.23288437310511448</v>
      </c>
      <c r="Q588" s="11">
        <f>2*'OddsRatio_working_3-way'!K588*'OddsRatio_working_3-way'!L588*'OddsRatio_working_3-way'!M588</f>
        <v>7.8544476595316853E-2</v>
      </c>
      <c r="R588" s="11">
        <f t="shared" si="140"/>
        <v>0</v>
      </c>
      <c r="S588" s="11">
        <f t="shared" si="141"/>
        <v>-0.83496665765522182</v>
      </c>
      <c r="T588" s="11">
        <f t="shared" si="142"/>
        <v>-0.28160764170496516</v>
      </c>
      <c r="U588" s="11">
        <f>'OddsRatio_working_3-way'!S588-'OddsRatio_working_3-way'!R588^2/3</f>
        <v>-0.83496665765522182</v>
      </c>
      <c r="V588" s="11">
        <f>'OddsRatio_working_3-way'!S588*'OddsRatio_working_3-way'!R588/3-2*'OddsRatio_working_3-way'!R588^3/27-'OddsRatio_working_3-way'!T588</f>
        <v>0.28160764170496516</v>
      </c>
      <c r="W588" s="11">
        <f>'OddsRatio_working_3-way'!V588^2+4*'OddsRatio_working_3-way'!U588^3/27</f>
        <v>-6.9361193090402007E-3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0.14683237311273717</v>
      </c>
      <c r="Y588" s="11">
        <f>IF('OddsRatio_working_3-way'!W588&gt;=0,IF('OddsRatio_working_3-way'!V588+SQRT('OddsRatio_working_3-way'!W588)&gt;0,0,PI()),ACOS('OddsRatio_working_3-way'!V588/(2*'OddsRatio_working_3-way'!X588)))</f>
        <v>0.28754633266099305</v>
      </c>
      <c r="Z588" s="11">
        <f>'OddsRatio_working_3-way'!X588^(1/3)*COS('OddsRatio_working_3-way'!Y588/3)</f>
        <v>0.52514102572785215</v>
      </c>
      <c r="AA588" s="11">
        <f>'OddsRatio_working_3-way'!X588^(1/3)*COS(('OddsRatio_working_3-way'!Y588+2*PI())/3)</f>
        <v>-0.30629512534854381</v>
      </c>
      <c r="AB588" s="11">
        <f>'OddsRatio_working_3-way'!X588^(1/3)*COS(('OddsRatio_working_3-way'!Y588+4*PI())/3)</f>
        <v>-0.21884590037930851</v>
      </c>
      <c r="AC588" s="11">
        <f>'OddsRatio_working_3-way'!X588^(1/3)*SIN('OddsRatio_working_3-way'!Y588/3)</f>
        <v>5.048883357641238E-2</v>
      </c>
      <c r="AD588" s="11">
        <f>'OddsRatio_working_3-way'!X588^(1/3)*SIN(('OddsRatio_working_3-way'!Y588+2*PI())/3)</f>
        <v>0.42954105206153137</v>
      </c>
      <c r="AE588" s="11">
        <f>'OddsRatio_working_3-way'!X588^(1/3)*SIN(('OddsRatio_working_3-way'!Y588+4*PI())/3)</f>
        <v>-0.48002988563794358</v>
      </c>
      <c r="AF588" s="11">
        <f>-'OddsRatio_working_3-way'!U588/(3*'OddsRatio_working_3-way'!X588^(1/3))*COS(('OddsRatio_working_3-way'!Y588)/3)</f>
        <v>0.52514102572785193</v>
      </c>
      <c r="AG588" s="11">
        <f>-'OddsRatio_working_3-way'!U588/(3*'OddsRatio_working_3-way'!X588^(1/3))*COS(('OddsRatio_working_3-way'!Y588+2*PI())/3)</f>
        <v>-0.3062951253485437</v>
      </c>
      <c r="AH588" s="11">
        <f>-'OddsRatio_working_3-way'!U588/(3*'OddsRatio_working_3-way'!X588^(1/3))*COS(('OddsRatio_working_3-way'!Y588+4*PI())/3)</f>
        <v>-0.21884590037930843</v>
      </c>
      <c r="AI588" s="11">
        <f>'OddsRatio_working_3-way'!U588/(3*'OddsRatio_working_3-way'!X588^(1/3))*SIN(('OddsRatio_working_3-way'!Y588)/3)</f>
        <v>-5.0488833576412359E-2</v>
      </c>
      <c r="AJ588" s="11">
        <f>'OddsRatio_working_3-way'!U588/(3*'OddsRatio_working_3-way'!X588^(1/3))*SIN(('OddsRatio_working_3-way'!Y588+2*PI())/3)</f>
        <v>-0.4295410520615312</v>
      </c>
      <c r="AK588" s="11">
        <f>'OddsRatio_working_3-way'!U588/(3*'OddsRatio_working_3-way'!X588^(1/3))*SIN(('OddsRatio_working_3-way'!Y588+4*PI())/3)</f>
        <v>0.48002988563794335</v>
      </c>
      <c r="AL588" s="11">
        <f>'OddsRatio_working_3-way'!Z588+'OddsRatio_working_3-way'!AF588</f>
        <v>1.0502820514557041</v>
      </c>
      <c r="AM588" s="11">
        <f>'OddsRatio_working_3-way'!AA588+'OddsRatio_working_3-way'!AG588</f>
        <v>-0.6125902506970875</v>
      </c>
      <c r="AN588" s="11">
        <f>'OddsRatio_working_3-way'!AB588+'OddsRatio_working_3-way'!AH588</f>
        <v>-0.43769180075861691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1.0502820514557041</v>
      </c>
      <c r="AS588" s="11">
        <f>IF(('OddsRatio_working_3-way'!X588=0),IF(Q588&gt;0,-Q588^(1/3),(-Q588)^(1/3)),'OddsRatio_working_3-way'!AM588-'OddsRatio_working_3-way'!R588/3)</f>
        <v>-0.6125902506970875</v>
      </c>
      <c r="AT588" s="11">
        <f>IF(('OddsRatio_working_3-way'!X588=0),IF(Q588&gt;0,-Q588^(1/3),(-Q588)^(1/3)),'OddsRatio_working_3-way'!AN588-'OddsRatio_working_3-way'!R588/3)</f>
        <v>-0.43769180075861691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9">
        <f t="shared" si="130"/>
        <v>9.869009021962559E-2</v>
      </c>
      <c r="E589" s="9">
        <f t="shared" si="131"/>
        <v>0.18769676184298076</v>
      </c>
      <c r="F589" s="9">
        <f t="shared" si="132"/>
        <v>0.71361314793739361</v>
      </c>
      <c r="G589" s="9">
        <f t="shared" si="133"/>
        <v>1.0846472228340043</v>
      </c>
      <c r="H589" s="9">
        <f t="shared" si="134"/>
        <v>10.132729616262315</v>
      </c>
      <c r="I589" s="9">
        <f t="shared" si="135"/>
        <v>5.3277424191076781</v>
      </c>
      <c r="J589" s="9">
        <f t="shared" si="136"/>
        <v>1.4013194724485816</v>
      </c>
      <c r="K589" s="11">
        <f t="shared" si="137"/>
        <v>0.10615711252653928</v>
      </c>
      <c r="L589" s="11">
        <f t="shared" si="138"/>
        <v>0.20040080160320639</v>
      </c>
      <c r="M589" s="11">
        <f t="shared" si="139"/>
        <v>0.72992700729927007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-0.19302550426064824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0.19845353452732792</v>
      </c>
      <c r="Q589" s="11">
        <f>2*'OddsRatio_working_3-way'!K589*'OddsRatio_working_3-way'!L589*'OddsRatio_working_3-way'!M589</f>
        <v>3.1056891162336137E-2</v>
      </c>
      <c r="R589" s="11">
        <f t="shared" si="140"/>
        <v>0</v>
      </c>
      <c r="S589" s="11">
        <f t="shared" si="141"/>
        <v>-1.0281207930914147</v>
      </c>
      <c r="T589" s="11">
        <f t="shared" si="142"/>
        <v>-0.16089527278425894</v>
      </c>
      <c r="U589" s="11">
        <f>'OddsRatio_working_3-way'!S589-'OddsRatio_working_3-way'!R589^2/3</f>
        <v>-1.0281207930914147</v>
      </c>
      <c r="V589" s="11">
        <f>'OddsRatio_working_3-way'!S589*'OddsRatio_working_3-way'!R589/3-2*'OddsRatio_working_3-way'!R589^3/27-'OddsRatio_working_3-way'!T589</f>
        <v>0.16089527278425894</v>
      </c>
      <c r="W589" s="11">
        <f>'OddsRatio_working_3-way'!V589^2+4*'OddsRatio_working_3-way'!U589^3/27</f>
        <v>-0.13511374136149662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0.20062466832733811</v>
      </c>
      <c r="Y589" s="11">
        <f>IF('OddsRatio_working_3-way'!W589&gt;=0,IF('OddsRatio_working_3-way'!V589+SQRT('OddsRatio_working_3-way'!W589)&gt;0,0,PI()),ACOS('OddsRatio_working_3-way'!V589/(2*'OddsRatio_working_3-way'!X589)))</f>
        <v>1.1582036686177888</v>
      </c>
      <c r="Z589" s="11">
        <f>'OddsRatio_working_3-way'!X589^(1/3)*COS('OddsRatio_working_3-way'!Y589/3)</f>
        <v>0.54232361141700214</v>
      </c>
      <c r="AA589" s="11">
        <f>'OddsRatio_working_3-way'!X589^(1/3)*COS(('OddsRatio_working_3-way'!Y589+2*PI())/3)</f>
        <v>-0.46206498443418137</v>
      </c>
      <c r="AB589" s="11">
        <f>'OddsRatio_working_3-way'!X589^(1/3)*COS(('OddsRatio_working_3-way'!Y589+4*PI())/3)</f>
        <v>-8.0258626982820921E-2</v>
      </c>
      <c r="AC589" s="11">
        <f>'OddsRatio_working_3-way'!X589^(1/3)*SIN('OddsRatio_working_3-way'!Y589/3)</f>
        <v>0.22043600325285342</v>
      </c>
      <c r="AD589" s="11">
        <f>'OddsRatio_working_3-way'!X589^(1/3)*SIN(('OddsRatio_working_3-way'!Y589+2*PI())/3)</f>
        <v>0.35944802293281758</v>
      </c>
      <c r="AE589" s="11">
        <f>'OddsRatio_working_3-way'!X589^(1/3)*SIN(('OddsRatio_working_3-way'!Y589+4*PI())/3)</f>
        <v>-0.57988402618567103</v>
      </c>
      <c r="AF589" s="11">
        <f>-'OddsRatio_working_3-way'!U589/(3*'OddsRatio_working_3-way'!X589^(1/3))*COS(('OddsRatio_working_3-way'!Y589)/3)</f>
        <v>0.54232361141700214</v>
      </c>
      <c r="AG589" s="11">
        <f>-'OddsRatio_working_3-way'!U589/(3*'OddsRatio_working_3-way'!X589^(1/3))*COS(('OddsRatio_working_3-way'!Y589+2*PI())/3)</f>
        <v>-0.46206498443418137</v>
      </c>
      <c r="AH589" s="11">
        <f>-'OddsRatio_working_3-way'!U589/(3*'OddsRatio_working_3-way'!X589^(1/3))*COS(('OddsRatio_working_3-way'!Y589+4*PI())/3)</f>
        <v>-8.0258626982820921E-2</v>
      </c>
      <c r="AI589" s="11">
        <f>'OddsRatio_working_3-way'!U589/(3*'OddsRatio_working_3-way'!X589^(1/3))*SIN(('OddsRatio_working_3-way'!Y589)/3)</f>
        <v>-0.22043600325285342</v>
      </c>
      <c r="AJ589" s="11">
        <f>'OddsRatio_working_3-way'!U589/(3*'OddsRatio_working_3-way'!X589^(1/3))*SIN(('OddsRatio_working_3-way'!Y589+2*PI())/3)</f>
        <v>-0.35944802293281758</v>
      </c>
      <c r="AK589" s="11">
        <f>'OddsRatio_working_3-way'!U589/(3*'OddsRatio_working_3-way'!X589^(1/3))*SIN(('OddsRatio_working_3-way'!Y589+4*PI())/3)</f>
        <v>0.57988402618567103</v>
      </c>
      <c r="AL589" s="11">
        <f>'OddsRatio_working_3-way'!Z589+'OddsRatio_working_3-way'!AF589</f>
        <v>1.0846472228340043</v>
      </c>
      <c r="AM589" s="11">
        <f>'OddsRatio_working_3-way'!AA589+'OddsRatio_working_3-way'!AG589</f>
        <v>-0.92412996886836274</v>
      </c>
      <c r="AN589" s="11">
        <f>'OddsRatio_working_3-way'!AB589+'OddsRatio_working_3-way'!AH589</f>
        <v>-0.16051725396564184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1.0846472228340043</v>
      </c>
      <c r="AS589" s="11">
        <f>IF(('OddsRatio_working_3-way'!X589=0),IF(Q589&gt;0,-Q589^(1/3),(-Q589)^(1/3)),'OddsRatio_working_3-way'!AM589-'OddsRatio_working_3-way'!R589/3)</f>
        <v>-0.92412996886836274</v>
      </c>
      <c r="AT589" s="11">
        <f>IF(('OddsRatio_working_3-way'!X589=0),IF(Q589&gt;0,-Q589^(1/3),(-Q589)^(1/3)),'OddsRatio_working_3-way'!AN589-'OddsRatio_working_3-way'!R589/3)</f>
        <v>-0.16051725396564184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9">
        <f t="shared" si="130"/>
        <v>0.54843065659041479</v>
      </c>
      <c r="E590" s="9">
        <f t="shared" si="131"/>
        <v>0.25453403593676655</v>
      </c>
      <c r="F590" s="9">
        <f t="shared" si="132"/>
        <v>0.197035307472819</v>
      </c>
      <c r="G590" s="9">
        <f t="shared" si="133"/>
        <v>1.0422589564253617</v>
      </c>
      <c r="H590" s="9">
        <f t="shared" si="134"/>
        <v>1.8233845755760356</v>
      </c>
      <c r="I590" s="9">
        <f t="shared" si="135"/>
        <v>3.9287476675552666</v>
      </c>
      <c r="J590" s="9">
        <f t="shared" si="136"/>
        <v>5.0752325196231638</v>
      </c>
      <c r="K590" s="11">
        <f t="shared" si="137"/>
        <v>0.55865921787709494</v>
      </c>
      <c r="L590" s="11">
        <f t="shared" si="138"/>
        <v>0.26246719160104987</v>
      </c>
      <c r="M590" s="11">
        <f t="shared" si="139"/>
        <v>0.20366598778004072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-0.25920935405608425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0.22427477942903939</v>
      </c>
      <c r="Q590" s="11">
        <f>2*'OddsRatio_working_3-way'!K590*'OddsRatio_working_3-way'!L590*'OddsRatio_working_3-way'!M590</f>
        <v>5.9726971885230198E-2</v>
      </c>
      <c r="R590" s="11">
        <f t="shared" si="140"/>
        <v>0</v>
      </c>
      <c r="S590" s="11">
        <f t="shared" si="141"/>
        <v>-0.86522641224017638</v>
      </c>
      <c r="T590" s="11">
        <f t="shared" si="142"/>
        <v>-0.23041981684159157</v>
      </c>
      <c r="U590" s="11">
        <f>'OddsRatio_working_3-way'!S590-'OddsRatio_working_3-way'!R590^2/3</f>
        <v>-0.86522641224017638</v>
      </c>
      <c r="V590" s="11">
        <f>'OddsRatio_working_3-way'!S590*'OddsRatio_working_3-way'!R590/3-2*'OddsRatio_working_3-way'!R590^3/27-'OddsRatio_working_3-way'!T590</f>
        <v>0.23041981684159157</v>
      </c>
      <c r="W590" s="11">
        <f>'OddsRatio_working_3-way'!V590^2+4*'OddsRatio_working_3-way'!U590^3/27</f>
        <v>-4.2865667996764174E-2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0.15488621629286189</v>
      </c>
      <c r="Y590" s="11">
        <f>IF('OddsRatio_working_3-way'!W590&gt;=0,IF('OddsRatio_working_3-way'!V590+SQRT('OddsRatio_working_3-way'!W590)&gt;0,0,PI()),ACOS('OddsRatio_working_3-way'!V590/(2*'OddsRatio_working_3-way'!X590)))</f>
        <v>0.73200508801960007</v>
      </c>
      <c r="Z590" s="11">
        <f>'OddsRatio_working_3-way'!X590^(1/3)*COS('OddsRatio_working_3-way'!Y590/3)</f>
        <v>0.52112947821268085</v>
      </c>
      <c r="AA590" s="11">
        <f>'OddsRatio_working_3-way'!X590^(1/3)*COS(('OddsRatio_working_3-way'!Y590+2*PI())/3)</f>
        <v>-0.37292422140925191</v>
      </c>
      <c r="AB590" s="11">
        <f>'OddsRatio_working_3-way'!X590^(1/3)*COS(('OddsRatio_working_3-way'!Y590+4*PI())/3)</f>
        <v>-0.14820525680342919</v>
      </c>
      <c r="AC590" s="11">
        <f>'OddsRatio_working_3-way'!X590^(1/3)*SIN('OddsRatio_working_3-way'!Y590/3)</f>
        <v>0.12974155470718599</v>
      </c>
      <c r="AD590" s="11">
        <f>'OddsRatio_working_3-way'!X590^(1/3)*SIN(('OddsRatio_working_3-way'!Y590+2*PI())/3)</f>
        <v>0.38644058943951798</v>
      </c>
      <c r="AE590" s="11">
        <f>'OddsRatio_working_3-way'!X590^(1/3)*SIN(('OddsRatio_working_3-way'!Y590+4*PI())/3)</f>
        <v>-0.51618214414670371</v>
      </c>
      <c r="AF590" s="11">
        <f>-'OddsRatio_working_3-way'!U590/(3*'OddsRatio_working_3-way'!X590^(1/3))*COS(('OddsRatio_working_3-way'!Y590)/3)</f>
        <v>0.52112947821268085</v>
      </c>
      <c r="AG590" s="11">
        <f>-'OddsRatio_working_3-way'!U590/(3*'OddsRatio_working_3-way'!X590^(1/3))*COS(('OddsRatio_working_3-way'!Y590+2*PI())/3)</f>
        <v>-0.37292422140925191</v>
      </c>
      <c r="AH590" s="11">
        <f>-'OddsRatio_working_3-way'!U590/(3*'OddsRatio_working_3-way'!X590^(1/3))*COS(('OddsRatio_working_3-way'!Y590+4*PI())/3)</f>
        <v>-0.14820525680342919</v>
      </c>
      <c r="AI590" s="11">
        <f>'OddsRatio_working_3-way'!U590/(3*'OddsRatio_working_3-way'!X590^(1/3))*SIN(('OddsRatio_working_3-way'!Y590)/3)</f>
        <v>-0.12974155470718599</v>
      </c>
      <c r="AJ590" s="11">
        <f>'OddsRatio_working_3-way'!U590/(3*'OddsRatio_working_3-way'!X590^(1/3))*SIN(('OddsRatio_working_3-way'!Y590+2*PI())/3)</f>
        <v>-0.38644058943951798</v>
      </c>
      <c r="AK590" s="11">
        <f>'OddsRatio_working_3-way'!U590/(3*'OddsRatio_working_3-way'!X590^(1/3))*SIN(('OddsRatio_working_3-way'!Y590+4*PI())/3)</f>
        <v>0.51618214414670371</v>
      </c>
      <c r="AL590" s="11">
        <f>'OddsRatio_working_3-way'!Z590+'OddsRatio_working_3-way'!AF590</f>
        <v>1.0422589564253617</v>
      </c>
      <c r="AM590" s="11">
        <f>'OddsRatio_working_3-way'!AA590+'OddsRatio_working_3-way'!AG590</f>
        <v>-0.74584844281850382</v>
      </c>
      <c r="AN590" s="11">
        <f>'OddsRatio_working_3-way'!AB590+'OddsRatio_working_3-way'!AH590</f>
        <v>-0.29641051360685838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1.0422589564253617</v>
      </c>
      <c r="AS590" s="11">
        <f>IF(('OddsRatio_working_3-way'!X590=0),IF(Q590&gt;0,-Q590^(1/3),(-Q590)^(1/3)),'OddsRatio_working_3-way'!AM590-'OddsRatio_working_3-way'!R590/3)</f>
        <v>-0.74584844281850382</v>
      </c>
      <c r="AT590" s="11">
        <f>IF(('OddsRatio_working_3-way'!X590=0),IF(Q590&gt;0,-Q590^(1/3),(-Q590)^(1/3)),'OddsRatio_working_3-way'!AN590-'OddsRatio_working_3-way'!R590/3)</f>
        <v>-0.29641051360685838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9">
        <f t="shared" si="130"/>
        <v>0.35458351436073099</v>
      </c>
      <c r="E591" s="9">
        <f t="shared" si="131"/>
        <v>0.34936989380471706</v>
      </c>
      <c r="F591" s="9">
        <f t="shared" si="132"/>
        <v>0.29604659183455179</v>
      </c>
      <c r="G591" s="9">
        <f t="shared" si="133"/>
        <v>1.0521445526278514</v>
      </c>
      <c r="H591" s="9">
        <f t="shared" si="134"/>
        <v>2.820210076046183</v>
      </c>
      <c r="I591" s="9">
        <f t="shared" si="135"/>
        <v>2.8622958581512967</v>
      </c>
      <c r="J591" s="9">
        <f t="shared" si="136"/>
        <v>3.3778466889389449</v>
      </c>
      <c r="K591" s="11">
        <f t="shared" si="137"/>
        <v>0.36630036630036628</v>
      </c>
      <c r="L591" s="11">
        <f t="shared" si="138"/>
        <v>0.36101083032490977</v>
      </c>
      <c r="M591" s="11">
        <f t="shared" si="139"/>
        <v>0.30674846625766872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-0.28071640436815071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0.23364821486679255</v>
      </c>
      <c r="Q591" s="11">
        <f>2*'OddsRatio_working_3-way'!K591*'OddsRatio_working_3-way'!L591*'OddsRatio_working_3-way'!M591</f>
        <v>8.1127852384302965E-2</v>
      </c>
      <c r="R591" s="11">
        <f t="shared" si="140"/>
        <v>0</v>
      </c>
      <c r="S591" s="11">
        <f t="shared" si="141"/>
        <v>-0.83232832578024296</v>
      </c>
      <c r="T591" s="11">
        <f t="shared" si="142"/>
        <v>-0.28900289089591769</v>
      </c>
      <c r="U591" s="11">
        <f>'OddsRatio_working_3-way'!S591-'OddsRatio_working_3-way'!R591^2/3</f>
        <v>-0.83232832578024296</v>
      </c>
      <c r="V591" s="11">
        <f>'OddsRatio_working_3-way'!S591*'OddsRatio_working_3-way'!R591/3-2*'OddsRatio_working_3-way'!R591^3/27-'OddsRatio_working_3-way'!T591</f>
        <v>0.28900289089591769</v>
      </c>
      <c r="W591" s="11">
        <f>'OddsRatio_working_3-way'!V591^2+4*'OddsRatio_working_3-way'!U591^3/27</f>
        <v>-1.9013975061660388E-3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0.14613698064860561</v>
      </c>
      <c r="Y591" s="11">
        <f>IF('OddsRatio_working_3-way'!W591&gt;=0,IF('OddsRatio_working_3-way'!V591+SQRT('OddsRatio_working_3-way'!W591)&gt;0,0,PI()),ACOS('OddsRatio_working_3-way'!V591/(2*'OddsRatio_working_3-way'!X591)))</f>
        <v>0.14975135434988673</v>
      </c>
      <c r="Z591" s="11">
        <f>'OddsRatio_working_3-way'!X591^(1/3)*COS('OddsRatio_working_3-way'!Y591/3)</f>
        <v>0.52607227631392572</v>
      </c>
      <c r="AA591" s="11">
        <f>'OddsRatio_working_3-way'!X591^(1/3)*COS(('OddsRatio_working_3-way'!Y591+2*PI())/3)</f>
        <v>-0.28579688321230401</v>
      </c>
      <c r="AB591" s="11">
        <f>'OddsRatio_working_3-way'!X591^(1/3)*COS(('OddsRatio_working_3-way'!Y591+4*PI())/3)</f>
        <v>-0.2402753931016218</v>
      </c>
      <c r="AC591" s="11">
        <f>'OddsRatio_working_3-way'!X591^(1/3)*SIN('OddsRatio_working_3-way'!Y591/3)</f>
        <v>2.6281844569315323E-2</v>
      </c>
      <c r="AD591" s="11">
        <f>'OddsRatio_working_3-way'!X591^(1/3)*SIN(('OddsRatio_working_3-way'!Y591+2*PI())/3)</f>
        <v>0.44245103322990859</v>
      </c>
      <c r="AE591" s="11">
        <f>'OddsRatio_working_3-way'!X591^(1/3)*SIN(('OddsRatio_working_3-way'!Y591+4*PI())/3)</f>
        <v>-0.4687328777992239</v>
      </c>
      <c r="AF591" s="11">
        <f>-'OddsRatio_working_3-way'!U591/(3*'OddsRatio_working_3-way'!X591^(1/3))*COS(('OddsRatio_working_3-way'!Y591)/3)</f>
        <v>0.52607227631392572</v>
      </c>
      <c r="AG591" s="11">
        <f>-'OddsRatio_working_3-way'!U591/(3*'OddsRatio_working_3-way'!X591^(1/3))*COS(('OddsRatio_working_3-way'!Y591+2*PI())/3)</f>
        <v>-0.28579688321230401</v>
      </c>
      <c r="AH591" s="11">
        <f>-'OddsRatio_working_3-way'!U591/(3*'OddsRatio_working_3-way'!X591^(1/3))*COS(('OddsRatio_working_3-way'!Y591+4*PI())/3)</f>
        <v>-0.2402753931016218</v>
      </c>
      <c r="AI591" s="11">
        <f>'OddsRatio_working_3-way'!U591/(3*'OddsRatio_working_3-way'!X591^(1/3))*SIN(('OddsRatio_working_3-way'!Y591)/3)</f>
        <v>-2.6281844569315323E-2</v>
      </c>
      <c r="AJ591" s="11">
        <f>'OddsRatio_working_3-way'!U591/(3*'OddsRatio_working_3-way'!X591^(1/3))*SIN(('OddsRatio_working_3-way'!Y591+2*PI())/3)</f>
        <v>-0.44245103322990859</v>
      </c>
      <c r="AK591" s="11">
        <f>'OddsRatio_working_3-way'!U591/(3*'OddsRatio_working_3-way'!X591^(1/3))*SIN(('OddsRatio_working_3-way'!Y591+4*PI())/3)</f>
        <v>0.4687328777992239</v>
      </c>
      <c r="AL591" s="11">
        <f>'OddsRatio_working_3-way'!Z591+'OddsRatio_working_3-way'!AF591</f>
        <v>1.0521445526278514</v>
      </c>
      <c r="AM591" s="11">
        <f>'OddsRatio_working_3-way'!AA591+'OddsRatio_working_3-way'!AG591</f>
        <v>-0.57159376642460802</v>
      </c>
      <c r="AN591" s="11">
        <f>'OddsRatio_working_3-way'!AB591+'OddsRatio_working_3-way'!AH591</f>
        <v>-0.4805507862032436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1.0521445526278514</v>
      </c>
      <c r="AS591" s="11">
        <f>IF(('OddsRatio_working_3-way'!X591=0),IF(Q591&gt;0,-Q591^(1/3),(-Q591)^(1/3)),'OddsRatio_working_3-way'!AM591-'OddsRatio_working_3-way'!R591/3)</f>
        <v>-0.57159376642460802</v>
      </c>
      <c r="AT591" s="11">
        <f>IF(('OddsRatio_working_3-way'!X591=0),IF(Q591&gt;0,-Q591^(1/3),(-Q591)^(1/3)),'OddsRatio_working_3-way'!AN591-'OddsRatio_working_3-way'!R591/3)</f>
        <v>-0.4805507862032436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9">
        <f t="shared" si="130"/>
        <v>0.3102499328668426</v>
      </c>
      <c r="E592" s="9">
        <f t="shared" si="131"/>
        <v>0.27263933319233247</v>
      </c>
      <c r="F592" s="9">
        <f t="shared" si="132"/>
        <v>0.41711073394082487</v>
      </c>
      <c r="G592" s="9">
        <f t="shared" si="133"/>
        <v>1.0586703754792461</v>
      </c>
      <c r="H592" s="9">
        <f t="shared" si="134"/>
        <v>3.2232077885064165</v>
      </c>
      <c r="I592" s="9">
        <f t="shared" si="135"/>
        <v>3.6678493462077002</v>
      </c>
      <c r="J592" s="9">
        <f t="shared" si="136"/>
        <v>2.3974448956326047</v>
      </c>
      <c r="K592" s="11">
        <f t="shared" si="137"/>
        <v>0.32258064516129031</v>
      </c>
      <c r="L592" s="11">
        <f t="shared" si="138"/>
        <v>0.28409090909090912</v>
      </c>
      <c r="M592" s="11">
        <f t="shared" si="139"/>
        <v>0.43103448275862072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-0.2759315906562847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0.23463570634037823</v>
      </c>
      <c r="Q592" s="11">
        <f>2*'OddsRatio_working_3-way'!K592*'OddsRatio_working_3-way'!L592*'OddsRatio_working_3-way'!M592</f>
        <v>7.9001921326726676E-2</v>
      </c>
      <c r="R592" s="11">
        <f t="shared" si="140"/>
        <v>0</v>
      </c>
      <c r="S592" s="11">
        <f t="shared" si="141"/>
        <v>-0.85034013605442205</v>
      </c>
      <c r="T592" s="11">
        <f t="shared" si="142"/>
        <v>-0.28630981011933404</v>
      </c>
      <c r="U592" s="11">
        <f>'OddsRatio_working_3-way'!S592-'OddsRatio_working_3-way'!R592^2/3</f>
        <v>-0.85034013605442205</v>
      </c>
      <c r="V592" s="11">
        <f>'OddsRatio_working_3-way'!S592*'OddsRatio_working_3-way'!R592/3-2*'OddsRatio_working_3-way'!R592^3/27-'OddsRatio_working_3-way'!T592</f>
        <v>0.28630981011933404</v>
      </c>
      <c r="W592" s="11">
        <f>'OddsRatio_working_3-way'!V592^2+4*'OddsRatio_working_3-way'!U592^3/27</f>
        <v>-9.1174392891755635E-3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0.15090621811223079</v>
      </c>
      <c r="Y592" s="11">
        <f>IF('OddsRatio_working_3-way'!W592&gt;=0,IF('OddsRatio_working_3-way'!V592+SQRT('OddsRatio_working_3-way'!W592)&gt;0,0,PI()),ACOS('OddsRatio_working_3-way'!V592/(2*'OddsRatio_working_3-way'!X592)))</f>
        <v>0.32190356878875015</v>
      </c>
      <c r="Z592" s="11">
        <f>'OddsRatio_working_3-way'!X592^(1/3)*COS('OddsRatio_working_3-way'!Y592/3)</f>
        <v>0.52933518773962296</v>
      </c>
      <c r="AA592" s="11">
        <f>'OddsRatio_working_3-way'!X592^(1/3)*COS(('OddsRatio_working_3-way'!Y592+2*PI())/3)</f>
        <v>-0.31404601303344037</v>
      </c>
      <c r="AB592" s="11">
        <f>'OddsRatio_working_3-way'!X592^(1/3)*COS(('OddsRatio_working_3-way'!Y592+4*PI())/3)</f>
        <v>-0.21528917470618275</v>
      </c>
      <c r="AC592" s="11">
        <f>'OddsRatio_working_3-way'!X592^(1/3)*SIN('OddsRatio_working_3-way'!Y592/3)</f>
        <v>5.7017287192558573E-2</v>
      </c>
      <c r="AD592" s="11">
        <f>'OddsRatio_working_3-way'!X592^(1/3)*SIN(('OddsRatio_working_3-way'!Y592+2*PI())/3)</f>
        <v>0.42990907610323936</v>
      </c>
      <c r="AE592" s="11">
        <f>'OddsRatio_working_3-way'!X592^(1/3)*SIN(('OddsRatio_working_3-way'!Y592+4*PI())/3)</f>
        <v>-0.48692636329579791</v>
      </c>
      <c r="AF592" s="11">
        <f>-'OddsRatio_working_3-way'!U592/(3*'OddsRatio_working_3-way'!X592^(1/3))*COS(('OddsRatio_working_3-way'!Y592)/3)</f>
        <v>0.52933518773962307</v>
      </c>
      <c r="AG592" s="11">
        <f>-'OddsRatio_working_3-way'!U592/(3*'OddsRatio_working_3-way'!X592^(1/3))*COS(('OddsRatio_working_3-way'!Y592+2*PI())/3)</f>
        <v>-0.31404601303344043</v>
      </c>
      <c r="AH592" s="11">
        <f>-'OddsRatio_working_3-way'!U592/(3*'OddsRatio_working_3-way'!X592^(1/3))*COS(('OddsRatio_working_3-way'!Y592+4*PI())/3)</f>
        <v>-0.21528917470618281</v>
      </c>
      <c r="AI592" s="11">
        <f>'OddsRatio_working_3-way'!U592/(3*'OddsRatio_working_3-way'!X592^(1/3))*SIN(('OddsRatio_working_3-way'!Y592)/3)</f>
        <v>-5.7017287192558587E-2</v>
      </c>
      <c r="AJ592" s="11">
        <f>'OddsRatio_working_3-way'!U592/(3*'OddsRatio_working_3-way'!X592^(1/3))*SIN(('OddsRatio_working_3-way'!Y592+2*PI())/3)</f>
        <v>-0.42990907610323947</v>
      </c>
      <c r="AK592" s="11">
        <f>'OddsRatio_working_3-way'!U592/(3*'OddsRatio_working_3-way'!X592^(1/3))*SIN(('OddsRatio_working_3-way'!Y592+4*PI())/3)</f>
        <v>0.48692636329579803</v>
      </c>
      <c r="AL592" s="11">
        <f>'OddsRatio_working_3-way'!Z592+'OddsRatio_working_3-way'!AF592</f>
        <v>1.0586703754792461</v>
      </c>
      <c r="AM592" s="11">
        <f>'OddsRatio_working_3-way'!AA592+'OddsRatio_working_3-way'!AG592</f>
        <v>-0.62809202606688075</v>
      </c>
      <c r="AN592" s="11">
        <f>'OddsRatio_working_3-way'!AB592+'OddsRatio_working_3-way'!AH592</f>
        <v>-0.43057834941236556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1.0586703754792461</v>
      </c>
      <c r="AS592" s="11">
        <f>IF(('OddsRatio_working_3-way'!X592=0),IF(Q592&gt;0,-Q592^(1/3),(-Q592)^(1/3)),'OddsRatio_working_3-way'!AM592-'OddsRatio_working_3-way'!R592/3)</f>
        <v>-0.62809202606688075</v>
      </c>
      <c r="AT592" s="11">
        <f>IF(('OddsRatio_working_3-way'!X592=0),IF(Q592&gt;0,-Q592^(1/3),(-Q592)^(1/3)),'OddsRatio_working_3-way'!AN592-'OddsRatio_working_3-way'!R592/3)</f>
        <v>-0.43057834941236556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9">
        <f t="shared" si="130"/>
        <v>0.52905504714390894</v>
      </c>
      <c r="E593" s="9">
        <f t="shared" si="131"/>
        <v>0.25116111369972621</v>
      </c>
      <c r="F593" s="9">
        <f t="shared" si="132"/>
        <v>0.21978383915636476</v>
      </c>
      <c r="G593" s="9">
        <f t="shared" si="133"/>
        <v>1.0724849157399698</v>
      </c>
      <c r="H593" s="9">
        <f t="shared" si="134"/>
        <v>1.8901624800641752</v>
      </c>
      <c r="I593" s="9">
        <f t="shared" si="135"/>
        <v>3.981508065757116</v>
      </c>
      <c r="J593" s="9">
        <f t="shared" si="136"/>
        <v>4.5499250710992998</v>
      </c>
      <c r="K593" s="11">
        <f t="shared" si="137"/>
        <v>0.54644808743169393</v>
      </c>
      <c r="L593" s="11">
        <f t="shared" si="138"/>
        <v>0.26455026455026459</v>
      </c>
      <c r="M593" s="11">
        <f t="shared" si="139"/>
        <v>0.23201856148491881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-0.25617144754238552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0.23210576885471973</v>
      </c>
      <c r="Q593" s="11">
        <f>2*'OddsRatio_working_3-way'!K593*'OddsRatio_working_3-way'!L593*'OddsRatio_working_3-way'!M593</f>
        <v>6.7082592154543277E-2</v>
      </c>
      <c r="R593" s="11">
        <f t="shared" si="140"/>
        <v>0</v>
      </c>
      <c r="S593" s="11">
        <f t="shared" si="141"/>
        <v>-0.9060563582766813</v>
      </c>
      <c r="T593" s="11">
        <f t="shared" si="142"/>
        <v>-0.26186599950193101</v>
      </c>
      <c r="U593" s="11">
        <f>'OddsRatio_working_3-way'!S593-'OddsRatio_working_3-way'!R593^2/3</f>
        <v>-0.9060563582766813</v>
      </c>
      <c r="V593" s="11">
        <f>'OddsRatio_working_3-way'!S593*'OddsRatio_working_3-way'!R593/3-2*'OddsRatio_working_3-way'!R593^3/27-'OddsRatio_working_3-way'!T593</f>
        <v>0.26186599950193101</v>
      </c>
      <c r="W593" s="11">
        <f>'OddsRatio_working_3-way'!V593^2+4*'OddsRatio_working_3-way'!U593^3/27</f>
        <v>-4.1621191984919093E-2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0.16597815645444466</v>
      </c>
      <c r="Y593" s="11">
        <f>IF('OddsRatio_working_3-way'!W593&gt;=0,IF('OddsRatio_working_3-way'!V593+SQRT('OddsRatio_working_3-way'!W593)&gt;0,0,PI()),ACOS('OddsRatio_working_3-way'!V593/(2*'OddsRatio_working_3-way'!X593)))</f>
        <v>0.6618496741705685</v>
      </c>
      <c r="Z593" s="11">
        <f>'OddsRatio_working_3-way'!X593^(1/3)*COS('OddsRatio_working_3-way'!Y593/3)</f>
        <v>0.53624245786998492</v>
      </c>
      <c r="AA593" s="11">
        <f>'OddsRatio_working_3-way'!X593^(1/3)*COS(('OddsRatio_working_3-way'!Y593+2*PI())/3)</f>
        <v>-0.3722706857378888</v>
      </c>
      <c r="AB593" s="11">
        <f>'OddsRatio_working_3-way'!X593^(1/3)*COS(('OddsRatio_working_3-way'!Y593+4*PI())/3)</f>
        <v>-0.16397177213209632</v>
      </c>
      <c r="AC593" s="11">
        <f>'OddsRatio_working_3-way'!X593^(1/3)*SIN('OddsRatio_working_3-way'!Y593/3)</f>
        <v>0.12026143384221095</v>
      </c>
      <c r="AD593" s="11">
        <f>'OddsRatio_working_3-way'!X593^(1/3)*SIN(('OddsRatio_working_3-way'!Y593+2*PI())/3)</f>
        <v>0.40426887418210805</v>
      </c>
      <c r="AE593" s="11">
        <f>'OddsRatio_working_3-way'!X593^(1/3)*SIN(('OddsRatio_working_3-way'!Y593+4*PI())/3)</f>
        <v>-0.52453030802431899</v>
      </c>
      <c r="AF593" s="11">
        <f>-'OddsRatio_working_3-way'!U593/(3*'OddsRatio_working_3-way'!X593^(1/3))*COS(('OddsRatio_working_3-way'!Y593)/3)</f>
        <v>0.53624245786998492</v>
      </c>
      <c r="AG593" s="11">
        <f>-'OddsRatio_working_3-way'!U593/(3*'OddsRatio_working_3-way'!X593^(1/3))*COS(('OddsRatio_working_3-way'!Y593+2*PI())/3)</f>
        <v>-0.3722706857378888</v>
      </c>
      <c r="AH593" s="11">
        <f>-'OddsRatio_working_3-way'!U593/(3*'OddsRatio_working_3-way'!X593^(1/3))*COS(('OddsRatio_working_3-way'!Y593+4*PI())/3)</f>
        <v>-0.16397177213209632</v>
      </c>
      <c r="AI593" s="11">
        <f>'OddsRatio_working_3-way'!U593/(3*'OddsRatio_working_3-way'!X593^(1/3))*SIN(('OddsRatio_working_3-way'!Y593)/3)</f>
        <v>-0.12026143384221095</v>
      </c>
      <c r="AJ593" s="11">
        <f>'OddsRatio_working_3-way'!U593/(3*'OddsRatio_working_3-way'!X593^(1/3))*SIN(('OddsRatio_working_3-way'!Y593+2*PI())/3)</f>
        <v>-0.40426887418210805</v>
      </c>
      <c r="AK593" s="11">
        <f>'OddsRatio_working_3-way'!U593/(3*'OddsRatio_working_3-way'!X593^(1/3))*SIN(('OddsRatio_working_3-way'!Y593+4*PI())/3)</f>
        <v>0.52453030802431899</v>
      </c>
      <c r="AL593" s="11">
        <f>'OddsRatio_working_3-way'!Z593+'OddsRatio_working_3-way'!AF593</f>
        <v>1.0724849157399698</v>
      </c>
      <c r="AM593" s="11">
        <f>'OddsRatio_working_3-way'!AA593+'OddsRatio_working_3-way'!AG593</f>
        <v>-0.74454137147577759</v>
      </c>
      <c r="AN593" s="11">
        <f>'OddsRatio_working_3-way'!AB593+'OddsRatio_working_3-way'!AH593</f>
        <v>-0.32794354426419264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1.0724849157399698</v>
      </c>
      <c r="AS593" s="11">
        <f>IF(('OddsRatio_working_3-way'!X593=0),IF(Q593&gt;0,-Q593^(1/3),(-Q593)^(1/3)),'OddsRatio_working_3-way'!AM593-'OddsRatio_working_3-way'!R593/3)</f>
        <v>-0.74454137147577759</v>
      </c>
      <c r="AT593" s="11">
        <f>IF(('OddsRatio_working_3-way'!X593=0),IF(Q593&gt;0,-Q593^(1/3),(-Q593)^(1/3)),'OddsRatio_working_3-way'!AN593-'OddsRatio_working_3-way'!R593/3)</f>
        <v>-0.32794354426419264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2.0499999999999998</v>
      </c>
      <c r="C2" s="4">
        <f t="shared" ref="C2:C65" si="0">IF(A2="","",((1/A2)+(1/B2))-1)</f>
        <v>2.8345418589321048E-2</v>
      </c>
      <c r="D2" s="4">
        <f>IF(A2="","",(2*A2)/(2-($C2*A2)))</f>
        <v>1.8998121477770822</v>
      </c>
      <c r="E2" s="4">
        <f>IF(B2="","",(2*B2)/(2-($C2*B2)))</f>
        <v>2.1113430758524703</v>
      </c>
      <c r="G2" s="4">
        <f t="shared" ref="G2:G65" si="1">IF(A2="","",C2+1)</f>
        <v>1.028345418589321</v>
      </c>
    </row>
    <row r="3" spans="1:7" x14ac:dyDescent="0.2">
      <c r="A3" s="4">
        <f>IF('True_Odds_Calculator_2-way'!A4="","",'True_Odds_Calculator_2-way'!A4)</f>
        <v>1.9</v>
      </c>
      <c r="B3" s="4">
        <f>IF('True_Odds_Calculator_2-way'!B4="","",'True_Odds_Calculator_2-way'!B4)</f>
        <v>2.0099999999999998</v>
      </c>
      <c r="C3" s="4">
        <f t="shared" si="0"/>
        <v>2.3828227284629522E-2</v>
      </c>
      <c r="D3" s="4">
        <f t="shared" ref="D3:D66" si="2">IF(A3="","",(2*A3)/(2-($C3*A3)))</f>
        <v>1.9440061084245355</v>
      </c>
      <c r="E3" s="4">
        <f t="shared" ref="E3:E66" si="3">IF(B3="","",(2*B3)/(2-($C3*B3)))</f>
        <v>2.05931517929361</v>
      </c>
      <c r="G3" s="4">
        <f t="shared" si="1"/>
        <v>1.0238282272846295</v>
      </c>
    </row>
    <row r="4" spans="1:7" x14ac:dyDescent="0.2">
      <c r="A4" s="4">
        <f>IF('True_Odds_Calculator_2-way'!A5="","",'True_Odds_Calculator_2-way'!A5)</f>
        <v>1.62</v>
      </c>
      <c r="B4" s="4">
        <f>IF('True_Odds_Calculator_2-way'!B5="","",'True_Odds_Calculator_2-way'!B5)</f>
        <v>2.4</v>
      </c>
      <c r="C4" s="4">
        <f t="shared" si="0"/>
        <v>3.3950617283950546E-2</v>
      </c>
      <c r="D4" s="4">
        <f t="shared" si="2"/>
        <v>1.6658097686375322</v>
      </c>
      <c r="E4" s="4">
        <f t="shared" si="3"/>
        <v>2.5019305019305014</v>
      </c>
      <c r="G4" s="4">
        <f t="shared" si="1"/>
        <v>1.0339506172839505</v>
      </c>
    </row>
    <row r="5" spans="1:7" x14ac:dyDescent="0.2">
      <c r="A5" s="4">
        <f>IF('True_Odds_Calculator_2-way'!A6="","",'True_Odds_Calculator_2-way'!A6)</f>
        <v>1.74</v>
      </c>
      <c r="B5" s="4">
        <f>IF('True_Odds_Calculator_2-way'!B6="","",'True_Odds_Calculator_2-way'!B6)</f>
        <v>2.1800000000000002</v>
      </c>
      <c r="C5" s="4">
        <f t="shared" si="0"/>
        <v>3.3428240008436028E-2</v>
      </c>
      <c r="D5" s="4">
        <f t="shared" si="2"/>
        <v>1.7921194368326561</v>
      </c>
      <c r="E5" s="4">
        <f t="shared" si="3"/>
        <v>2.2624358821424311</v>
      </c>
      <c r="G5" s="4">
        <f t="shared" si="1"/>
        <v>1.033428240008436</v>
      </c>
    </row>
    <row r="6" spans="1:7" x14ac:dyDescent="0.2">
      <c r="A6" s="4">
        <f>IF('True_Odds_Calculator_2-way'!A7="","",'True_Odds_Calculator_2-way'!A7)</f>
        <v>2.42</v>
      </c>
      <c r="B6" s="4">
        <f>IF('True_Odds_Calculator_2-way'!B7="","",'True_Odds_Calculator_2-way'!B7)</f>
        <v>1.62</v>
      </c>
      <c r="C6" s="4">
        <f t="shared" si="0"/>
        <v>3.0507091113151752E-2</v>
      </c>
      <c r="D6" s="4">
        <f t="shared" si="2"/>
        <v>2.5127547750288426</v>
      </c>
      <c r="E6" s="4">
        <f t="shared" si="3"/>
        <v>1.6610456740954158</v>
      </c>
      <c r="G6" s="4">
        <f t="shared" si="1"/>
        <v>1.0305070911131518</v>
      </c>
    </row>
    <row r="7" spans="1:7" x14ac:dyDescent="0.2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3.0245246040574214E-2</v>
      </c>
      <c r="D7" s="4">
        <f t="shared" si="2"/>
        <v>1.9138324294186226</v>
      </c>
      <c r="E7" s="4">
        <f t="shared" si="3"/>
        <v>2.0942925287037548</v>
      </c>
      <c r="G7" s="4">
        <f t="shared" si="1"/>
        <v>1.0302452460405742</v>
      </c>
    </row>
    <row r="8" spans="1:7" x14ac:dyDescent="0.2">
      <c r="A8" s="4">
        <f>IF('True_Odds_Calculator_2-way'!A9="","",'True_Odds_Calculator_2-way'!A9)</f>
        <v>2.34</v>
      </c>
      <c r="B8" s="4">
        <f>IF('True_Odds_Calculator_2-way'!B9="","",'True_Odds_Calculator_2-way'!B9)</f>
        <v>1.65</v>
      </c>
      <c r="C8" s="4">
        <f t="shared" si="0"/>
        <v>3.3411033411033575E-2</v>
      </c>
      <c r="D8" s="4">
        <f t="shared" si="2"/>
        <v>2.4351939451277205</v>
      </c>
      <c r="E8" s="4">
        <f t="shared" si="3"/>
        <v>1.6967699406723797</v>
      </c>
      <c r="G8" s="4">
        <f t="shared" si="1"/>
        <v>1.0334110334110336</v>
      </c>
    </row>
    <row r="9" spans="1:7" x14ac:dyDescent="0.2">
      <c r="A9" s="4">
        <f>IF('True_Odds_Calculator_2-way'!A10="","",'True_Odds_Calculator_2-way'!A10)</f>
        <v>1.64</v>
      </c>
      <c r="B9" s="4">
        <f>IF('True_Odds_Calculator_2-way'!B10="","",'True_Odds_Calculator_2-way'!B10)</f>
        <v>2.34</v>
      </c>
      <c r="C9" s="4">
        <f t="shared" si="0"/>
        <v>3.7106524911402872E-2</v>
      </c>
      <c r="D9" s="4">
        <f t="shared" si="2"/>
        <v>1.6914668547249645</v>
      </c>
      <c r="E9" s="4">
        <f t="shared" si="3"/>
        <v>2.4462009178990307</v>
      </c>
      <c r="G9" s="4">
        <f t="shared" si="1"/>
        <v>1.0371065249114029</v>
      </c>
    </row>
    <row r="10" spans="1:7" x14ac:dyDescent="0.2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2.6964398567516312E-2</v>
      </c>
      <c r="D10" s="4">
        <f t="shared" si="2"/>
        <v>2.0765529308836395</v>
      </c>
      <c r="E10" s="4">
        <f t="shared" si="3"/>
        <v>1.9288906948394962</v>
      </c>
      <c r="G10" s="4">
        <f t="shared" si="1"/>
        <v>1.0269643985675163</v>
      </c>
    </row>
    <row r="11" spans="1:7" x14ac:dyDescent="0.2">
      <c r="A11" s="4">
        <f>IF('True_Odds_Calculator_2-way'!A12="","",'True_Odds_Calculator_2-way'!A12)</f>
        <v>1.89</v>
      </c>
      <c r="B11" s="4">
        <f>IF('True_Odds_Calculator_2-way'!B12="","",'True_Odds_Calculator_2-way'!B12)</f>
        <v>2</v>
      </c>
      <c r="C11" s="4">
        <f t="shared" si="0"/>
        <v>2.9100529100529293E-2</v>
      </c>
      <c r="D11" s="4">
        <f t="shared" si="2"/>
        <v>1.9434447300771212</v>
      </c>
      <c r="E11" s="4">
        <f t="shared" si="3"/>
        <v>2.0599455040871937</v>
      </c>
      <c r="G11" s="4">
        <f t="shared" si="1"/>
        <v>1.0291005291005293</v>
      </c>
    </row>
    <row r="12" spans="1:7" x14ac:dyDescent="0.2">
      <c r="A12" s="4">
        <f>IF('True_Odds_Calculator_2-way'!A13="","",'True_Odds_Calculator_2-way'!A13)</f>
        <v>1.48</v>
      </c>
      <c r="B12" s="4">
        <f>IF('True_Odds_Calculator_2-way'!B13="","",'True_Odds_Calculator_2-way'!B13)</f>
        <v>2.76</v>
      </c>
      <c r="C12" s="4">
        <f t="shared" si="0"/>
        <v>3.7994516255385857E-2</v>
      </c>
      <c r="D12" s="4">
        <f t="shared" si="2"/>
        <v>1.5228153892036982</v>
      </c>
      <c r="E12" s="4">
        <f t="shared" si="3"/>
        <v>2.9127210496292069</v>
      </c>
      <c r="G12" s="4">
        <f t="shared" si="1"/>
        <v>1.0379945162553859</v>
      </c>
    </row>
    <row r="13" spans="1:7" x14ac:dyDescent="0.2">
      <c r="A13" s="4">
        <f>IF('True_Odds_Calculator_2-way'!A14="","",'True_Odds_Calculator_2-way'!A14)</f>
        <v>2.2599999999999998</v>
      </c>
      <c r="B13" s="4">
        <f>IF('True_Odds_Calculator_2-way'!B14="","",'True_Odds_Calculator_2-way'!B14)</f>
        <v>1.69</v>
      </c>
      <c r="C13" s="4">
        <f t="shared" si="0"/>
        <v>3.4193852437555794E-2</v>
      </c>
      <c r="D13" s="4">
        <f t="shared" si="2"/>
        <v>2.3508340001231001</v>
      </c>
      <c r="E13" s="4">
        <f t="shared" si="3"/>
        <v>1.740283410033262</v>
      </c>
      <c r="G13" s="4">
        <f t="shared" si="1"/>
        <v>1.0341938524375558</v>
      </c>
    </row>
    <row r="14" spans="1:7" x14ac:dyDescent="0.2">
      <c r="A14" s="4">
        <f>IF('True_Odds_Calculator_2-way'!A15="","",'True_Odds_Calculator_2-way'!A15)</f>
        <v>2.11</v>
      </c>
      <c r="B14" s="4">
        <f>IF('True_Odds_Calculator_2-way'!B15="","",'True_Odds_Calculator_2-way'!B15)</f>
        <v>1.78</v>
      </c>
      <c r="C14" s="4">
        <f t="shared" si="0"/>
        <v>3.5731402098088338E-2</v>
      </c>
      <c r="D14" s="4">
        <f t="shared" si="2"/>
        <v>2.1926557300484557</v>
      </c>
      <c r="E14" s="4">
        <f t="shared" si="3"/>
        <v>1.8384649273092173</v>
      </c>
      <c r="G14" s="4">
        <f t="shared" si="1"/>
        <v>1.0357314020980883</v>
      </c>
    </row>
    <row r="15" spans="1:7" x14ac:dyDescent="0.2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2.5641025641025772E-2</v>
      </c>
      <c r="D15" s="4">
        <f t="shared" si="2"/>
        <v>2.0000000000000004</v>
      </c>
      <c r="E15" s="4">
        <f t="shared" si="3"/>
        <v>2.0000000000000004</v>
      </c>
      <c r="G15" s="4">
        <f t="shared" si="1"/>
        <v>1.0256410256410258</v>
      </c>
    </row>
    <row r="16" spans="1:7" x14ac:dyDescent="0.2">
      <c r="A16" s="4">
        <f>IF('True_Odds_Calculator_2-way'!A17="","",'True_Odds_Calculator_2-way'!A17)</f>
        <v>3.07</v>
      </c>
      <c r="B16" s="4">
        <f>IF('True_Odds_Calculator_2-way'!B17="","",'True_Odds_Calculator_2-way'!B17)</f>
        <v>1.4</v>
      </c>
      <c r="C16" s="4">
        <f t="shared" si="0"/>
        <v>4.0018613308515638E-2</v>
      </c>
      <c r="D16" s="4">
        <f t="shared" si="2"/>
        <v>3.2709284627092847</v>
      </c>
      <c r="E16" s="4">
        <f t="shared" si="3"/>
        <v>1.4403485254691688</v>
      </c>
      <c r="G16" s="4">
        <f t="shared" si="1"/>
        <v>1.0400186133085156</v>
      </c>
    </row>
    <row r="17" spans="1:7" x14ac:dyDescent="0.2">
      <c r="A17" s="4">
        <f>IF('True_Odds_Calculator_2-way'!A18="","",'True_Odds_Calculator_2-way'!A18)</f>
        <v>3.12</v>
      </c>
      <c r="B17" s="4">
        <f>IF('True_Odds_Calculator_2-way'!B18="","",'True_Odds_Calculator_2-way'!B18)</f>
        <v>1.39</v>
      </c>
      <c r="C17" s="4">
        <f t="shared" si="0"/>
        <v>3.9937280944475351E-2</v>
      </c>
      <c r="D17" s="4">
        <f t="shared" si="2"/>
        <v>3.3272978364278054</v>
      </c>
      <c r="E17" s="4">
        <f t="shared" si="3"/>
        <v>1.4296828641128767</v>
      </c>
      <c r="G17" s="4">
        <f t="shared" si="1"/>
        <v>1.0399372809444754</v>
      </c>
    </row>
    <row r="18" spans="1:7" x14ac:dyDescent="0.2">
      <c r="A18" s="4">
        <f>IF('True_Odds_Calculator_2-way'!A19="","",'True_Odds_Calculator_2-way'!A19)</f>
        <v>1.89</v>
      </c>
      <c r="B18" s="4">
        <f>IF('True_Odds_Calculator_2-way'!B19="","",'True_Odds_Calculator_2-way'!B19)</f>
        <v>1.98</v>
      </c>
      <c r="C18" s="4">
        <f t="shared" si="0"/>
        <v>3.4151034151034265E-2</v>
      </c>
      <c r="D18" s="4">
        <f t="shared" si="2"/>
        <v>1.9530295913574449</v>
      </c>
      <c r="E18" s="4">
        <f t="shared" si="3"/>
        <v>2.0492853622474128</v>
      </c>
      <c r="G18" s="4">
        <f t="shared" si="1"/>
        <v>1.0341510341510343</v>
      </c>
    </row>
    <row r="19" spans="1:7" x14ac:dyDescent="0.2">
      <c r="A19" s="4">
        <f>IF('True_Odds_Calculator_2-way'!A20="","",'True_Odds_Calculator_2-way'!A20)</f>
        <v>1.63</v>
      </c>
      <c r="B19" s="4">
        <f>IF('True_Odds_Calculator_2-way'!B20="","",'True_Odds_Calculator_2-way'!B20)</f>
        <v>2.37</v>
      </c>
      <c r="C19" s="4">
        <f t="shared" si="0"/>
        <v>3.5437860785379582E-2</v>
      </c>
      <c r="D19" s="4">
        <f t="shared" si="2"/>
        <v>1.6784775477395666</v>
      </c>
      <c r="E19" s="4">
        <f t="shared" si="3"/>
        <v>2.4738881239793793</v>
      </c>
      <c r="G19" s="4">
        <f t="shared" si="1"/>
        <v>1.0354378607853796</v>
      </c>
    </row>
    <row r="20" spans="1:7" x14ac:dyDescent="0.2">
      <c r="A20" s="4">
        <f>IF('True_Odds_Calculator_2-way'!A21="","",'True_Odds_Calculator_2-way'!A21)</f>
        <v>1.58</v>
      </c>
      <c r="B20" s="4">
        <f>IF('True_Odds_Calculator_2-way'!B21="","",'True_Odds_Calculator_2-way'!B21)</f>
        <v>2.48</v>
      </c>
      <c r="C20" s="4">
        <f t="shared" si="0"/>
        <v>3.61371988566761E-2</v>
      </c>
      <c r="D20" s="4">
        <f t="shared" si="2"/>
        <v>1.6264320106259338</v>
      </c>
      <c r="E20" s="4">
        <f t="shared" si="3"/>
        <v>2.5963424330771265</v>
      </c>
      <c r="G20" s="4">
        <f t="shared" si="1"/>
        <v>1.0361371988566761</v>
      </c>
    </row>
    <row r="21" spans="1:7" x14ac:dyDescent="0.2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3.5245155416829377E-2</v>
      </c>
      <c r="D21" s="4">
        <f t="shared" si="2"/>
        <v>1.6994142999226434</v>
      </c>
      <c r="E21" s="4">
        <f t="shared" si="3"/>
        <v>2.4297677358192451</v>
      </c>
      <c r="G21" s="4">
        <f t="shared" si="1"/>
        <v>1.0352451554168294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2.8676664035780064E-2</v>
      </c>
      <c r="D22" s="4">
        <f t="shared" si="2"/>
        <v>1.858225372769494</v>
      </c>
      <c r="E22" s="4">
        <f t="shared" si="3"/>
        <v>2.1651951011107946</v>
      </c>
      <c r="G22" s="4">
        <f t="shared" si="1"/>
        <v>1.0286766640357801</v>
      </c>
    </row>
    <row r="23" spans="1:7" x14ac:dyDescent="0.2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4.4094794094794221E-2</v>
      </c>
      <c r="D23" s="4">
        <f t="shared" si="2"/>
        <v>1.4872165246280515</v>
      </c>
      <c r="E23" s="4">
        <f t="shared" si="3"/>
        <v>3.0524755410613702</v>
      </c>
      <c r="G23" s="4">
        <f t="shared" si="1"/>
        <v>1.0440947940947942</v>
      </c>
    </row>
    <row r="24" spans="1:7" x14ac:dyDescent="0.2">
      <c r="A24" s="4">
        <f>IF('True_Odds_Calculator_2-way'!A25="","",'True_Odds_Calculator_2-way'!A25)</f>
        <v>1.45</v>
      </c>
      <c r="B24" s="4">
        <f>IF('True_Odds_Calculator_2-way'!B25="","",'True_Odds_Calculator_2-way'!B25)</f>
        <v>2.82</v>
      </c>
      <c r="C24" s="4">
        <f t="shared" si="0"/>
        <v>4.4265101491807402E-2</v>
      </c>
      <c r="D24" s="4">
        <f t="shared" si="2"/>
        <v>1.4980765708005128</v>
      </c>
      <c r="E24" s="4">
        <f t="shared" si="3"/>
        <v>3.0077234277307836</v>
      </c>
      <c r="G24" s="4">
        <f t="shared" si="1"/>
        <v>1.0442651014918074</v>
      </c>
    </row>
    <row r="25" spans="1:7" x14ac:dyDescent="0.2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4.0566131765174873E-2</v>
      </c>
      <c r="D25" s="4">
        <f t="shared" si="2"/>
        <v>1.3035795491457156</v>
      </c>
      <c r="E25" s="4">
        <f t="shared" si="3"/>
        <v>4.2940295313503105</v>
      </c>
      <c r="G25" s="4">
        <f t="shared" si="1"/>
        <v>1.0405661317651749</v>
      </c>
    </row>
    <row r="26" spans="1:7" x14ac:dyDescent="0.2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2.813852813852824E-2</v>
      </c>
      <c r="D26" s="4">
        <f t="shared" si="2"/>
        <v>1.7206703910614525</v>
      </c>
      <c r="E26" s="4">
        <f t="shared" si="3"/>
        <v>2.3875968992248064</v>
      </c>
      <c r="G26" s="4">
        <f t="shared" si="1"/>
        <v>1.0281385281385282</v>
      </c>
    </row>
    <row r="27" spans="1:7" x14ac:dyDescent="0.2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2.81266064478225E-2</v>
      </c>
      <c r="D27" s="4">
        <f t="shared" si="2"/>
        <v>1.5636447149336854</v>
      </c>
      <c r="E27" s="4">
        <f t="shared" si="3"/>
        <v>2.7741672608739938</v>
      </c>
      <c r="G27" s="4">
        <f t="shared" si="1"/>
        <v>1.0281266064478225</v>
      </c>
    </row>
    <row r="28" spans="1:7" x14ac:dyDescent="0.2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3.383458646616555E-2</v>
      </c>
      <c r="D28" s="4">
        <f t="shared" si="2"/>
        <v>1.7291440953412784</v>
      </c>
      <c r="E28" s="4">
        <f t="shared" si="3"/>
        <v>2.3714710252600297</v>
      </c>
      <c r="G28" s="4">
        <f t="shared" si="1"/>
        <v>1.0338345864661656</v>
      </c>
    </row>
    <row r="29" spans="1:7" x14ac:dyDescent="0.2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3.5766729599328695E-2</v>
      </c>
      <c r="D29" s="4">
        <f t="shared" si="2"/>
        <v>1.7320374239258789</v>
      </c>
      <c r="E29" s="4">
        <f t="shared" si="3"/>
        <v>2.3660503784588656</v>
      </c>
      <c r="G29" s="4">
        <f t="shared" si="1"/>
        <v>1.0357667295993287</v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3.1317766907055233E-2</v>
      </c>
      <c r="D31" s="4">
        <f t="shared" si="2"/>
        <v>1.6200825197107724</v>
      </c>
      <c r="E31" s="4">
        <f t="shared" si="3"/>
        <v>2.6126885829105997</v>
      </c>
      <c r="G31" s="4">
        <f t="shared" si="1"/>
        <v>1.0313177669070552</v>
      </c>
    </row>
    <row r="32" spans="1:7" x14ac:dyDescent="0.2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4.1767848470131153E-2</v>
      </c>
      <c r="D32" s="4">
        <f t="shared" si="2"/>
        <v>1.495279593318809</v>
      </c>
      <c r="E32" s="4">
        <f t="shared" si="3"/>
        <v>3.0190615835777126</v>
      </c>
      <c r="G32" s="4">
        <f t="shared" si="1"/>
        <v>1.0417678484701312</v>
      </c>
    </row>
    <row r="33" spans="1:7" x14ac:dyDescent="0.2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3.0163599182004175E-2</v>
      </c>
      <c r="D33" s="4">
        <f t="shared" si="2"/>
        <v>1.6710807347287484</v>
      </c>
      <c r="E33" s="4">
        <f t="shared" si="3"/>
        <v>2.49013367281986</v>
      </c>
      <c r="G33" s="4">
        <f t="shared" si="1"/>
        <v>1.0301635991820042</v>
      </c>
    </row>
    <row r="34" spans="1:7" x14ac:dyDescent="0.2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2.9789419619928204E-2</v>
      </c>
      <c r="D34" s="4">
        <f t="shared" si="2"/>
        <v>2.4459798994974875</v>
      </c>
      <c r="E34" s="4">
        <f t="shared" si="3"/>
        <v>1.691572545612511</v>
      </c>
      <c r="G34" s="4">
        <f t="shared" si="1"/>
        <v>1.0297894196199282</v>
      </c>
    </row>
    <row r="35" spans="1:7" x14ac:dyDescent="0.2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3.6665787391189752E-2</v>
      </c>
      <c r="D35" s="4">
        <f t="shared" si="2"/>
        <v>2.3250536645200861</v>
      </c>
      <c r="E35" s="4">
        <f t="shared" si="3"/>
        <v>1.754686415181671</v>
      </c>
      <c r="G35" s="4">
        <f t="shared" si="1"/>
        <v>1.0366657873911898</v>
      </c>
    </row>
    <row r="36" spans="1:7" x14ac:dyDescent="0.2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3.2492411802756749E-2</v>
      </c>
      <c r="D36" s="4">
        <f t="shared" si="2"/>
        <v>2.725571302637825</v>
      </c>
      <c r="E36" s="4">
        <f t="shared" si="3"/>
        <v>1.5795182143278188</v>
      </c>
      <c r="G36" s="4">
        <f t="shared" si="1"/>
        <v>1.0324924118027567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2.844754653130277E-2</v>
      </c>
      <c r="D37" s="4">
        <f t="shared" si="2"/>
        <v>2.0267924123888115</v>
      </c>
      <c r="E37" s="4">
        <f t="shared" si="3"/>
        <v>1.9739066903246005</v>
      </c>
      <c r="G37" s="4">
        <f t="shared" si="1"/>
        <v>1.0284475465313028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3.4655686647135031E-2</v>
      </c>
      <c r="D38" s="4">
        <f t="shared" si="2"/>
        <v>2.2763841740018629</v>
      </c>
      <c r="E38" s="4">
        <f t="shared" si="3"/>
        <v>1.7834631769717797</v>
      </c>
      <c r="G38" s="4">
        <f t="shared" si="1"/>
        <v>1.034655686647135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3.128132088410629E-2</v>
      </c>
      <c r="D39" s="4">
        <f t="shared" si="2"/>
        <v>2.2034055907479515</v>
      </c>
      <c r="E39" s="4">
        <f t="shared" si="3"/>
        <v>1.8309750325976726</v>
      </c>
      <c r="G39" s="4">
        <f t="shared" si="1"/>
        <v>1.0312813208841063</v>
      </c>
    </row>
    <row r="40" spans="1:7" x14ac:dyDescent="0.2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3.37891172052045E-2</v>
      </c>
      <c r="D40" s="4">
        <f t="shared" si="2"/>
        <v>2.5775604633610079</v>
      </c>
      <c r="E40" s="4">
        <f t="shared" si="3"/>
        <v>1.6338901254342355</v>
      </c>
      <c r="G40" s="4">
        <f t="shared" si="1"/>
        <v>1.0337891172052045</v>
      </c>
    </row>
    <row r="41" spans="1:7" x14ac:dyDescent="0.2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2.737019572719368E-2</v>
      </c>
      <c r="D41" s="4">
        <f t="shared" si="2"/>
        <v>1.9191122570208035</v>
      </c>
      <c r="E41" s="4">
        <f t="shared" si="3"/>
        <v>2.0880063804625832</v>
      </c>
      <c r="G41" s="4">
        <f t="shared" si="1"/>
        <v>1.0273701957271937</v>
      </c>
    </row>
    <row r="42" spans="1:7" x14ac:dyDescent="0.2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2.9427331427966497E-2</v>
      </c>
      <c r="D42" s="4">
        <f t="shared" si="2"/>
        <v>1.9334834220221038</v>
      </c>
      <c r="E42" s="4">
        <f t="shared" si="3"/>
        <v>2.0712563034422273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3.5349049661227649E-2</v>
      </c>
      <c r="D43" s="4">
        <f t="shared" si="2"/>
        <v>2.6265204785550034</v>
      </c>
      <c r="E43" s="4">
        <f t="shared" si="3"/>
        <v>1.6148093511176675</v>
      </c>
      <c r="G43" s="4">
        <f t="shared" si="1"/>
        <v>1.0353490496612276</v>
      </c>
    </row>
    <row r="44" spans="1:7" x14ac:dyDescent="0.2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3.2679738562091387E-2</v>
      </c>
      <c r="D44" s="4">
        <f t="shared" si="2"/>
        <v>2.3358778625954195</v>
      </c>
      <c r="E44" s="4">
        <f t="shared" si="3"/>
        <v>1.7485714285714284</v>
      </c>
      <c r="G44" s="4">
        <f t="shared" si="1"/>
        <v>1.0326797385620914</v>
      </c>
    </row>
    <row r="45" spans="1:7" x14ac:dyDescent="0.2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4.0843214756258295E-2</v>
      </c>
      <c r="D45" s="4">
        <f t="shared" si="2"/>
        <v>2.4133545310015898</v>
      </c>
      <c r="E45" s="4">
        <f t="shared" si="3"/>
        <v>1.7075365579302588</v>
      </c>
      <c r="G45" s="4">
        <f t="shared" si="1"/>
        <v>1.0408432147562583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3.3674339300937772E-2</v>
      </c>
      <c r="D47" s="4">
        <f t="shared" si="2"/>
        <v>2.1125619090499774</v>
      </c>
      <c r="E47" s="4">
        <f t="shared" si="3"/>
        <v>1.8988263860785108</v>
      </c>
      <c r="G47" s="4">
        <f t="shared" si="1"/>
        <v>1.0336743393009378</v>
      </c>
    </row>
    <row r="48" spans="1:7" x14ac:dyDescent="0.2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3.8647342995169254E-2</v>
      </c>
      <c r="D48" s="4">
        <f t="shared" si="2"/>
        <v>2.15625</v>
      </c>
      <c r="E48" s="4">
        <f t="shared" si="3"/>
        <v>1.8648648648648651</v>
      </c>
      <c r="G48" s="4">
        <f t="shared" si="1"/>
        <v>1.0386473429951693</v>
      </c>
    </row>
    <row r="49" spans="1:7" x14ac:dyDescent="0.2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3.9024126949857019E-2</v>
      </c>
      <c r="D49" s="4">
        <f t="shared" si="2"/>
        <v>1.98393746319002</v>
      </c>
      <c r="E49" s="4">
        <f t="shared" si="3"/>
        <v>2.0163247537682976</v>
      </c>
      <c r="G49" s="4">
        <f t="shared" si="1"/>
        <v>1.039024126949857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4.0540540540540349E-2</v>
      </c>
      <c r="D51" s="4">
        <f t="shared" si="2"/>
        <v>1.9220779220779218</v>
      </c>
      <c r="E51" s="4">
        <f t="shared" si="3"/>
        <v>2.0845070422535206</v>
      </c>
      <c r="G51" s="4">
        <f t="shared" si="1"/>
        <v>1.0405405405405403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3.8968048359240282E-2</v>
      </c>
      <c r="D52" s="4">
        <f t="shared" si="2"/>
        <v>2.0054118411083453</v>
      </c>
      <c r="E52" s="4">
        <f t="shared" si="3"/>
        <v>1.9946172892668752</v>
      </c>
      <c r="G52" s="4">
        <f t="shared" si="1"/>
        <v>1.0389680483592403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2.9760065904644417E-2</v>
      </c>
      <c r="D53" s="4">
        <f t="shared" si="2"/>
        <v>2.4244164274123086</v>
      </c>
      <c r="E53" s="4">
        <f t="shared" si="3"/>
        <v>1.7020418894049603</v>
      </c>
      <c r="G53" s="4">
        <f t="shared" si="1"/>
        <v>1.0297600659046444</v>
      </c>
    </row>
    <row r="54" spans="1:7" x14ac:dyDescent="0.2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3.6966331135022568E-2</v>
      </c>
      <c r="D54" s="4">
        <f t="shared" si="2"/>
        <v>1.3740312388219864</v>
      </c>
      <c r="E54" s="4">
        <f t="shared" si="3"/>
        <v>3.6735734778450748</v>
      </c>
      <c r="G54" s="4">
        <f t="shared" si="1"/>
        <v>1.0369663311350226</v>
      </c>
    </row>
    <row r="55" spans="1:7" x14ac:dyDescent="0.2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4.2479792511268322E-2</v>
      </c>
      <c r="D55" s="4">
        <f t="shared" si="2"/>
        <v>2.7856065654262965</v>
      </c>
      <c r="E55" s="4">
        <f t="shared" si="3"/>
        <v>1.5600337831202247</v>
      </c>
      <c r="G55" s="4">
        <f t="shared" si="1"/>
        <v>1.0424797925112683</v>
      </c>
    </row>
    <row r="56" spans="1:7" x14ac:dyDescent="0.2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4.0291065894084488E-2</v>
      </c>
      <c r="D56" s="4">
        <f t="shared" si="2"/>
        <v>2.1383086010661287</v>
      </c>
      <c r="E56" s="4">
        <f t="shared" si="3"/>
        <v>1.8784963928616634</v>
      </c>
      <c r="G56" s="4">
        <f t="shared" si="1"/>
        <v>1.0402910658940845</v>
      </c>
    </row>
    <row r="57" spans="1:7" x14ac:dyDescent="0.2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4.2747457978833836E-2</v>
      </c>
      <c r="D57" s="4">
        <f t="shared" si="2"/>
        <v>2.5742521367521367</v>
      </c>
      <c r="E57" s="4">
        <f t="shared" si="3"/>
        <v>1.6352222599253479</v>
      </c>
      <c r="G57" s="4">
        <f t="shared" si="1"/>
        <v>1.0427474579788338</v>
      </c>
    </row>
    <row r="58" spans="1:7" x14ac:dyDescent="0.2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4.2780748663101553E-2</v>
      </c>
      <c r="D58" s="4">
        <f t="shared" si="2"/>
        <v>2.308641975308642</v>
      </c>
      <c r="E58" s="4">
        <f t="shared" si="3"/>
        <v>1.7641509433962264</v>
      </c>
      <c r="G58" s="4">
        <f t="shared" si="1"/>
        <v>1.0427807486631016</v>
      </c>
    </row>
    <row r="59" spans="1:7" x14ac:dyDescent="0.2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4.4251447477253958E-2</v>
      </c>
      <c r="D59" s="4">
        <f t="shared" si="2"/>
        <v>2.6239826370048833</v>
      </c>
      <c r="E59" s="4">
        <f t="shared" si="3"/>
        <v>1.6157701303040428</v>
      </c>
      <c r="G59" s="4">
        <f t="shared" si="1"/>
        <v>1.044251447477254</v>
      </c>
    </row>
    <row r="60" spans="1:7" x14ac:dyDescent="0.2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4.3668588511637907E-2</v>
      </c>
      <c r="D60" s="4">
        <f t="shared" si="2"/>
        <v>2.3441371542985863</v>
      </c>
      <c r="E60" s="4">
        <f t="shared" si="3"/>
        <v>1.7439716972348942</v>
      </c>
      <c r="G60" s="4">
        <f t="shared" si="1"/>
        <v>1.0436685885116379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4.3410041841004166E-2</v>
      </c>
      <c r="D62" s="4">
        <f t="shared" si="2"/>
        <v>2.5207646671061306</v>
      </c>
      <c r="E62" s="4">
        <f t="shared" si="3"/>
        <v>1.6575639358474208</v>
      </c>
      <c r="G62" s="4">
        <f t="shared" si="1"/>
        <v>1.0434100418410042</v>
      </c>
    </row>
    <row r="63" spans="1:7" x14ac:dyDescent="0.2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5.0642479213907743E-2</v>
      </c>
      <c r="D63" s="4">
        <f t="shared" si="2"/>
        <v>2.8981380065717417</v>
      </c>
      <c r="E63" s="4">
        <f t="shared" si="3"/>
        <v>1.5268320830929023</v>
      </c>
      <c r="G63" s="4">
        <f t="shared" si="1"/>
        <v>1.0506424792139077</v>
      </c>
    </row>
    <row r="64" spans="1:7" x14ac:dyDescent="0.2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4.846530890409162E-2</v>
      </c>
      <c r="D64" s="4">
        <f t="shared" si="2"/>
        <v>2.5820446008595312</v>
      </c>
      <c r="E64" s="4">
        <f t="shared" si="3"/>
        <v>1.6320934311565529</v>
      </c>
      <c r="G64" s="4">
        <f t="shared" si="1"/>
        <v>1.0484653089040916</v>
      </c>
    </row>
    <row r="65" spans="1:7" x14ac:dyDescent="0.2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5.2548274770496839E-2</v>
      </c>
      <c r="D65" s="4">
        <f t="shared" si="2"/>
        <v>2.5957271980279373</v>
      </c>
      <c r="E65" s="4">
        <f t="shared" si="3"/>
        <v>1.6266735324407824</v>
      </c>
      <c r="G65" s="4">
        <f t="shared" si="1"/>
        <v>1.0525482747704968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ref="C66:C129" si="4">IF(A66="","",((1/A66)+(1/B66))-1)</f>
        <v>5.3618711385701623E-2</v>
      </c>
      <c r="D66" s="4">
        <f t="shared" si="2"/>
        <v>1.8471571224780923</v>
      </c>
      <c r="E66" s="4">
        <f t="shared" si="3"/>
        <v>2.1804185710849171</v>
      </c>
      <c r="G66" s="4">
        <f t="shared" ref="G66:G129" si="5">IF(A66="","",C66+1)</f>
        <v>1.0536187113857016</v>
      </c>
    </row>
    <row r="67" spans="1:7" x14ac:dyDescent="0.2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si="4"/>
        <v>3.687739463601547E-2</v>
      </c>
      <c r="D67" s="4">
        <f t="shared" ref="D67:D130" si="6">IF(A67="","",(2*A67)/(2-($C67*A67)))</f>
        <v>1.4898323225115948</v>
      </c>
      <c r="E67" s="4">
        <f t="shared" ref="E67:E130" si="7">IF(B67="","",(2*B67)/(2-($C67*B67)))</f>
        <v>3.0415149308084493</v>
      </c>
      <c r="G67" s="4">
        <f t="shared" si="5"/>
        <v>1.0368773946360155</v>
      </c>
    </row>
    <row r="68" spans="1:7" x14ac:dyDescent="0.2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4"/>
        <v>3.2199592155283119E-2</v>
      </c>
      <c r="D68" s="4">
        <f t="shared" si="6"/>
        <v>1.6107134891831068</v>
      </c>
      <c r="E68" s="4">
        <f t="shared" si="7"/>
        <v>2.6374290362205768</v>
      </c>
      <c r="G68" s="4">
        <f t="shared" si="5"/>
        <v>1.0321995921552831</v>
      </c>
    </row>
    <row r="69" spans="1:7" x14ac:dyDescent="0.2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4"/>
        <v>3.3427495291902032E-2</v>
      </c>
      <c r="D69" s="4">
        <f t="shared" si="6"/>
        <v>1.4755123306703715</v>
      </c>
      <c r="E69" s="4">
        <f t="shared" si="7"/>
        <v>3.1029948867786707</v>
      </c>
      <c r="G69" s="4">
        <f t="shared" si="5"/>
        <v>1.033427495291902</v>
      </c>
    </row>
    <row r="70" spans="1:7" x14ac:dyDescent="0.2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4"/>
        <v>3.3884036620014824E-2</v>
      </c>
      <c r="D70" s="4">
        <f t="shared" si="6"/>
        <v>2.2959652089876781</v>
      </c>
      <c r="E70" s="4">
        <f t="shared" si="7"/>
        <v>1.7716256524981358</v>
      </c>
      <c r="G70" s="4">
        <f t="shared" si="5"/>
        <v>1.0338840366200148</v>
      </c>
    </row>
    <row r="71" spans="1:7" x14ac:dyDescent="0.2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4"/>
        <v>2.737019572719368E-2</v>
      </c>
      <c r="D71" s="4">
        <f t="shared" si="6"/>
        <v>2.0880063804625832</v>
      </c>
      <c r="E71" s="4">
        <f t="shared" si="7"/>
        <v>1.9191122570208035</v>
      </c>
      <c r="G71" s="4">
        <f t="shared" si="5"/>
        <v>1.0273701957271937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4"/>
        <v>3.3411033411033575E-2</v>
      </c>
      <c r="D72" s="4">
        <f t="shared" si="6"/>
        <v>2.4351939451277205</v>
      </c>
      <c r="E72" s="4">
        <f t="shared" si="7"/>
        <v>1.6967699406723797</v>
      </c>
      <c r="G72" s="4">
        <f t="shared" si="5"/>
        <v>1.0334110334110336</v>
      </c>
    </row>
    <row r="73" spans="1:7" x14ac:dyDescent="0.2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4"/>
        <v>3.1914893617021267E-2</v>
      </c>
      <c r="D73" s="4">
        <f t="shared" si="6"/>
        <v>2.0659340659340657</v>
      </c>
      <c r="E73" s="4">
        <f t="shared" si="7"/>
        <v>1.9381443298969072</v>
      </c>
      <c r="G73" s="4">
        <f t="shared" si="5"/>
        <v>1.0319148936170213</v>
      </c>
    </row>
    <row r="74" spans="1:7" x14ac:dyDescent="0.2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4"/>
        <v>3.5731402098088338E-2</v>
      </c>
      <c r="D74" s="4">
        <f t="shared" si="6"/>
        <v>2.1926557300484557</v>
      </c>
      <c r="E74" s="4">
        <f t="shared" si="7"/>
        <v>1.8384649273092173</v>
      </c>
      <c r="G74" s="4">
        <f t="shared" si="5"/>
        <v>1.0357314020980883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4"/>
        <v>3.2592867166194583E-2</v>
      </c>
      <c r="D75" s="4">
        <f t="shared" si="6"/>
        <v>2.1851369724319478</v>
      </c>
      <c r="E75" s="4">
        <f t="shared" si="7"/>
        <v>1.8437843247333352</v>
      </c>
      <c r="G75" s="4">
        <f t="shared" si="5"/>
        <v>1.0325928671661946</v>
      </c>
    </row>
    <row r="76" spans="1:7" x14ac:dyDescent="0.2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4"/>
        <v>4.1910310659380334E-2</v>
      </c>
      <c r="D76" s="4">
        <f t="shared" si="6"/>
        <v>1.3469761846797177</v>
      </c>
      <c r="E76" s="4">
        <f t="shared" si="7"/>
        <v>3.8820421808576495</v>
      </c>
      <c r="G76" s="4">
        <f t="shared" si="5"/>
        <v>1.0419103106593803</v>
      </c>
    </row>
    <row r="77" spans="1:7" x14ac:dyDescent="0.2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4"/>
        <v>3.3768071984632497E-2</v>
      </c>
      <c r="D77" s="4">
        <f t="shared" si="6"/>
        <v>1.6127506929724442</v>
      </c>
      <c r="E77" s="4">
        <f t="shared" si="7"/>
        <v>2.6319850984566258</v>
      </c>
      <c r="G77" s="4">
        <f t="shared" si="5"/>
        <v>1.0337680719846325</v>
      </c>
    </row>
    <row r="78" spans="1:7" x14ac:dyDescent="0.2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4"/>
        <v>3.5245772087877381E-2</v>
      </c>
      <c r="D78" s="4">
        <f t="shared" si="6"/>
        <v>1.7631322279503969</v>
      </c>
      <c r="E78" s="4">
        <f t="shared" si="7"/>
        <v>2.3103888990323171</v>
      </c>
      <c r="G78" s="4">
        <f t="shared" si="5"/>
        <v>1.0352457720878774</v>
      </c>
    </row>
    <row r="79" spans="1:7" x14ac:dyDescent="0.2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4"/>
        <v>2.8338796658559762E-2</v>
      </c>
      <c r="D79" s="4">
        <f t="shared" si="6"/>
        <v>1.9842635333613092</v>
      </c>
      <c r="E79" s="4">
        <f t="shared" si="7"/>
        <v>2.0159880622468553</v>
      </c>
      <c r="G79" s="4">
        <f t="shared" si="5"/>
        <v>1.0283387966585598</v>
      </c>
    </row>
    <row r="80" spans="1:7" x14ac:dyDescent="0.2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4"/>
        <v>3.1697025831017633E-2</v>
      </c>
      <c r="D80" s="4">
        <f t="shared" si="6"/>
        <v>1.6837636458152829</v>
      </c>
      <c r="E80" s="4">
        <f t="shared" si="7"/>
        <v>2.4624936644703492</v>
      </c>
      <c r="G80" s="4">
        <f t="shared" si="5"/>
        <v>1.0316970258310176</v>
      </c>
    </row>
    <row r="81" spans="1:7" x14ac:dyDescent="0.2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4"/>
        <v>5.4278889712544132E-2</v>
      </c>
      <c r="D81" s="4">
        <f t="shared" si="6"/>
        <v>1.7932205893213202</v>
      </c>
      <c r="E81" s="4">
        <f t="shared" si="7"/>
        <v>2.2606833628153797</v>
      </c>
      <c r="G81" s="4">
        <f t="shared" si="5"/>
        <v>1.0542788897125441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4"/>
        <v>5.2085041263595144E-2</v>
      </c>
      <c r="D82" s="4">
        <f t="shared" si="6"/>
        <v>1.7897002005184135</v>
      </c>
      <c r="E82" s="4">
        <f t="shared" si="7"/>
        <v>2.2663033380813777</v>
      </c>
      <c r="G82" s="4">
        <f t="shared" si="5"/>
        <v>1.0520850412635951</v>
      </c>
    </row>
    <row r="83" spans="1:7" x14ac:dyDescent="0.2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4"/>
        <v>5.4184549356223188E-2</v>
      </c>
      <c r="D83" s="4">
        <f t="shared" si="6"/>
        <v>1.6724988784208166</v>
      </c>
      <c r="E83" s="4">
        <f t="shared" si="7"/>
        <v>2.486991327551701</v>
      </c>
      <c r="G83" s="4">
        <f t="shared" si="5"/>
        <v>1.0541845493562232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4"/>
        <v>5.0302561778583499E-2</v>
      </c>
      <c r="D85" s="4">
        <f t="shared" si="6"/>
        <v>1.67794601122716</v>
      </c>
      <c r="E85" s="4">
        <f t="shared" si="7"/>
        <v>2.4750437106192065</v>
      </c>
      <c r="G85" s="4">
        <f t="shared" si="5"/>
        <v>1.0503025617785835</v>
      </c>
    </row>
    <row r="86" spans="1:7" x14ac:dyDescent="0.2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4"/>
        <v>5.3618711385701623E-2</v>
      </c>
      <c r="D86" s="4">
        <f t="shared" si="6"/>
        <v>1.8471571224780923</v>
      </c>
      <c r="E86" s="4">
        <f t="shared" si="7"/>
        <v>2.1804185710849171</v>
      </c>
      <c r="G86" s="4">
        <f t="shared" si="5"/>
        <v>1.0536187113857016</v>
      </c>
    </row>
    <row r="87" spans="1:7" x14ac:dyDescent="0.2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4"/>
        <v>5.3151653838152679E-2</v>
      </c>
      <c r="D87" s="4">
        <f t="shared" si="6"/>
        <v>1.5839855012768762</v>
      </c>
      <c r="E87" s="4">
        <f t="shared" si="7"/>
        <v>2.7123712794470305</v>
      </c>
      <c r="G87" s="4">
        <f t="shared" si="5"/>
        <v>1.0531516538381527</v>
      </c>
    </row>
    <row r="88" spans="1:7" x14ac:dyDescent="0.2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4"/>
        <v>5.3181543199692038E-2</v>
      </c>
      <c r="D88" s="4">
        <f t="shared" si="6"/>
        <v>1.8244117794611951</v>
      </c>
      <c r="E88" s="4">
        <f t="shared" si="7"/>
        <v>2.2129860646260573</v>
      </c>
      <c r="G88" s="4">
        <f t="shared" si="5"/>
        <v>1.053181543199692</v>
      </c>
    </row>
    <row r="89" spans="1:7" x14ac:dyDescent="0.2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4"/>
        <v>5.1273605621431795E-2</v>
      </c>
      <c r="D89" s="4">
        <f t="shared" si="6"/>
        <v>1.8431650308610747</v>
      </c>
      <c r="E89" s="4">
        <f t="shared" si="7"/>
        <v>2.1860074402976122</v>
      </c>
      <c r="G89" s="4">
        <f t="shared" si="5"/>
        <v>1.0512736056214318</v>
      </c>
    </row>
    <row r="90" spans="1:7" x14ac:dyDescent="0.2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4"/>
        <v>4.807811148189356E-2</v>
      </c>
      <c r="D90" s="4">
        <f t="shared" si="6"/>
        <v>2.9905747551284425</v>
      </c>
      <c r="E90" s="4">
        <f t="shared" si="7"/>
        <v>1.5023674682016526</v>
      </c>
      <c r="G90" s="4">
        <f t="shared" si="5"/>
        <v>1.0480781114818936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4"/>
        <v>2.908747243515708E-2</v>
      </c>
      <c r="D91" s="4">
        <f t="shared" si="6"/>
        <v>2.2087440565928333</v>
      </c>
      <c r="E91" s="4">
        <f t="shared" si="7"/>
        <v>1.8273049985608751</v>
      </c>
      <c r="G91" s="4">
        <f t="shared" si="5"/>
        <v>1.0290874724351571</v>
      </c>
    </row>
    <row r="92" spans="1:7" x14ac:dyDescent="0.2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4"/>
        <v>2.7986944565804084E-2</v>
      </c>
      <c r="D92" s="4">
        <f t="shared" si="6"/>
        <v>2.4085296029216061</v>
      </c>
      <c r="E92" s="4">
        <f t="shared" si="7"/>
        <v>1.7099602293950913</v>
      </c>
      <c r="G92" s="4">
        <f t="shared" si="5"/>
        <v>1.0279869445658041</v>
      </c>
    </row>
    <row r="93" spans="1:7" x14ac:dyDescent="0.2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4"/>
        <v>2.6606425702811132E-2</v>
      </c>
      <c r="D93" s="4">
        <f t="shared" si="6"/>
        <v>1.6347968814115716</v>
      </c>
      <c r="E93" s="4">
        <f t="shared" si="7"/>
        <v>2.5753070458952809</v>
      </c>
      <c r="G93" s="4">
        <f t="shared" si="5"/>
        <v>1.0266064257028111</v>
      </c>
    </row>
    <row r="94" spans="1:7" x14ac:dyDescent="0.2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4"/>
        <v>3.7414965986394488E-2</v>
      </c>
      <c r="D94" s="4">
        <f t="shared" si="6"/>
        <v>2.9547738693467331</v>
      </c>
      <c r="E94" s="4">
        <f t="shared" si="7"/>
        <v>1.511568123393316</v>
      </c>
      <c r="G94" s="4">
        <f t="shared" si="5"/>
        <v>1.0374149659863945</v>
      </c>
    </row>
    <row r="95" spans="1:7" x14ac:dyDescent="0.2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4"/>
        <v>3.7106524911402872E-2</v>
      </c>
      <c r="D95" s="4">
        <f t="shared" si="6"/>
        <v>2.4462009178990307</v>
      </c>
      <c r="E95" s="4">
        <f t="shared" si="7"/>
        <v>1.6914668547249645</v>
      </c>
      <c r="G95" s="4">
        <f t="shared" si="5"/>
        <v>1.0371065249114029</v>
      </c>
    </row>
    <row r="96" spans="1:7" x14ac:dyDescent="0.2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4"/>
        <v>3.9975649350649345E-2</v>
      </c>
      <c r="D96" s="4">
        <f t="shared" si="6"/>
        <v>2.6980563920065701</v>
      </c>
      <c r="E96" s="4">
        <f t="shared" si="7"/>
        <v>1.5889085926164759</v>
      </c>
      <c r="G96" s="4">
        <f t="shared" si="5"/>
        <v>1.0399756493506493</v>
      </c>
    </row>
    <row r="97" spans="1:7" x14ac:dyDescent="0.2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4"/>
        <v>3.9058924870117639E-2</v>
      </c>
      <c r="D97" s="4">
        <f t="shared" si="6"/>
        <v>1.8978262535441519</v>
      </c>
      <c r="E97" s="4">
        <f t="shared" si="7"/>
        <v>2.1138012461236451</v>
      </c>
      <c r="G97" s="4">
        <f t="shared" si="5"/>
        <v>1.0390589248701176</v>
      </c>
    </row>
    <row r="98" spans="1:7" x14ac:dyDescent="0.2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4"/>
        <v>4.4657097288676173E-2</v>
      </c>
      <c r="D98" s="4">
        <f t="shared" si="6"/>
        <v>1.7131147540983604</v>
      </c>
      <c r="E98" s="4">
        <f t="shared" si="7"/>
        <v>2.402298850574712</v>
      </c>
      <c r="G98" s="4">
        <f t="shared" si="5"/>
        <v>1.0446570972886762</v>
      </c>
    </row>
    <row r="99" spans="1:7" x14ac:dyDescent="0.2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4"/>
        <v>4.4889540248602255E-2</v>
      </c>
      <c r="D99" s="4">
        <f t="shared" si="6"/>
        <v>1.8540733658732955</v>
      </c>
      <c r="E99" s="4">
        <f t="shared" si="7"/>
        <v>2.1708596005420371</v>
      </c>
      <c r="G99" s="4">
        <f t="shared" si="5"/>
        <v>1.0448895402486023</v>
      </c>
    </row>
    <row r="100" spans="1:7" x14ac:dyDescent="0.2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4"/>
        <v>3.7414965986394488E-2</v>
      </c>
      <c r="D100" s="4">
        <f t="shared" si="6"/>
        <v>1.511568123393316</v>
      </c>
      <c r="E100" s="4">
        <f t="shared" si="7"/>
        <v>2.9547738693467331</v>
      </c>
      <c r="G100" s="4">
        <f t="shared" si="5"/>
        <v>1.0374149659863945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4"/>
        <v>4.5321460546374093E-2</v>
      </c>
      <c r="D101" s="4">
        <f t="shared" si="6"/>
        <v>1.4778908219643463</v>
      </c>
      <c r="E101" s="4">
        <f t="shared" si="7"/>
        <v>3.0925281550492016</v>
      </c>
      <c r="G101" s="4">
        <f t="shared" si="5"/>
        <v>1.0453214605463741</v>
      </c>
    </row>
    <row r="102" spans="1:7" x14ac:dyDescent="0.2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4"/>
        <v>3.4887442654432999E-2</v>
      </c>
      <c r="D102" s="4">
        <f t="shared" si="6"/>
        <v>1.8796751228316457</v>
      </c>
      <c r="E102" s="4">
        <f t="shared" si="7"/>
        <v>2.1367833124358828</v>
      </c>
      <c r="G102" s="4">
        <f t="shared" si="5"/>
        <v>1.034887442654433</v>
      </c>
    </row>
    <row r="103" spans="1:7" x14ac:dyDescent="0.2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4"/>
        <v>3.868574456809748E-2</v>
      </c>
      <c r="D103" s="4">
        <f t="shared" si="6"/>
        <v>1.7578015836050302</v>
      </c>
      <c r="E103" s="4">
        <f t="shared" si="7"/>
        <v>2.3196066379840201</v>
      </c>
      <c r="G103" s="4">
        <f t="shared" si="5"/>
        <v>1.0386857445680975</v>
      </c>
    </row>
    <row r="104" spans="1:7" x14ac:dyDescent="0.2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4"/>
        <v>2.9281277728482547E-2</v>
      </c>
      <c r="D104" s="4">
        <f t="shared" si="6"/>
        <v>1.6488661302121432</v>
      </c>
      <c r="E104" s="4">
        <f t="shared" si="7"/>
        <v>2.5411499436302138</v>
      </c>
      <c r="G104" s="4">
        <f t="shared" si="5"/>
        <v>1.0292812777284825</v>
      </c>
    </row>
    <row r="105" spans="1:7" x14ac:dyDescent="0.2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4"/>
        <v>3.1149301825993625E-2</v>
      </c>
      <c r="D105" s="4">
        <f t="shared" si="6"/>
        <v>1.5044438459466738</v>
      </c>
      <c r="E105" s="4">
        <f t="shared" si="7"/>
        <v>2.9823812066203956</v>
      </c>
      <c r="G105" s="4">
        <f t="shared" si="5"/>
        <v>1.0311493018259936</v>
      </c>
    </row>
    <row r="106" spans="1:7" x14ac:dyDescent="0.2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4"/>
        <v>3.5310071454649705E-2</v>
      </c>
      <c r="D106" s="4">
        <f t="shared" si="6"/>
        <v>1.7101190741649199</v>
      </c>
      <c r="E106" s="4">
        <f t="shared" si="7"/>
        <v>2.4082145324373547</v>
      </c>
      <c r="G106" s="4">
        <f t="shared" si="5"/>
        <v>1.0353100714546497</v>
      </c>
    </row>
    <row r="107" spans="1:7" x14ac:dyDescent="0.2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4"/>
        <v>2.737019572719368E-2</v>
      </c>
      <c r="D107" s="4">
        <f t="shared" si="6"/>
        <v>1.9191122570208035</v>
      </c>
      <c r="E107" s="4">
        <f t="shared" si="7"/>
        <v>2.0880063804625832</v>
      </c>
      <c r="G107" s="4">
        <f t="shared" si="5"/>
        <v>1.0273701957271937</v>
      </c>
    </row>
    <row r="108" spans="1:7" x14ac:dyDescent="0.2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4"/>
        <v>3.9428448646325664E-2</v>
      </c>
      <c r="D108" s="4">
        <f t="shared" si="6"/>
        <v>1.8554769261437256</v>
      </c>
      <c r="E108" s="4">
        <f t="shared" si="7"/>
        <v>2.1689385995572641</v>
      </c>
      <c r="G108" s="4">
        <f t="shared" si="5"/>
        <v>1.0394284486463257</v>
      </c>
    </row>
    <row r="109" spans="1:7" x14ac:dyDescent="0.2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4"/>
        <v>2.9489204844655115E-2</v>
      </c>
      <c r="D109" s="4">
        <f t="shared" si="6"/>
        <v>1.8490749756572542</v>
      </c>
      <c r="E109" s="4">
        <f t="shared" si="7"/>
        <v>2.1777522935779814</v>
      </c>
      <c r="G109" s="4">
        <f t="shared" si="5"/>
        <v>1.0294892048446551</v>
      </c>
    </row>
    <row r="110" spans="1:7" x14ac:dyDescent="0.2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4"/>
        <v>2.8142785952212312E-2</v>
      </c>
      <c r="D110" s="4">
        <f t="shared" si="6"/>
        <v>1.8362511137332338</v>
      </c>
      <c r="E110" s="4">
        <f t="shared" si="7"/>
        <v>2.1958130561234772</v>
      </c>
      <c r="G110" s="4">
        <f t="shared" si="5"/>
        <v>1.0281427859522123</v>
      </c>
    </row>
    <row r="111" spans="1:7" x14ac:dyDescent="0.2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4"/>
        <v>3.0954077996130813E-2</v>
      </c>
      <c r="D111" s="4">
        <f t="shared" si="6"/>
        <v>2.5357603924606251</v>
      </c>
      <c r="E111" s="4">
        <f t="shared" si="7"/>
        <v>1.6511432414256895</v>
      </c>
      <c r="G111" s="4">
        <f t="shared" si="5"/>
        <v>1.0309540779961308</v>
      </c>
    </row>
    <row r="112" spans="1:7" x14ac:dyDescent="0.2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4"/>
        <v>3.3585003905233002E-2</v>
      </c>
      <c r="D112" s="4">
        <f t="shared" si="6"/>
        <v>2.3924011211460603</v>
      </c>
      <c r="E112" s="4">
        <f t="shared" si="7"/>
        <v>1.7181838514873629</v>
      </c>
      <c r="G112" s="4">
        <f t="shared" si="5"/>
        <v>1.033585003905233</v>
      </c>
    </row>
    <row r="113" spans="1:7" x14ac:dyDescent="0.2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4"/>
        <v>2.7986944565804084E-2</v>
      </c>
      <c r="D113" s="4">
        <f t="shared" si="6"/>
        <v>1.7099602293950913</v>
      </c>
      <c r="E113" s="4">
        <f t="shared" si="7"/>
        <v>2.4085296029216061</v>
      </c>
      <c r="G113" s="4">
        <f t="shared" si="5"/>
        <v>1.0279869445658041</v>
      </c>
    </row>
    <row r="114" spans="1:7" x14ac:dyDescent="0.2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4"/>
        <v>3.128132088410629E-2</v>
      </c>
      <c r="D114" s="4">
        <f t="shared" si="6"/>
        <v>2.2034055907479515</v>
      </c>
      <c r="E114" s="4">
        <f t="shared" si="7"/>
        <v>1.8309750325976726</v>
      </c>
      <c r="G114" s="4">
        <f t="shared" si="5"/>
        <v>1.0312813208841063</v>
      </c>
    </row>
    <row r="115" spans="1:7" x14ac:dyDescent="0.2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4"/>
        <v>2.5748928223876311E-2</v>
      </c>
      <c r="D115" s="4">
        <f t="shared" si="6"/>
        <v>2.0212647191728026</v>
      </c>
      <c r="E115" s="4">
        <f t="shared" si="7"/>
        <v>1.9791780536685666</v>
      </c>
      <c r="G115" s="4">
        <f t="shared" si="5"/>
        <v>1.0257489282238763</v>
      </c>
    </row>
    <row r="116" spans="1:7" x14ac:dyDescent="0.2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4"/>
        <v>2.3345896147403788E-2</v>
      </c>
      <c r="D116" s="4">
        <f t="shared" si="6"/>
        <v>2.0373253705876082</v>
      </c>
      <c r="E116" s="4">
        <f t="shared" si="7"/>
        <v>1.9640176827387685</v>
      </c>
      <c r="G116" s="4">
        <f t="shared" si="5"/>
        <v>1.0233458961474038</v>
      </c>
    </row>
    <row r="117" spans="1:7" x14ac:dyDescent="0.2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4"/>
        <v>2.813852813852824E-2</v>
      </c>
      <c r="D117" s="4">
        <f t="shared" si="6"/>
        <v>1.5741056218057923</v>
      </c>
      <c r="E117" s="4">
        <f t="shared" si="7"/>
        <v>2.7418397626112765</v>
      </c>
      <c r="G117" s="4">
        <f t="shared" si="5"/>
        <v>1.0281385281385282</v>
      </c>
    </row>
    <row r="118" spans="1:7" x14ac:dyDescent="0.2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4"/>
        <v>2.5883838383838453E-2</v>
      </c>
      <c r="D118" s="4">
        <f t="shared" si="6"/>
        <v>1.968924798011187</v>
      </c>
      <c r="E118" s="4">
        <f t="shared" si="7"/>
        <v>2.0320718409236691</v>
      </c>
      <c r="G118" s="4">
        <f t="shared" si="5"/>
        <v>1.0258838383838385</v>
      </c>
    </row>
    <row r="119" spans="1:7" x14ac:dyDescent="0.2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4"/>
        <v>2.3185220076411994E-2</v>
      </c>
      <c r="D119" s="4">
        <f t="shared" si="6"/>
        <v>2.0265153523890338</v>
      </c>
      <c r="E119" s="4">
        <f t="shared" si="7"/>
        <v>1.974169551066798</v>
      </c>
      <c r="G119" s="4">
        <f t="shared" si="5"/>
        <v>1.023185220076412</v>
      </c>
    </row>
    <row r="120" spans="1:7" x14ac:dyDescent="0.2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4"/>
        <v>5.2545469418918689E-2</v>
      </c>
      <c r="D120" s="4">
        <f t="shared" si="6"/>
        <v>2.3011953691211997</v>
      </c>
      <c r="E120" s="4">
        <f t="shared" si="7"/>
        <v>1.7685241000168785</v>
      </c>
      <c r="G120" s="4">
        <f t="shared" si="5"/>
        <v>1.0525454694189187</v>
      </c>
    </row>
    <row r="121" spans="1:7" x14ac:dyDescent="0.2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4"/>
        <v>4.5097025283727721E-2</v>
      </c>
      <c r="D121" s="4">
        <f t="shared" si="6"/>
        <v>2.1273774715571898</v>
      </c>
      <c r="E121" s="4">
        <f t="shared" si="7"/>
        <v>1.8870143543127138</v>
      </c>
      <c r="G121" s="4">
        <f t="shared" si="5"/>
        <v>1.0450970252837277</v>
      </c>
    </row>
    <row r="122" spans="1:7" x14ac:dyDescent="0.2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4"/>
        <v>5.3953691568370488E-2</v>
      </c>
      <c r="D122" s="4">
        <f t="shared" si="6"/>
        <v>2.3162155325069569</v>
      </c>
      <c r="E122" s="4">
        <f t="shared" si="7"/>
        <v>1.7597539880837978</v>
      </c>
      <c r="G122" s="4">
        <f t="shared" si="5"/>
        <v>1.0539536915683705</v>
      </c>
    </row>
    <row r="123" spans="1:7" x14ac:dyDescent="0.2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4"/>
        <v>5.4025566876570785E-2</v>
      </c>
      <c r="D123" s="4">
        <f t="shared" si="6"/>
        <v>2.418286984085487</v>
      </c>
      <c r="E123" s="4">
        <f t="shared" si="7"/>
        <v>1.7050759199096792</v>
      </c>
      <c r="G123" s="4">
        <f t="shared" si="5"/>
        <v>1.0540255668765708</v>
      </c>
    </row>
    <row r="124" spans="1:7" x14ac:dyDescent="0.2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2.19</v>
      </c>
      <c r="C124" s="4">
        <f t="shared" si="4"/>
        <v>2.8049575994781417E-2</v>
      </c>
      <c r="D124" s="4">
        <f t="shared" si="6"/>
        <v>1.7940315974253949</v>
      </c>
      <c r="E124" s="4">
        <f t="shared" si="7"/>
        <v>2.2593957258658803</v>
      </c>
      <c r="G124" s="4">
        <f t="shared" si="5"/>
        <v>1.0280495759947814</v>
      </c>
    </row>
    <row r="125" spans="1:7" x14ac:dyDescent="0.2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4"/>
        <v>2.5977433744424072E-2</v>
      </c>
      <c r="D125" s="4">
        <f t="shared" si="6"/>
        <v>2.1166342682588173</v>
      </c>
      <c r="E125" s="4">
        <f t="shared" si="7"/>
        <v>1.8955483710519774</v>
      </c>
      <c r="G125" s="4">
        <f t="shared" si="5"/>
        <v>1.0259774337444241</v>
      </c>
    </row>
    <row r="126" spans="1:7" x14ac:dyDescent="0.2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4"/>
        <v>2.9239766081871288E-2</v>
      </c>
      <c r="D126" s="4">
        <f t="shared" si="6"/>
        <v>1.7538461538461536</v>
      </c>
      <c r="E126" s="4">
        <f t="shared" si="7"/>
        <v>2.3265306122448979</v>
      </c>
      <c r="G126" s="4">
        <f t="shared" si="5"/>
        <v>1.0292397660818713</v>
      </c>
    </row>
    <row r="127" spans="1:7" x14ac:dyDescent="0.2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4"/>
        <v>2.9011311269375728E-2</v>
      </c>
      <c r="D127" s="4">
        <f t="shared" si="6"/>
        <v>1.8061099025820484</v>
      </c>
      <c r="E127" s="4">
        <f t="shared" si="7"/>
        <v>2.2405256365129644</v>
      </c>
      <c r="G127" s="4">
        <f t="shared" si="5"/>
        <v>1.0290113112693757</v>
      </c>
    </row>
    <row r="128" spans="1:7" x14ac:dyDescent="0.2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4"/>
        <v>3.0130699391399673E-2</v>
      </c>
      <c r="D128" s="4">
        <f t="shared" si="6"/>
        <v>1.597545425565827</v>
      </c>
      <c r="E128" s="4">
        <f t="shared" si="7"/>
        <v>2.6735129367831414</v>
      </c>
      <c r="G128" s="4">
        <f t="shared" si="5"/>
        <v>1.0301306993913997</v>
      </c>
    </row>
    <row r="129" spans="1:7" x14ac:dyDescent="0.2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4"/>
        <v>3.4193852437555794E-2</v>
      </c>
      <c r="D129" s="4">
        <f t="shared" si="6"/>
        <v>2.3508340001231001</v>
      </c>
      <c r="E129" s="4">
        <f t="shared" si="7"/>
        <v>1.740283410033262</v>
      </c>
      <c r="G129" s="4">
        <f t="shared" si="5"/>
        <v>1.0341938524375558</v>
      </c>
    </row>
    <row r="130" spans="1:7" x14ac:dyDescent="0.2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ref="C130:C193" si="8">IF(A130="","",((1/A130)+(1/B130))-1)</f>
        <v>3.1333648244370904E-2</v>
      </c>
      <c r="D130" s="4">
        <f t="shared" si="6"/>
        <v>2.2678093197643276</v>
      </c>
      <c r="E130" s="4">
        <f t="shared" si="7"/>
        <v>1.7887621461765948</v>
      </c>
      <c r="G130" s="4">
        <f t="shared" ref="G130:G193" si="9">IF(A130="","",C130+1)</f>
        <v>1.0313336482443709</v>
      </c>
    </row>
    <row r="131" spans="1:7" x14ac:dyDescent="0.2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si="8"/>
        <v>3.7037037037036979E-2</v>
      </c>
      <c r="D131" s="4">
        <f t="shared" ref="D131:D194" si="10">IF(A131="","",(2*A131)/(2-($C131*A131)))</f>
        <v>1.5428571428571427</v>
      </c>
      <c r="E131" s="4">
        <f t="shared" ref="E131:E194" si="11">IF(B131="","",(2*B131)/(2-($C131*B131)))</f>
        <v>2.8421052631578947</v>
      </c>
      <c r="G131" s="4">
        <f t="shared" si="9"/>
        <v>1.037037037037037</v>
      </c>
    </row>
    <row r="132" spans="1:7" x14ac:dyDescent="0.2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8"/>
        <v>3.6282558021688338E-2</v>
      </c>
      <c r="D132" s="4">
        <f t="shared" si="10"/>
        <v>1.6054344288968434</v>
      </c>
      <c r="E132" s="4">
        <f t="shared" si="11"/>
        <v>2.6517065305025525</v>
      </c>
      <c r="G132" s="4">
        <f t="shared" si="9"/>
        <v>1.0362825580216883</v>
      </c>
    </row>
    <row r="133" spans="1:7" x14ac:dyDescent="0.2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8"/>
        <v>2.7217318200924545E-2</v>
      </c>
      <c r="D133" s="4">
        <f t="shared" si="10"/>
        <v>2.1405916094927453</v>
      </c>
      <c r="E133" s="4">
        <f t="shared" si="11"/>
        <v>1.8767379942806428</v>
      </c>
      <c r="G133" s="4">
        <f t="shared" si="9"/>
        <v>1.0272173182009245</v>
      </c>
    </row>
    <row r="134" spans="1:7" x14ac:dyDescent="0.2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8"/>
        <v>3.5451035451035562E-2</v>
      </c>
      <c r="D134" s="4">
        <f t="shared" si="10"/>
        <v>1.583217560433454</v>
      </c>
      <c r="E134" s="4">
        <f t="shared" si="11"/>
        <v>2.7146260123868511</v>
      </c>
      <c r="G134" s="4">
        <f t="shared" si="9"/>
        <v>1.0354510354510356</v>
      </c>
    </row>
    <row r="135" spans="1:7" x14ac:dyDescent="0.2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8"/>
        <v>4.3208402960133618E-2</v>
      </c>
      <c r="D135" s="4">
        <f t="shared" si="10"/>
        <v>1.4649414233257561</v>
      </c>
      <c r="E135" s="4">
        <f t="shared" si="11"/>
        <v>3.1508085746521246</v>
      </c>
      <c r="G135" s="4">
        <f t="shared" si="9"/>
        <v>1.0432084029601336</v>
      </c>
    </row>
    <row r="136" spans="1:7" x14ac:dyDescent="0.2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8"/>
        <v>3.9937759336099443E-2</v>
      </c>
      <c r="D136" s="4">
        <f t="shared" si="10"/>
        <v>2.5318450426789227</v>
      </c>
      <c r="E136" s="4">
        <f t="shared" si="11"/>
        <v>1.6528075439348477</v>
      </c>
      <c r="G136" s="4">
        <f t="shared" si="9"/>
        <v>1.0399377593360994</v>
      </c>
    </row>
    <row r="137" spans="1:7" x14ac:dyDescent="0.2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8"/>
        <v>2.891515407344869E-2</v>
      </c>
      <c r="D137" s="4">
        <f t="shared" si="10"/>
        <v>2.1232354918216445</v>
      </c>
      <c r="E137" s="4">
        <f t="shared" si="11"/>
        <v>1.8902852583283463</v>
      </c>
      <c r="G137" s="4">
        <f t="shared" si="9"/>
        <v>1.0289151540734487</v>
      </c>
    </row>
    <row r="138" spans="1:7" x14ac:dyDescent="0.2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8"/>
        <v>4.0453451354918846E-2</v>
      </c>
      <c r="D138" s="4">
        <f t="shared" si="10"/>
        <v>2.5556106756622681</v>
      </c>
      <c r="E138" s="4">
        <f t="shared" si="11"/>
        <v>1.6428343644365075</v>
      </c>
      <c r="G138" s="4">
        <f t="shared" si="9"/>
        <v>1.0404534513549188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8"/>
        <v>3.3495866016535869E-2</v>
      </c>
      <c r="D139" s="4">
        <f t="shared" si="10"/>
        <v>1.8346946713341112</v>
      </c>
      <c r="E139" s="4">
        <f t="shared" si="11"/>
        <v>2.1980428704566637</v>
      </c>
      <c r="G139" s="4">
        <f t="shared" si="9"/>
        <v>1.0334958660165359</v>
      </c>
    </row>
    <row r="140" spans="1:7" x14ac:dyDescent="0.2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8"/>
        <v>4.053236539624927E-2</v>
      </c>
      <c r="D140" s="4">
        <f t="shared" si="10"/>
        <v>1.4938996836873024</v>
      </c>
      <c r="E140" s="4">
        <f t="shared" si="11"/>
        <v>3.0247026532479415</v>
      </c>
      <c r="G140" s="4">
        <f t="shared" si="9"/>
        <v>1.0405323653962493</v>
      </c>
    </row>
    <row r="141" spans="1:7" x14ac:dyDescent="0.2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8"/>
        <v>3.7088710615044818E-2</v>
      </c>
      <c r="D141" s="4">
        <f t="shared" si="10"/>
        <v>3.2328509678631834</v>
      </c>
      <c r="E141" s="4">
        <f t="shared" si="11"/>
        <v>1.4478579244171366</v>
      </c>
      <c r="G141" s="4">
        <f t="shared" si="9"/>
        <v>1.0370887106150448</v>
      </c>
    </row>
    <row r="142" spans="1:7" x14ac:dyDescent="0.2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8"/>
        <v>3.002070393374745E-2</v>
      </c>
      <c r="D142" s="4">
        <f t="shared" si="10"/>
        <v>2.3822441430332923</v>
      </c>
      <c r="E142" s="4">
        <f t="shared" si="11"/>
        <v>1.7234611953612846</v>
      </c>
      <c r="G142" s="4">
        <f t="shared" si="9"/>
        <v>1.0300207039337475</v>
      </c>
    </row>
    <row r="143" spans="1:7" x14ac:dyDescent="0.2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8"/>
        <v>2.9489204844655115E-2</v>
      </c>
      <c r="D143" s="4">
        <f t="shared" si="10"/>
        <v>1.8490749756572542</v>
      </c>
      <c r="E143" s="4">
        <f t="shared" si="11"/>
        <v>2.1777522935779814</v>
      </c>
      <c r="G143" s="4">
        <f t="shared" si="9"/>
        <v>1.0294892048446551</v>
      </c>
    </row>
    <row r="144" spans="1:7" x14ac:dyDescent="0.2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8"/>
        <v>4.3208402960133618E-2</v>
      </c>
      <c r="D144" s="4">
        <f t="shared" si="10"/>
        <v>3.1508085746521246</v>
      </c>
      <c r="E144" s="4">
        <f t="shared" si="11"/>
        <v>1.4649414233257561</v>
      </c>
      <c r="G144" s="4">
        <f t="shared" si="9"/>
        <v>1.0432084029601336</v>
      </c>
    </row>
    <row r="145" spans="1:7" x14ac:dyDescent="0.2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8"/>
        <v>3.8961038961038863E-2</v>
      </c>
      <c r="D145" s="4">
        <f t="shared" si="10"/>
        <v>2.418848167539267</v>
      </c>
      <c r="E145" s="4">
        <f t="shared" si="11"/>
        <v>1.7047970479704795</v>
      </c>
      <c r="G145" s="4">
        <f t="shared" si="9"/>
        <v>1.0389610389610389</v>
      </c>
    </row>
    <row r="146" spans="1:7" x14ac:dyDescent="0.2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8"/>
        <v>4.1191670466636188E-2</v>
      </c>
      <c r="D146" s="4">
        <f t="shared" si="10"/>
        <v>2.7247877407330705</v>
      </c>
      <c r="E146" s="4">
        <f t="shared" si="11"/>
        <v>1.5797814863729138</v>
      </c>
      <c r="G146" s="4">
        <f t="shared" si="9"/>
        <v>1.0411916704666362</v>
      </c>
    </row>
    <row r="147" spans="1:7" x14ac:dyDescent="0.2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8"/>
        <v>4.1767848470131153E-2</v>
      </c>
      <c r="D147" s="4">
        <f t="shared" si="10"/>
        <v>3.0190615835777126</v>
      </c>
      <c r="E147" s="4">
        <f t="shared" si="11"/>
        <v>1.495279593318809</v>
      </c>
      <c r="G147" s="4">
        <f t="shared" si="9"/>
        <v>1.0417678484701312</v>
      </c>
    </row>
    <row r="148" spans="1:7" x14ac:dyDescent="0.2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8"/>
        <v>4.1767848470131153E-2</v>
      </c>
      <c r="D148" s="4">
        <f t="shared" si="10"/>
        <v>3.0190615835777126</v>
      </c>
      <c r="E148" s="4">
        <f t="shared" si="11"/>
        <v>1.495279593318809</v>
      </c>
      <c r="G148" s="4">
        <f t="shared" si="9"/>
        <v>1.0417678484701312</v>
      </c>
    </row>
    <row r="149" spans="1:7" x14ac:dyDescent="0.2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8"/>
        <v>4.0146971416220811E-2</v>
      </c>
      <c r="D149" s="4">
        <f t="shared" si="10"/>
        <v>1.9321396878425641</v>
      </c>
      <c r="E149" s="4">
        <f t="shared" si="11"/>
        <v>2.0728005824046591</v>
      </c>
      <c r="G149" s="4">
        <f t="shared" si="9"/>
        <v>1.0401469714162208</v>
      </c>
    </row>
    <row r="150" spans="1:7" x14ac:dyDescent="0.2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8"/>
        <v>4.0291065894084488E-2</v>
      </c>
      <c r="D150" s="4">
        <f t="shared" si="10"/>
        <v>2.1383086010661287</v>
      </c>
      <c r="E150" s="4">
        <f t="shared" si="11"/>
        <v>1.8784963928616634</v>
      </c>
      <c r="G150" s="4">
        <f t="shared" si="9"/>
        <v>1.0402910658940845</v>
      </c>
    </row>
    <row r="151" spans="1:7" x14ac:dyDescent="0.2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8"/>
        <v>3.9304610733182255E-2</v>
      </c>
      <c r="D151" s="4">
        <f t="shared" si="10"/>
        <v>2.0385208012326657</v>
      </c>
      <c r="E151" s="4">
        <f t="shared" si="11"/>
        <v>1.9629080118694364</v>
      </c>
      <c r="G151" s="4">
        <f t="shared" si="9"/>
        <v>1.0393046107331823</v>
      </c>
    </row>
    <row r="152" spans="1:7" x14ac:dyDescent="0.2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8"/>
        <v>4.1986687147977486E-2</v>
      </c>
      <c r="D152" s="4">
        <f t="shared" si="10"/>
        <v>1.6021328958162429</v>
      </c>
      <c r="E152" s="4">
        <f t="shared" si="11"/>
        <v>2.6607629427792916</v>
      </c>
      <c r="G152" s="4">
        <f t="shared" si="9"/>
        <v>1.0419866871479775</v>
      </c>
    </row>
    <row r="153" spans="1:7" x14ac:dyDescent="0.2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8"/>
        <v>4.4025157232704393E-2</v>
      </c>
      <c r="D153" s="4">
        <f t="shared" si="10"/>
        <v>1.5512195121951218</v>
      </c>
      <c r="E153" s="4">
        <f t="shared" si="11"/>
        <v>2.8141592920353982</v>
      </c>
      <c r="G153" s="4">
        <f t="shared" si="9"/>
        <v>1.0440251572327044</v>
      </c>
    </row>
    <row r="154" spans="1:7" x14ac:dyDescent="0.2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8"/>
        <v>3.4252965480474407E-2</v>
      </c>
      <c r="D154" s="4">
        <f t="shared" si="10"/>
        <v>1.8892106257081707</v>
      </c>
      <c r="E154" s="4">
        <f t="shared" si="11"/>
        <v>2.1245929491717397</v>
      </c>
      <c r="G154" s="4">
        <f t="shared" si="9"/>
        <v>1.0342529654804744</v>
      </c>
    </row>
    <row r="155" spans="1:7" x14ac:dyDescent="0.2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8"/>
        <v>2.982584211075201E-2</v>
      </c>
      <c r="D155" s="4">
        <f t="shared" si="10"/>
        <v>1.7652798232695142</v>
      </c>
      <c r="E155" s="4">
        <f t="shared" si="11"/>
        <v>2.3067115708443593</v>
      </c>
      <c r="G155" s="4">
        <f t="shared" si="9"/>
        <v>1.029825842110752</v>
      </c>
    </row>
    <row r="156" spans="1:7" x14ac:dyDescent="0.2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8"/>
        <v>2.8485132531375301E-2</v>
      </c>
      <c r="D156" s="4">
        <f t="shared" si="10"/>
        <v>1.7737034129219971</v>
      </c>
      <c r="E156" s="4">
        <f t="shared" si="11"/>
        <v>2.2924849280725841</v>
      </c>
      <c r="G156" s="4">
        <f t="shared" si="9"/>
        <v>1.0284851325313753</v>
      </c>
    </row>
    <row r="157" spans="1:7" x14ac:dyDescent="0.2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8"/>
        <v>6.0099049658680181E-2</v>
      </c>
      <c r="D157" s="4">
        <f t="shared" si="10"/>
        <v>2.5981568422882977</v>
      </c>
      <c r="E157" s="4">
        <f t="shared" si="11"/>
        <v>1.6257208138396257</v>
      </c>
      <c r="G157" s="4">
        <f t="shared" si="9"/>
        <v>1.0600990496586802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8"/>
        <v>2.3185220076411994E-2</v>
      </c>
      <c r="D159" s="4">
        <f t="shared" si="10"/>
        <v>2.0265153523890338</v>
      </c>
      <c r="E159" s="4">
        <f t="shared" si="11"/>
        <v>1.974169551066798</v>
      </c>
      <c r="G159" s="4">
        <f t="shared" si="9"/>
        <v>1.023185220076412</v>
      </c>
    </row>
    <row r="160" spans="1:7" x14ac:dyDescent="0.2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8"/>
        <v>3.7665386256935607E-2</v>
      </c>
      <c r="D160" s="4">
        <f t="shared" si="10"/>
        <v>2.2190126672191313</v>
      </c>
      <c r="E160" s="4">
        <f t="shared" si="11"/>
        <v>1.8203360202000585</v>
      </c>
      <c r="G160" s="4">
        <f t="shared" si="9"/>
        <v>1.0376653862569356</v>
      </c>
    </row>
    <row r="161" spans="1:7" x14ac:dyDescent="0.2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8"/>
        <v>3.7398886437651102E-2</v>
      </c>
      <c r="D161" s="4">
        <f t="shared" si="10"/>
        <v>1.723831944947483</v>
      </c>
      <c r="E161" s="4">
        <f t="shared" si="11"/>
        <v>2.3815361521140859</v>
      </c>
      <c r="G161" s="4">
        <f t="shared" si="9"/>
        <v>1.0373988864376511</v>
      </c>
    </row>
    <row r="162" spans="1:7" x14ac:dyDescent="0.2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8"/>
        <v>2.5883838383838453E-2</v>
      </c>
      <c r="D162" s="4">
        <f t="shared" si="10"/>
        <v>1.968924798011187</v>
      </c>
      <c r="E162" s="4">
        <f t="shared" si="11"/>
        <v>2.0320718409236691</v>
      </c>
      <c r="G162" s="4">
        <f t="shared" si="9"/>
        <v>1.0258838383838385</v>
      </c>
    </row>
    <row r="163" spans="1:7" x14ac:dyDescent="0.2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8"/>
        <v>3.7037037037036979E-2</v>
      </c>
      <c r="D163" s="4">
        <f t="shared" si="10"/>
        <v>2.8421052631578947</v>
      </c>
      <c r="E163" s="4">
        <f t="shared" si="11"/>
        <v>1.5428571428571427</v>
      </c>
      <c r="G163" s="4">
        <f t="shared" si="9"/>
        <v>1.037037037037037</v>
      </c>
    </row>
    <row r="164" spans="1:7" x14ac:dyDescent="0.2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8"/>
        <v>3.9809863339275164E-2</v>
      </c>
      <c r="D164" s="4">
        <f t="shared" si="10"/>
        <v>1.9422965954991347</v>
      </c>
      <c r="E164" s="4">
        <f t="shared" si="11"/>
        <v>2.0612369871402327</v>
      </c>
      <c r="G164" s="4">
        <f t="shared" si="9"/>
        <v>1.0398098633392752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8"/>
        <v>7.8600114744693084E-2</v>
      </c>
      <c r="D165" s="4">
        <f t="shared" si="10"/>
        <v>1.7758532857870606</v>
      </c>
      <c r="E165" s="4">
        <f t="shared" si="11"/>
        <v>2.2889034799737362</v>
      </c>
      <c r="G165" s="4">
        <f t="shared" si="9"/>
        <v>1.0786001147446931</v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2.44</v>
      </c>
      <c r="B186" s="4">
        <f>IF('True_Odds_Calculator_3-way'!B187="","",'True_Odds_Calculator_3-way'!B187)</f>
        <v>3.48</v>
      </c>
      <c r="C186" s="4">
        <f>IF('True_Odds_Calculator_3-way'!C187="","",'True_Odds_Calculator_3-way'!C187)</f>
        <v>3.03</v>
      </c>
      <c r="D186" s="4">
        <f t="shared" si="10"/>
        <v>2.7225390713180975E-2</v>
      </c>
      <c r="E186" s="4">
        <f t="shared" si="11"/>
        <v>2.4952531841994192</v>
      </c>
      <c r="F186" s="4">
        <f t="shared" si="12"/>
        <v>3.5934875592761273</v>
      </c>
      <c r="G186" s="4">
        <f t="shared" si="13"/>
        <v>3.1156736878205487</v>
      </c>
      <c r="I186" s="4">
        <f t="shared" si="14"/>
        <v>1.027225390713181</v>
      </c>
    </row>
    <row r="187" spans="1:9" x14ac:dyDescent="0.2">
      <c r="A187" s="4">
        <f>IF('True_Odds_Calculator_3-way'!A188="","",'True_Odds_Calculator_3-way'!A188)</f>
        <v>5.42</v>
      </c>
      <c r="B187" s="4">
        <f>IF('True_Odds_Calculator_3-way'!B188="","",'True_Odds_Calculator_3-way'!B188)</f>
        <v>5.2</v>
      </c>
      <c r="C187" s="4">
        <f>IF('True_Odds_Calculator_3-way'!C188="","",'True_Odds_Calculator_3-way'!C188)</f>
        <v>1.54</v>
      </c>
      <c r="D187" s="4">
        <f t="shared" si="10"/>
        <v>2.6160186676791763E-2</v>
      </c>
      <c r="E187" s="4">
        <f t="shared" si="11"/>
        <v>5.6888716459226778</v>
      </c>
      <c r="F187" s="4">
        <f t="shared" si="12"/>
        <v>5.4469900807196492</v>
      </c>
      <c r="G187" s="4">
        <f t="shared" si="13"/>
        <v>1.5609619960353196</v>
      </c>
      <c r="I187" s="4">
        <f t="shared" si="14"/>
        <v>1.0261601866767918</v>
      </c>
    </row>
    <row r="188" spans="1:9" x14ac:dyDescent="0.2">
      <c r="A188" s="4">
        <f>IF('True_Odds_Calculator_3-way'!A189="","",'True_Odds_Calculator_3-way'!A189)</f>
        <v>1.83</v>
      </c>
      <c r="B188" s="4">
        <f>IF('True_Odds_Calculator_3-way'!B189="","",'True_Odds_Calculator_3-way'!B189)</f>
        <v>3.55</v>
      </c>
      <c r="C188" s="4">
        <f>IF('True_Odds_Calculator_3-way'!C189="","",'True_Odds_Calculator_3-way'!C189)</f>
        <v>5.0599999999999996</v>
      </c>
      <c r="D188" s="4">
        <f t="shared" si="10"/>
        <v>2.5766686774788106E-2</v>
      </c>
      <c r="E188" s="4">
        <f t="shared" si="11"/>
        <v>1.8592226649113279</v>
      </c>
      <c r="F188" s="4">
        <f t="shared" si="12"/>
        <v>3.6616456987292993</v>
      </c>
      <c r="G188" s="4">
        <f t="shared" si="13"/>
        <v>5.2898979696381758</v>
      </c>
      <c r="I188" s="4">
        <f t="shared" si="14"/>
        <v>1.0257666867747881</v>
      </c>
    </row>
    <row r="189" spans="1:9" x14ac:dyDescent="0.2">
      <c r="A189" s="4">
        <f>IF('True_Odds_Calculator_3-way'!A190="","",'True_Odds_Calculator_3-way'!A190)</f>
        <v>1.63</v>
      </c>
      <c r="B189" s="4">
        <f>IF('True_Odds_Calculator_3-way'!B190="","",'True_Odds_Calculator_3-way'!B190)</f>
        <v>3.71</v>
      </c>
      <c r="C189" s="4">
        <f>IF('True_Odds_Calculator_3-way'!C190="","",'True_Odds_Calculator_3-way'!C190)</f>
        <v>6.66</v>
      </c>
      <c r="D189" s="4">
        <f t="shared" si="10"/>
        <v>3.3188861641228806E-2</v>
      </c>
      <c r="E189" s="4">
        <f t="shared" si="11"/>
        <v>1.6599329311834772</v>
      </c>
      <c r="F189" s="4">
        <f t="shared" si="12"/>
        <v>3.8687888635797609</v>
      </c>
      <c r="G189" s="4">
        <f t="shared" si="13"/>
        <v>7.1897344027313421</v>
      </c>
      <c r="I189" s="4">
        <f t="shared" si="14"/>
        <v>1.0331888616412288</v>
      </c>
    </row>
    <row r="190" spans="1:9" x14ac:dyDescent="0.2">
      <c r="A190" s="4">
        <f>IF('True_Odds_Calculator_3-way'!A191="","",'True_Odds_Calculator_3-way'!A191)</f>
        <v>5.37</v>
      </c>
      <c r="B190" s="4">
        <f>IF('True_Odds_Calculator_3-way'!B191="","",'True_Odds_Calculator_3-way'!B191)</f>
        <v>3.67</v>
      </c>
      <c r="C190" s="4">
        <f>IF('True_Odds_Calculator_3-way'!C191="","",'True_Odds_Calculator_3-way'!C191)</f>
        <v>1.73</v>
      </c>
      <c r="D190" s="4">
        <f t="shared" si="10"/>
        <v>3.6733985405987379E-2</v>
      </c>
      <c r="E190" s="4">
        <f t="shared" si="11"/>
        <v>5.7479497317962531</v>
      </c>
      <c r="F190" s="4">
        <f t="shared" si="12"/>
        <v>3.8426820977052745</v>
      </c>
      <c r="G190" s="4">
        <f t="shared" si="13"/>
        <v>1.7674401529864552</v>
      </c>
      <c r="I190" s="4">
        <f t="shared" si="14"/>
        <v>1.0367339854059874</v>
      </c>
    </row>
    <row r="191" spans="1:9" x14ac:dyDescent="0.2">
      <c r="A191" s="4">
        <f>IF('True_Odds_Calculator_3-way'!A192="","",'True_Odds_Calculator_3-way'!A192)</f>
        <v>2.4300000000000002</v>
      </c>
      <c r="B191" s="4">
        <f>IF('True_Odds_Calculator_3-way'!B192="","",'True_Odds_Calculator_3-way'!B192)</f>
        <v>3.11</v>
      </c>
      <c r="C191" s="4">
        <f>IF('True_Odds_Calculator_3-way'!C192="","",'True_Odds_Calculator_3-way'!C192)</f>
        <v>3.45</v>
      </c>
      <c r="D191" s="4">
        <f t="shared" si="10"/>
        <v>2.2921114568752676E-2</v>
      </c>
      <c r="E191" s="4">
        <f t="shared" si="11"/>
        <v>2.475969096782189</v>
      </c>
      <c r="F191" s="4">
        <f t="shared" si="12"/>
        <v>3.1856971186889038</v>
      </c>
      <c r="G191" s="4">
        <f t="shared" si="13"/>
        <v>3.5434015190072974</v>
      </c>
      <c r="I191" s="4">
        <f t="shared" si="14"/>
        <v>1.0229211145687527</v>
      </c>
    </row>
    <row r="192" spans="1:9" x14ac:dyDescent="0.2">
      <c r="A192" s="4">
        <f>IF('True_Odds_Calculator_3-way'!A193="","",'True_Odds_Calculator_3-way'!A193)</f>
        <v>2.83</v>
      </c>
      <c r="B192" s="4">
        <f>IF('True_Odds_Calculator_3-way'!B193="","",'True_Odds_Calculator_3-way'!B193)</f>
        <v>2.79</v>
      </c>
      <c r="C192" s="4">
        <f>IF('True_Odds_Calculator_3-way'!C193="","",'True_Odds_Calculator_3-way'!C193)</f>
        <v>3.17</v>
      </c>
      <c r="D192" s="4">
        <f t="shared" si="10"/>
        <v>2.7237242776675608E-2</v>
      </c>
      <c r="E192" s="4">
        <f t="shared" si="11"/>
        <v>2.9046310052748483</v>
      </c>
      <c r="F192" s="4">
        <f t="shared" si="12"/>
        <v>2.8625091773961366</v>
      </c>
      <c r="G192" s="4">
        <f t="shared" si="13"/>
        <v>3.2639383875998682</v>
      </c>
      <c r="I192" s="4">
        <f t="shared" si="14"/>
        <v>1.0272372427766756</v>
      </c>
    </row>
    <row r="193" spans="1:9" x14ac:dyDescent="0.2">
      <c r="A193" s="4">
        <f>IF('True_Odds_Calculator_3-way'!A194="","",'True_Odds_Calculator_3-way'!A194)</f>
        <v>1.58</v>
      </c>
      <c r="B193" s="4">
        <f>IF('True_Odds_Calculator_3-way'!B194="","",'True_Odds_Calculator_3-way'!B194)</f>
        <v>3.65</v>
      </c>
      <c r="C193" s="4">
        <f>IF('True_Odds_Calculator_3-way'!C194="","",'True_Odds_Calculator_3-way'!C194)</f>
        <v>8.0399999999999991</v>
      </c>
      <c r="D193" s="4">
        <f t="shared" si="10"/>
        <v>3.1262104597525653E-2</v>
      </c>
      <c r="E193" s="4">
        <f t="shared" si="11"/>
        <v>1.60644972633773</v>
      </c>
      <c r="F193" s="4">
        <f t="shared" si="12"/>
        <v>3.7943190522224719</v>
      </c>
      <c r="G193" s="4">
        <f t="shared" si="13"/>
        <v>8.7752083717104021</v>
      </c>
      <c r="I193" s="4">
        <f t="shared" si="14"/>
        <v>1.0312621045975257</v>
      </c>
    </row>
    <row r="194" spans="1:9" x14ac:dyDescent="0.2">
      <c r="A194" s="4">
        <f>IF('True_Odds_Calculator_3-way'!A195="","",'True_Odds_Calculator_3-way'!A195)</f>
        <v>1.3</v>
      </c>
      <c r="B194" s="4">
        <f>IF('True_Odds_Calculator_3-way'!B195="","",'True_Odds_Calculator_3-way'!B195)</f>
        <v>5.93</v>
      </c>
      <c r="C194" s="4">
        <f>IF('True_Odds_Calculator_3-way'!C195="","",'True_Odds_Calculator_3-way'!C195)</f>
        <v>10.4</v>
      </c>
      <c r="D194" s="4">
        <f t="shared" si="10"/>
        <v>3.4018679465559698E-2</v>
      </c>
      <c r="E194" s="4">
        <f t="shared" si="11"/>
        <v>1.3194505855001355</v>
      </c>
      <c r="F194" s="4">
        <f t="shared" si="12"/>
        <v>6.3575012026664819</v>
      </c>
      <c r="G194" s="4">
        <f t="shared" si="13"/>
        <v>11.790466479734896</v>
      </c>
      <c r="I194" s="4">
        <f t="shared" si="14"/>
        <v>1.0340186794655597</v>
      </c>
    </row>
    <row r="195" spans="1:9" x14ac:dyDescent="0.2">
      <c r="A195" s="4">
        <f>IF('True_Odds_Calculator_3-way'!A196="","",'True_Odds_Calculator_3-way'!A196)</f>
        <v>3.04</v>
      </c>
      <c r="B195" s="4">
        <f>IF('True_Odds_Calculator_3-way'!B196="","",'True_Odds_Calculator_3-way'!B196)</f>
        <v>3.82</v>
      </c>
      <c r="C195" s="4">
        <f>IF('True_Odds_Calculator_3-way'!C196="","",'True_Odds_Calculator_3-way'!C196)</f>
        <v>2.29</v>
      </c>
      <c r="D195" s="4">
        <f t="shared" ref="D195:D258" si="15">IF(A195="","",((1/A195)+(1/B195)+(1/C195))-1)</f>
        <v>2.7408695840517971E-2</v>
      </c>
      <c r="E195" s="4">
        <f t="shared" ref="E195:E258" si="16">IF(A195="","",(3*A195)/(3-($D195*A195)))</f>
        <v>3.1268454595565061</v>
      </c>
      <c r="F195" s="4">
        <f t="shared" ref="F195:F258" si="17">IF(B195="","",(3*B195)/(3-($D195*B195)))</f>
        <v>3.958140718217066</v>
      </c>
      <c r="G195" s="4">
        <f t="shared" ref="G195:G258" si="18">IF(C195="","",(3*C195)/(3-($D195*C195)))</f>
        <v>2.3389351334020843</v>
      </c>
      <c r="I195" s="4">
        <f t="shared" ref="I195:I258" si="19">IF(A195="","",D195+1)</f>
        <v>1.027408695840518</v>
      </c>
    </row>
    <row r="196" spans="1:9" x14ac:dyDescent="0.2">
      <c r="A196" s="4">
        <f>IF('True_Odds_Calculator_3-way'!A197="","",'True_Odds_Calculator_3-way'!A197)</f>
        <v>1.68</v>
      </c>
      <c r="B196" s="4">
        <f>IF('True_Odds_Calculator_3-way'!B197="","",'True_Odds_Calculator_3-way'!B197)</f>
        <v>3.9</v>
      </c>
      <c r="C196" s="4">
        <f>IF('True_Odds_Calculator_3-way'!C197="","",'True_Odds_Calculator_3-way'!C197)</f>
        <v>5.59</v>
      </c>
      <c r="D196" s="4">
        <f t="shared" si="15"/>
        <v>3.0539228213646963E-2</v>
      </c>
      <c r="E196" s="4">
        <f t="shared" si="16"/>
        <v>1.7092312172393711</v>
      </c>
      <c r="F196" s="4">
        <f t="shared" si="17"/>
        <v>4.0612350804359112</v>
      </c>
      <c r="G196" s="4">
        <f t="shared" si="18"/>
        <v>5.9272910881090652</v>
      </c>
      <c r="I196" s="4">
        <f t="shared" si="19"/>
        <v>1.030539228213647</v>
      </c>
    </row>
    <row r="197" spans="1:9" x14ac:dyDescent="0.2">
      <c r="A197" s="4">
        <f>IF('True_Odds_Calculator_3-way'!A198="","",'True_Odds_Calculator_3-way'!A198)</f>
        <v>3.32</v>
      </c>
      <c r="B197" s="4">
        <f>IF('True_Odds_Calculator_3-way'!B198="","",'True_Odds_Calculator_3-way'!B198)</f>
        <v>4.08</v>
      </c>
      <c r="C197" s="4">
        <f>IF('True_Odds_Calculator_3-way'!C198="","",'True_Odds_Calculator_3-way'!C198)</f>
        <v>2.0699999999999998</v>
      </c>
      <c r="D197" s="4">
        <f t="shared" si="15"/>
        <v>2.939464593240837E-2</v>
      </c>
      <c r="E197" s="4">
        <f t="shared" si="16"/>
        <v>3.4316312203948081</v>
      </c>
      <c r="F197" s="4">
        <f t="shared" si="17"/>
        <v>4.2498969332175758</v>
      </c>
      <c r="G197" s="4">
        <f t="shared" si="18"/>
        <v>2.1128535414122247</v>
      </c>
      <c r="I197" s="4">
        <f t="shared" si="19"/>
        <v>1.0293946459324084</v>
      </c>
    </row>
    <row r="198" spans="1:9" x14ac:dyDescent="0.2">
      <c r="A198" s="4">
        <f>IF('True_Odds_Calculator_3-way'!A199="","",'True_Odds_Calculator_3-way'!A199)</f>
        <v>2.65</v>
      </c>
      <c r="B198" s="4">
        <f>IF('True_Odds_Calculator_3-way'!B199="","",'True_Odds_Calculator_3-way'!B199)</f>
        <v>3.26</v>
      </c>
      <c r="C198" s="4">
        <f>IF('True_Odds_Calculator_3-way'!C199="","",'True_Odds_Calculator_3-way'!C199)</f>
        <v>2.92</v>
      </c>
      <c r="D198" s="4">
        <f t="shared" si="15"/>
        <v>2.657271024836394E-2</v>
      </c>
      <c r="E198" s="4">
        <f t="shared" si="16"/>
        <v>2.7136974276444312</v>
      </c>
      <c r="F198" s="4">
        <f t="shared" si="17"/>
        <v>3.3569337393007701</v>
      </c>
      <c r="G198" s="4">
        <f t="shared" si="18"/>
        <v>2.997528387891002</v>
      </c>
      <c r="I198" s="4">
        <f t="shared" si="19"/>
        <v>1.0265727102483639</v>
      </c>
    </row>
    <row r="199" spans="1:9" x14ac:dyDescent="0.2">
      <c r="A199" s="4">
        <f>IF('True_Odds_Calculator_3-way'!A200="","",'True_Odds_Calculator_3-way'!A200)</f>
        <v>1.73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5.17</v>
      </c>
      <c r="D199" s="4">
        <f t="shared" si="15"/>
        <v>3.0525637272795114E-2</v>
      </c>
      <c r="E199" s="4">
        <f t="shared" si="16"/>
        <v>1.7609990735993566</v>
      </c>
      <c r="F199" s="4">
        <f t="shared" si="17"/>
        <v>4.0178045781383247</v>
      </c>
      <c r="G199" s="4">
        <f t="shared" si="18"/>
        <v>5.4570740070115562</v>
      </c>
      <c r="I199" s="4">
        <f t="shared" si="19"/>
        <v>1.0305256372727951</v>
      </c>
    </row>
    <row r="200" spans="1:9" x14ac:dyDescent="0.2">
      <c r="A200" s="4">
        <f>IF('True_Odds_Calculator_3-way'!A201="","",'True_Odds_Calculator_3-way'!A201)</f>
        <v>2.3199999999999998</v>
      </c>
      <c r="B200" s="4">
        <f>IF('True_Odds_Calculator_3-way'!B201="","",'True_Odds_Calculator_3-way'!B201)</f>
        <v>3.38</v>
      </c>
      <c r="C200" s="4">
        <f>IF('True_Odds_Calculator_3-way'!C201="","",'True_Odds_Calculator_3-way'!C201)</f>
        <v>3.32</v>
      </c>
      <c r="D200" s="4">
        <f t="shared" si="15"/>
        <v>2.8097290201409608E-2</v>
      </c>
      <c r="E200" s="4">
        <f t="shared" si="16"/>
        <v>2.3715299572663686</v>
      </c>
      <c r="F200" s="4">
        <f t="shared" si="17"/>
        <v>3.4904961236540766</v>
      </c>
      <c r="G200" s="4">
        <f t="shared" si="18"/>
        <v>3.4265461728422792</v>
      </c>
      <c r="I200" s="4">
        <f t="shared" si="19"/>
        <v>1.0280972902014096</v>
      </c>
    </row>
    <row r="201" spans="1:9" x14ac:dyDescent="0.2">
      <c r="A201" s="4">
        <f>IF('True_Odds_Calculator_3-way'!A202="","",'True_Odds_Calculator_3-way'!A202)</f>
        <v>3.54</v>
      </c>
      <c r="B201" s="4">
        <f>IF('True_Odds_Calculator_3-way'!B202="","",'True_Odds_Calculator_3-way'!B202)</f>
        <v>3.58</v>
      </c>
      <c r="C201" s="4">
        <f>IF('True_Odds_Calculator_3-way'!C202="","",'True_Odds_Calculator_3-way'!C202)</f>
        <v>2.14</v>
      </c>
      <c r="D201" s="4">
        <f t="shared" si="15"/>
        <v>2.9105204270930329E-2</v>
      </c>
      <c r="E201" s="4">
        <f t="shared" si="16"/>
        <v>3.6659022644065256</v>
      </c>
      <c r="F201" s="4">
        <f t="shared" si="17"/>
        <v>3.7088153553685914</v>
      </c>
      <c r="G201" s="4">
        <f t="shared" si="18"/>
        <v>2.1853720662833078</v>
      </c>
      <c r="I201" s="4">
        <f t="shared" si="19"/>
        <v>1.0291052042709303</v>
      </c>
    </row>
    <row r="202" spans="1:9" x14ac:dyDescent="0.2">
      <c r="A202" s="4">
        <f>IF('True_Odds_Calculator_3-way'!A203="","",'True_Odds_Calculator_3-way'!A203)</f>
        <v>2.9</v>
      </c>
      <c r="B202" s="4">
        <f>IF('True_Odds_Calculator_3-way'!B203="","",'True_Odds_Calculator_3-way'!B203)</f>
        <v>3.27</v>
      </c>
      <c r="C202" s="4">
        <f>IF('True_Odds_Calculator_3-way'!C203="","",'True_Odds_Calculator_3-way'!C203)</f>
        <v>2.65</v>
      </c>
      <c r="D202" s="4">
        <f t="shared" si="15"/>
        <v>2.7996474326451137E-2</v>
      </c>
      <c r="E202" s="4">
        <f t="shared" si="16"/>
        <v>2.9806665493744302</v>
      </c>
      <c r="F202" s="4">
        <f t="shared" si="17"/>
        <v>3.3729288256466585</v>
      </c>
      <c r="G202" s="4">
        <f t="shared" si="18"/>
        <v>2.7171968737216368</v>
      </c>
      <c r="I202" s="4">
        <f t="shared" si="19"/>
        <v>1.0279964743264511</v>
      </c>
    </row>
    <row r="203" spans="1:9" x14ac:dyDescent="0.2">
      <c r="A203" s="4">
        <f>IF('True_Odds_Calculator_3-way'!A204="","",'True_Odds_Calculator_3-way'!A204)</f>
        <v>2.61</v>
      </c>
      <c r="B203" s="4">
        <f>IF('True_Odds_Calculator_3-way'!B204="","",'True_Odds_Calculator_3-way'!B204)</f>
        <v>3.12</v>
      </c>
      <c r="C203" s="4">
        <f>IF('True_Odds_Calculator_3-way'!C204="","",'True_Odds_Calculator_3-way'!C204)</f>
        <v>3.09</v>
      </c>
      <c r="D203" s="4">
        <f t="shared" si="15"/>
        <v>2.7279178434183482E-2</v>
      </c>
      <c r="E203" s="4">
        <f t="shared" si="16"/>
        <v>2.6734486499994263</v>
      </c>
      <c r="F203" s="4">
        <f t="shared" si="17"/>
        <v>3.2111000171513977</v>
      </c>
      <c r="G203" s="4">
        <f t="shared" si="18"/>
        <v>3.1793314360312523</v>
      </c>
      <c r="I203" s="4">
        <f t="shared" si="19"/>
        <v>1.0272791784341835</v>
      </c>
    </row>
    <row r="204" spans="1:9" x14ac:dyDescent="0.2">
      <c r="A204" s="4">
        <f>IF('True_Odds_Calculator_3-way'!A205="","",'True_Odds_Calculator_3-way'!A205)</f>
        <v>2.4500000000000002</v>
      </c>
      <c r="B204" s="4">
        <f>IF('True_Odds_Calculator_3-way'!B205="","",'True_Odds_Calculator_3-way'!B205)</f>
        <v>3.21</v>
      </c>
      <c r="C204" s="4">
        <f>IF('True_Odds_Calculator_3-way'!C205="","",'True_Odds_Calculator_3-way'!C205)</f>
        <v>3.24</v>
      </c>
      <c r="D204" s="4">
        <f t="shared" si="15"/>
        <v>2.83317203655431E-2</v>
      </c>
      <c r="E204" s="4">
        <f t="shared" si="16"/>
        <v>2.5080297172374153</v>
      </c>
      <c r="F204" s="4">
        <f t="shared" si="17"/>
        <v>3.3103531600444818</v>
      </c>
      <c r="G204" s="4">
        <f t="shared" si="18"/>
        <v>3.3422675652490992</v>
      </c>
      <c r="I204" s="4">
        <f t="shared" si="19"/>
        <v>1.0283317203655431</v>
      </c>
    </row>
    <row r="205" spans="1:9" x14ac:dyDescent="0.2">
      <c r="A205" s="4">
        <f>IF('True_Odds_Calculator_3-way'!A206="","",'True_Odds_Calculator_3-way'!A206)</f>
        <v>3.69</v>
      </c>
      <c r="B205" s="4">
        <f>IF('True_Odds_Calculator_3-way'!B206="","",'True_Odds_Calculator_3-way'!B206)</f>
        <v>3.34</v>
      </c>
      <c r="C205" s="4">
        <f>IF('True_Odds_Calculator_3-way'!C206="","",'True_Odds_Calculator_3-way'!C206)</f>
        <v>2.1800000000000002</v>
      </c>
      <c r="D205" s="4">
        <f t="shared" si="15"/>
        <v>2.9119503962165894E-2</v>
      </c>
      <c r="E205" s="4">
        <f t="shared" si="16"/>
        <v>3.8270742807589375</v>
      </c>
      <c r="F205" s="4">
        <f t="shared" si="17"/>
        <v>3.4519099342413271</v>
      </c>
      <c r="G205" s="4">
        <f t="shared" si="18"/>
        <v>2.2271263792078062</v>
      </c>
      <c r="I205" s="4">
        <f t="shared" si="19"/>
        <v>1.0291195039621659</v>
      </c>
    </row>
    <row r="206" spans="1:9" x14ac:dyDescent="0.2">
      <c r="A206" s="4">
        <f>IF('True_Odds_Calculator_3-way'!A207="","",'True_Odds_Calculator_3-way'!A207)</f>
        <v>2.0699999999999998</v>
      </c>
      <c r="B206" s="4">
        <f>IF('True_Odds_Calculator_3-way'!B207="","",'True_Odds_Calculator_3-way'!B207)</f>
        <v>3.33</v>
      </c>
      <c r="C206" s="4">
        <f>IF('True_Odds_Calculator_3-way'!C207="","",'True_Odds_Calculator_3-way'!C207)</f>
        <v>4.08</v>
      </c>
      <c r="D206" s="4">
        <f t="shared" si="15"/>
        <v>2.8490126955600159E-2</v>
      </c>
      <c r="E206" s="4">
        <f t="shared" si="16"/>
        <v>2.1115084288112089</v>
      </c>
      <c r="F206" s="4">
        <f t="shared" si="17"/>
        <v>3.4387470783208105</v>
      </c>
      <c r="G206" s="4">
        <f t="shared" si="18"/>
        <v>4.2444582083713653</v>
      </c>
      <c r="I206" s="4">
        <f t="shared" si="19"/>
        <v>1.0284901269556002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3.77</v>
      </c>
      <c r="C207" s="4">
        <f>IF('True_Odds_Calculator_3-way'!C208="","",'True_Odds_Calculator_3-way'!C208)</f>
        <v>5.35</v>
      </c>
      <c r="D207" s="4">
        <f t="shared" si="15"/>
        <v>3.0202559321312661E-2</v>
      </c>
      <c r="E207" s="4">
        <f t="shared" si="16"/>
        <v>1.7606651693345692</v>
      </c>
      <c r="F207" s="4">
        <f t="shared" si="17"/>
        <v>3.9187337752340801</v>
      </c>
      <c r="G207" s="4">
        <f t="shared" si="18"/>
        <v>5.6545616500476577</v>
      </c>
      <c r="I207" s="4">
        <f t="shared" si="19"/>
        <v>1.0302025593213127</v>
      </c>
    </row>
    <row r="208" spans="1:9" x14ac:dyDescent="0.2">
      <c r="A208" s="4">
        <f>IF('True_Odds_Calculator_3-way'!A209="","",'True_Odds_Calculator_3-way'!A209)</f>
        <v>7.35</v>
      </c>
      <c r="B208" s="4">
        <f>IF('True_Odds_Calculator_3-way'!B209="","",'True_Odds_Calculator_3-way'!B209)</f>
        <v>4.25</v>
      </c>
      <c r="C208" s="4">
        <f>IF('True_Odds_Calculator_3-way'!C209="","",'True_Odds_Calculator_3-way'!C209)</f>
        <v>1.52</v>
      </c>
      <c r="D208" s="4">
        <f t="shared" si="15"/>
        <v>2.9243276257871598E-2</v>
      </c>
      <c r="E208" s="4">
        <f t="shared" si="16"/>
        <v>7.9172386960509122</v>
      </c>
      <c r="F208" s="4">
        <f t="shared" si="17"/>
        <v>4.433678312971753</v>
      </c>
      <c r="G208" s="4">
        <f t="shared" si="18"/>
        <v>1.5428599280793729</v>
      </c>
      <c r="I208" s="4">
        <f t="shared" si="19"/>
        <v>1.0292432762578716</v>
      </c>
    </row>
    <row r="209" spans="1:9" x14ac:dyDescent="0.2">
      <c r="A209" s="4">
        <f>IF('True_Odds_Calculator_3-way'!A210="","",'True_Odds_Calculator_3-way'!A210)</f>
        <v>3</v>
      </c>
      <c r="B209" s="4">
        <f>IF('True_Odds_Calculator_3-way'!B210="","",'True_Odds_Calculator_3-way'!B210)</f>
        <v>3.45</v>
      </c>
      <c r="C209" s="4">
        <f>IF('True_Odds_Calculator_3-way'!C210="","",'True_Odds_Calculator_3-way'!C210)</f>
        <v>2.44</v>
      </c>
      <c r="D209" s="4">
        <f t="shared" si="15"/>
        <v>3.3024471370871833E-2</v>
      </c>
      <c r="E209" s="4">
        <f t="shared" si="16"/>
        <v>3.102457002457002</v>
      </c>
      <c r="F209" s="4">
        <f t="shared" si="17"/>
        <v>3.5861971030957114</v>
      </c>
      <c r="G209" s="4">
        <f t="shared" si="18"/>
        <v>2.5073471008737092</v>
      </c>
      <c r="I209" s="4">
        <f t="shared" si="19"/>
        <v>1.0330244713708718</v>
      </c>
    </row>
    <row r="210" spans="1:9" x14ac:dyDescent="0.2">
      <c r="A210" s="4">
        <f>IF('True_Odds_Calculator_3-way'!A211="","",'True_Odds_Calculator_3-way'!A211)</f>
        <v>2.35</v>
      </c>
      <c r="B210" s="4">
        <f>IF('True_Odds_Calculator_3-way'!B211="","",'True_Odds_Calculator_3-way'!B211)</f>
        <v>3.59</v>
      </c>
      <c r="C210" s="4">
        <f>IF('True_Odds_Calculator_3-way'!C211="","",'True_Odds_Calculator_3-way'!C211)</f>
        <v>3.04</v>
      </c>
      <c r="D210" s="4">
        <f t="shared" si="15"/>
        <v>3.3030815348095821E-2</v>
      </c>
      <c r="E210" s="4">
        <f t="shared" si="16"/>
        <v>2.4124192707892416</v>
      </c>
      <c r="F210" s="4">
        <f t="shared" si="17"/>
        <v>3.7377412331198752</v>
      </c>
      <c r="G210" s="4">
        <f t="shared" si="18"/>
        <v>3.1452762529862208</v>
      </c>
      <c r="I210" s="4">
        <f t="shared" si="19"/>
        <v>1.0330308153480958</v>
      </c>
    </row>
    <row r="211" spans="1:9" x14ac:dyDescent="0.2">
      <c r="A211" s="4">
        <f>IF('True_Odds_Calculator_3-way'!A212="","",'True_Odds_Calculator_3-way'!A212)</f>
        <v>2.94</v>
      </c>
      <c r="B211" s="4">
        <f>IF('True_Odds_Calculator_3-way'!B212="","",'True_Odds_Calculator_3-way'!B212)</f>
        <v>3.38</v>
      </c>
      <c r="C211" s="4">
        <f>IF('True_Odds_Calculator_3-way'!C212="","",'True_Odds_Calculator_3-way'!C212)</f>
        <v>2.52</v>
      </c>
      <c r="D211" s="4">
        <f t="shared" si="15"/>
        <v>3.2819439412846041E-2</v>
      </c>
      <c r="E211" s="4">
        <f t="shared" si="16"/>
        <v>3.0377017553393841</v>
      </c>
      <c r="F211" s="4">
        <f t="shared" si="17"/>
        <v>3.5097796056762527</v>
      </c>
      <c r="G211" s="4">
        <f t="shared" si="18"/>
        <v>2.5914417181469425</v>
      </c>
      <c r="I211" s="4">
        <f t="shared" si="19"/>
        <v>1.032819439412846</v>
      </c>
    </row>
    <row r="212" spans="1:9" x14ac:dyDescent="0.2">
      <c r="A212" s="4">
        <f>IF('True_Odds_Calculator_3-way'!A213="","",'True_Odds_Calculator_3-way'!A213)</f>
        <v>2.19</v>
      </c>
      <c r="B212" s="4">
        <f>IF('True_Odds_Calculator_3-way'!B213="","",'True_Odds_Calculator_3-way'!B213)</f>
        <v>3.44</v>
      </c>
      <c r="C212" s="4">
        <f>IF('True_Odds_Calculator_3-way'!C213="","",'True_Odds_Calculator_3-way'!C213)</f>
        <v>3.5</v>
      </c>
      <c r="D212" s="4">
        <f t="shared" si="15"/>
        <v>3.3032964699100553E-2</v>
      </c>
      <c r="E212" s="4">
        <f t="shared" si="16"/>
        <v>2.2441147266589128</v>
      </c>
      <c r="F212" s="4">
        <f t="shared" si="17"/>
        <v>3.5754293979388909</v>
      </c>
      <c r="G212" s="4">
        <f t="shared" si="18"/>
        <v>3.6402912129886151</v>
      </c>
      <c r="I212" s="4">
        <f t="shared" si="19"/>
        <v>1.0330329646991006</v>
      </c>
    </row>
    <row r="213" spans="1:9" x14ac:dyDescent="0.2">
      <c r="A213" s="4">
        <f>IF('True_Odds_Calculator_3-way'!A214="","",'True_Odds_Calculator_3-way'!A214)</f>
        <v>3.51</v>
      </c>
      <c r="B213" s="4">
        <f>IF('True_Odds_Calculator_3-way'!B214="","",'True_Odds_Calculator_3-way'!B214)</f>
        <v>3.48</v>
      </c>
      <c r="C213" s="4">
        <f>IF('True_Odds_Calculator_3-way'!C214="","",'True_Odds_Calculator_3-way'!C214)</f>
        <v>2.16</v>
      </c>
      <c r="D213" s="4">
        <f t="shared" si="15"/>
        <v>3.5219569702328091E-2</v>
      </c>
      <c r="E213" s="4">
        <f t="shared" si="16"/>
        <v>3.6608523646826097</v>
      </c>
      <c r="F213" s="4">
        <f t="shared" si="17"/>
        <v>3.6282302619853848</v>
      </c>
      <c r="G213" s="4">
        <f t="shared" si="18"/>
        <v>2.2161985630306984</v>
      </c>
      <c r="I213" s="4">
        <f t="shared" si="19"/>
        <v>1.0352195697023281</v>
      </c>
    </row>
    <row r="214" spans="1:9" x14ac:dyDescent="0.2">
      <c r="A214" s="4">
        <f>IF('True_Odds_Calculator_3-way'!A215="","",'True_Odds_Calculator_3-way'!A215)</f>
        <v>1.9</v>
      </c>
      <c r="B214" s="4">
        <f>IF('True_Odds_Calculator_3-way'!B215="","",'True_Odds_Calculator_3-way'!B215)</f>
        <v>3.64</v>
      </c>
      <c r="C214" s="4">
        <f>IF('True_Odds_Calculator_3-way'!C215="","",'True_Odds_Calculator_3-way'!C215)</f>
        <v>4.26</v>
      </c>
      <c r="D214" s="4">
        <f t="shared" si="15"/>
        <v>3.5782848236517673E-2</v>
      </c>
      <c r="E214" s="4">
        <f t="shared" si="16"/>
        <v>1.9440571376286262</v>
      </c>
      <c r="F214" s="4">
        <f t="shared" si="17"/>
        <v>3.8052089396480766</v>
      </c>
      <c r="G214" s="4">
        <f t="shared" si="18"/>
        <v>4.4880449441853667</v>
      </c>
      <c r="I214" s="4">
        <f t="shared" si="19"/>
        <v>1.0357828482365177</v>
      </c>
    </row>
    <row r="215" spans="1:9" x14ac:dyDescent="0.2">
      <c r="A215" s="4">
        <f>IF('True_Odds_Calculator_3-way'!A216="","",'True_Odds_Calculator_3-way'!A216)</f>
        <v>2.9</v>
      </c>
      <c r="B215" s="4">
        <f>IF('True_Odds_Calculator_3-way'!B216="","",'True_Odds_Calculator_3-way'!B216)</f>
        <v>3.28</v>
      </c>
      <c r="C215" s="4">
        <f>IF('True_Odds_Calculator_3-way'!C216="","",'True_Odds_Calculator_3-way'!C216)</f>
        <v>2.6</v>
      </c>
      <c r="D215" s="4">
        <f t="shared" si="15"/>
        <v>3.432101960276901E-2</v>
      </c>
      <c r="E215" s="4">
        <f t="shared" si="16"/>
        <v>2.9995148614120768</v>
      </c>
      <c r="F215" s="4">
        <f t="shared" si="17"/>
        <v>3.4078782979348867</v>
      </c>
      <c r="G215" s="4">
        <f t="shared" si="18"/>
        <v>2.6797075905111392</v>
      </c>
      <c r="I215" s="4">
        <f t="shared" si="19"/>
        <v>1.034321019602769</v>
      </c>
    </row>
    <row r="216" spans="1:9" x14ac:dyDescent="0.2">
      <c r="A216" s="4">
        <f>IF('True_Odds_Calculator_3-way'!A217="","",'True_Odds_Calculator_3-way'!A217)</f>
        <v>1.9</v>
      </c>
      <c r="B216" s="4">
        <f>IF('True_Odds_Calculator_3-way'!B217="","",'True_Odds_Calculator_3-way'!B217)</f>
        <v>3.96</v>
      </c>
      <c r="C216" s="4">
        <f>IF('True_Odds_Calculator_3-way'!C217="","",'True_Odds_Calculator_3-way'!C217)</f>
        <v>3.9</v>
      </c>
      <c r="D216" s="4">
        <f t="shared" si="15"/>
        <v>3.5251298409193055E-2</v>
      </c>
      <c r="E216" s="4">
        <f t="shared" si="16"/>
        <v>1.9433877291512132</v>
      </c>
      <c r="F216" s="4">
        <f t="shared" si="17"/>
        <v>4.1532582234048574</v>
      </c>
      <c r="G216" s="4">
        <f t="shared" si="18"/>
        <v>4.0873077780254059</v>
      </c>
      <c r="I216" s="4">
        <f t="shared" si="19"/>
        <v>1.0352512984091931</v>
      </c>
    </row>
    <row r="217" spans="1:9" x14ac:dyDescent="0.2">
      <c r="A217" s="4">
        <f>IF('True_Odds_Calculator_3-way'!A218="","",'True_Odds_Calculator_3-way'!A218)</f>
        <v>1.83</v>
      </c>
      <c r="B217" s="4">
        <f>IF('True_Odds_Calculator_3-way'!B218="","",'True_Odds_Calculator_3-way'!B218)</f>
        <v>3.63</v>
      </c>
      <c r="C217" s="4">
        <f>IF('True_Odds_Calculator_3-way'!C218="","",'True_Odds_Calculator_3-way'!C218)</f>
        <v>4.72</v>
      </c>
      <c r="D217" s="4">
        <f t="shared" si="15"/>
        <v>3.3794587875266791E-2</v>
      </c>
      <c r="E217" s="4">
        <f t="shared" si="16"/>
        <v>1.8685189550949812</v>
      </c>
      <c r="F217" s="4">
        <f t="shared" si="17"/>
        <v>3.7847645139126618</v>
      </c>
      <c r="G217" s="4">
        <f t="shared" si="18"/>
        <v>4.9850561934948843</v>
      </c>
      <c r="I217" s="4">
        <f t="shared" si="19"/>
        <v>1.0337945878752668</v>
      </c>
    </row>
    <row r="218" spans="1:9" x14ac:dyDescent="0.2">
      <c r="A218" s="4">
        <f>IF('True_Odds_Calculator_3-way'!A219="","",'True_Odds_Calculator_3-way'!A219)</f>
        <v>2.09</v>
      </c>
      <c r="B218" s="4">
        <f>IF('True_Odds_Calculator_3-way'!B219="","",'True_Odds_Calculator_3-way'!B219)</f>
        <v>3.73</v>
      </c>
      <c r="C218" s="4">
        <f>IF('True_Odds_Calculator_3-way'!C219="","",'True_Odds_Calculator_3-way'!C219)</f>
        <v>3.48</v>
      </c>
      <c r="D218" s="4">
        <f t="shared" si="15"/>
        <v>3.3921736105919864E-2</v>
      </c>
      <c r="E218" s="4">
        <f t="shared" si="16"/>
        <v>2.1405866494186254</v>
      </c>
      <c r="F218" s="4">
        <f t="shared" si="17"/>
        <v>3.8942437214273218</v>
      </c>
      <c r="G218" s="4">
        <f t="shared" si="18"/>
        <v>3.6225442692509082</v>
      </c>
      <c r="I218" s="4">
        <f t="shared" si="19"/>
        <v>1.0339217361059199</v>
      </c>
    </row>
    <row r="219" spans="1:9" x14ac:dyDescent="0.2">
      <c r="A219" s="4">
        <f>IF('True_Odds_Calculator_3-way'!A220="","",'True_Odds_Calculator_3-way'!A220)</f>
        <v>2.34</v>
      </c>
      <c r="B219" s="4">
        <f>IF('True_Odds_Calculator_3-way'!B220="","",'True_Odds_Calculator_3-way'!B220)</f>
        <v>3.4</v>
      </c>
      <c r="C219" s="4">
        <f>IF('True_Odds_Calculator_3-way'!C220="","",'True_Odds_Calculator_3-way'!C220)</f>
        <v>3.2</v>
      </c>
      <c r="D219" s="4">
        <f t="shared" si="15"/>
        <v>3.3968074409250981E-2</v>
      </c>
      <c r="E219" s="4">
        <f t="shared" si="16"/>
        <v>2.4036858934011431</v>
      </c>
      <c r="F219" s="4">
        <f t="shared" si="17"/>
        <v>3.536130967813623</v>
      </c>
      <c r="G219" s="4">
        <f t="shared" si="18"/>
        <v>3.3203032621548316</v>
      </c>
      <c r="I219" s="4">
        <f t="shared" si="19"/>
        <v>1.033968074409251</v>
      </c>
    </row>
    <row r="220" spans="1:9" x14ac:dyDescent="0.2">
      <c r="A220" s="4">
        <f>IF('True_Odds_Calculator_3-way'!A221="","",'True_Odds_Calculator_3-way'!A221)</f>
        <v>3.55</v>
      </c>
      <c r="B220" s="4">
        <f>IF('True_Odds_Calculator_3-way'!B221="","",'True_Odds_Calculator_3-way'!B221)</f>
        <v>3.61</v>
      </c>
      <c r="C220" s="4">
        <f>IF('True_Odds_Calculator_3-way'!C221="","",'True_Odds_Calculator_3-way'!C221)</f>
        <v>2.1</v>
      </c>
      <c r="D220" s="4">
        <f t="shared" si="15"/>
        <v>3.4888927284854265E-2</v>
      </c>
      <c r="E220" s="4">
        <f t="shared" si="16"/>
        <v>3.7028740073518454</v>
      </c>
      <c r="F220" s="4">
        <f t="shared" si="17"/>
        <v>3.76820039157941</v>
      </c>
      <c r="G220" s="4">
        <f t="shared" si="18"/>
        <v>2.1525706157826896</v>
      </c>
      <c r="I220" s="4">
        <f t="shared" si="19"/>
        <v>1.0348889272848543</v>
      </c>
    </row>
    <row r="221" spans="1:9" x14ac:dyDescent="0.2">
      <c r="A221" s="4">
        <f>IF('True_Odds_Calculator_3-way'!A222="","",'True_Odds_Calculator_3-way'!A222)</f>
        <v>3.15</v>
      </c>
      <c r="B221" s="4">
        <f>IF('True_Odds_Calculator_3-way'!B222="","",'True_Odds_Calculator_3-way'!B222)</f>
        <v>3.53</v>
      </c>
      <c r="C221" s="4">
        <f>IF('True_Odds_Calculator_3-way'!C222="","",'True_Odds_Calculator_3-way'!C222)</f>
        <v>2.31</v>
      </c>
      <c r="D221" s="4">
        <f t="shared" si="15"/>
        <v>3.3646869340920205E-2</v>
      </c>
      <c r="E221" s="4">
        <f t="shared" si="16"/>
        <v>3.2653626934936297</v>
      </c>
      <c r="F221" s="4">
        <f t="shared" si="17"/>
        <v>3.6755179822606405</v>
      </c>
      <c r="G221" s="4">
        <f t="shared" si="18"/>
        <v>2.3714394656653814</v>
      </c>
      <c r="I221" s="4">
        <f t="shared" si="19"/>
        <v>1.0336468693409202</v>
      </c>
    </row>
    <row r="222" spans="1:9" x14ac:dyDescent="0.2">
      <c r="A222" s="4">
        <f>IF('True_Odds_Calculator_3-way'!A223="","",'True_Odds_Calculator_3-way'!A223)</f>
        <v>1.83</v>
      </c>
      <c r="B222" s="4">
        <f>IF('True_Odds_Calculator_3-way'!B223="","",'True_Odds_Calculator_3-way'!B223)</f>
        <v>3.71</v>
      </c>
      <c r="C222" s="4">
        <f>IF('True_Odds_Calculator_3-way'!C223="","",'True_Odds_Calculator_3-way'!C223)</f>
        <v>4.5199999999999996</v>
      </c>
      <c r="D222" s="4">
        <f t="shared" si="15"/>
        <v>3.7228804460532672E-2</v>
      </c>
      <c r="E222" s="4">
        <f t="shared" si="16"/>
        <v>1.8725242212286366</v>
      </c>
      <c r="F222" s="4">
        <f t="shared" si="17"/>
        <v>3.8890504088823343</v>
      </c>
      <c r="G222" s="4">
        <f t="shared" si="18"/>
        <v>4.7885992286468824</v>
      </c>
      <c r="I222" s="4">
        <f t="shared" si="19"/>
        <v>1.0372288044605327</v>
      </c>
    </row>
    <row r="223" spans="1:9" x14ac:dyDescent="0.2">
      <c r="A223" s="4">
        <f>IF('True_Odds_Calculator_3-way'!A224="","",'True_Odds_Calculator_3-way'!A224)</f>
        <v>2.79</v>
      </c>
      <c r="B223" s="4">
        <f>IF('True_Odds_Calculator_3-way'!B224="","",'True_Odds_Calculator_3-way'!B224)</f>
        <v>3.58</v>
      </c>
      <c r="C223" s="4">
        <f>IF('True_Odds_Calculator_3-way'!C224="","",'True_Odds_Calculator_3-way'!C224)</f>
        <v>2.5299999999999998</v>
      </c>
      <c r="D223" s="4">
        <f t="shared" si="15"/>
        <v>3.3009465002695304E-2</v>
      </c>
      <c r="E223" s="4">
        <f t="shared" si="16"/>
        <v>2.8783622748627598</v>
      </c>
      <c r="F223" s="4">
        <f t="shared" si="17"/>
        <v>3.7268036204599109</v>
      </c>
      <c r="G223" s="4">
        <f t="shared" si="18"/>
        <v>2.6024468695055338</v>
      </c>
      <c r="I223" s="4">
        <f t="shared" si="19"/>
        <v>1.0330094650026953</v>
      </c>
    </row>
    <row r="224" spans="1:9" x14ac:dyDescent="0.2">
      <c r="A224" s="4">
        <f>IF('True_Odds_Calculator_3-way'!A225="","",'True_Odds_Calculator_3-way'!A225)</f>
        <v>1.71</v>
      </c>
      <c r="B224" s="4">
        <f>IF('True_Odds_Calculator_3-way'!B225="","",'True_Odds_Calculator_3-way'!B225)</f>
        <v>4.0999999999999996</v>
      </c>
      <c r="C224" s="4">
        <f>IF('True_Odds_Calculator_3-way'!C225="","",'True_Odds_Calculator_3-way'!C225)</f>
        <v>4.7699999999999996</v>
      </c>
      <c r="D224" s="4">
        <f t="shared" si="15"/>
        <v>3.8341366531838172E-2</v>
      </c>
      <c r="E224" s="4">
        <f t="shared" si="16"/>
        <v>1.7482063128378602</v>
      </c>
      <c r="F224" s="4">
        <f t="shared" si="17"/>
        <v>4.3267195305131523</v>
      </c>
      <c r="G224" s="4">
        <f t="shared" si="18"/>
        <v>5.0796708178972265</v>
      </c>
      <c r="I224" s="4">
        <f t="shared" si="19"/>
        <v>1.0383413665318382</v>
      </c>
    </row>
    <row r="225" spans="1:9" x14ac:dyDescent="0.2">
      <c r="A225" s="4">
        <f>IF('True_Odds_Calculator_3-way'!A226="","",'True_Odds_Calculator_3-way'!A226)</f>
        <v>2.93</v>
      </c>
      <c r="B225" s="4">
        <f>IF('True_Odds_Calculator_3-way'!B226="","",'True_Odds_Calculator_3-way'!B226)</f>
        <v>3.45</v>
      </c>
      <c r="C225" s="4">
        <f>IF('True_Odds_Calculator_3-way'!C226="","",'True_Odds_Calculator_3-way'!C226)</f>
        <v>2.48</v>
      </c>
      <c r="D225" s="4">
        <f t="shared" si="15"/>
        <v>3.4377807243026082E-2</v>
      </c>
      <c r="E225" s="4">
        <f t="shared" si="16"/>
        <v>3.0317944963714694</v>
      </c>
      <c r="F225" s="4">
        <f t="shared" si="17"/>
        <v>3.5920081691214478</v>
      </c>
      <c r="G225" s="4">
        <f t="shared" si="18"/>
        <v>2.5525406195017051</v>
      </c>
      <c r="I225" s="4">
        <f t="shared" si="19"/>
        <v>1.0343778072430261</v>
      </c>
    </row>
    <row r="226" spans="1:9" x14ac:dyDescent="0.2">
      <c r="A226" s="4">
        <f>IF('True_Odds_Calculator_3-way'!A227="","",'True_Odds_Calculator_3-way'!A227)</f>
        <v>2.0499999999999998</v>
      </c>
      <c r="B226" s="4">
        <f>IF('True_Odds_Calculator_3-way'!B227="","",'True_Odds_Calculator_3-way'!B227)</f>
        <v>3.39</v>
      </c>
      <c r="C226" s="4">
        <f>IF('True_Odds_Calculator_3-way'!C227="","",'True_Odds_Calculator_3-way'!C227)</f>
        <v>3.96</v>
      </c>
      <c r="D226" s="4">
        <f t="shared" si="15"/>
        <v>3.5315381311496141E-2</v>
      </c>
      <c r="E226" s="4">
        <f t="shared" si="16"/>
        <v>2.1006943278241037</v>
      </c>
      <c r="F226" s="4">
        <f t="shared" si="17"/>
        <v>3.5309056663809781</v>
      </c>
      <c r="G226" s="4">
        <f t="shared" si="18"/>
        <v>4.1536267232557647</v>
      </c>
      <c r="I226" s="4">
        <f t="shared" si="19"/>
        <v>1.0353153813114961</v>
      </c>
    </row>
    <row r="227" spans="1:9" x14ac:dyDescent="0.2">
      <c r="A227" s="4">
        <f>IF('True_Odds_Calculator_3-way'!A228="","",'True_Odds_Calculator_3-way'!A228)</f>
        <v>2.02</v>
      </c>
      <c r="B227" s="4">
        <f>IF('True_Odds_Calculator_3-way'!B228="","",'True_Odds_Calculator_3-way'!B228)</f>
        <v>3.71</v>
      </c>
      <c r="C227" s="4">
        <f>IF('True_Odds_Calculator_3-way'!C228="","",'True_Odds_Calculator_3-way'!C228)</f>
        <v>3.72</v>
      </c>
      <c r="D227" s="4">
        <f t="shared" si="15"/>
        <v>3.3408488227311572E-2</v>
      </c>
      <c r="E227" s="4">
        <f t="shared" si="16"/>
        <v>2.0664856964618501</v>
      </c>
      <c r="F227" s="4">
        <f t="shared" si="17"/>
        <v>3.8698849296570246</v>
      </c>
      <c r="G227" s="4">
        <f t="shared" si="18"/>
        <v>3.88076667942387</v>
      </c>
      <c r="I227" s="4">
        <f t="shared" si="19"/>
        <v>1.0334084882273116</v>
      </c>
    </row>
    <row r="228" spans="1:9" x14ac:dyDescent="0.2">
      <c r="A228" s="4">
        <f>IF('True_Odds_Calculator_3-way'!A229="","",'True_Odds_Calculator_3-way'!A229)</f>
        <v>2.78</v>
      </c>
      <c r="B228" s="4">
        <f>IF('True_Odds_Calculator_3-way'!B229="","",'True_Odds_Calculator_3-way'!B229)</f>
        <v>3.43</v>
      </c>
      <c r="C228" s="4">
        <f>IF('True_Odds_Calculator_3-way'!C229="","",'True_Odds_Calculator_3-way'!C229)</f>
        <v>2.62</v>
      </c>
      <c r="D228" s="4">
        <f t="shared" si="15"/>
        <v>3.2936809033177639E-2</v>
      </c>
      <c r="E228" s="4">
        <f t="shared" si="16"/>
        <v>2.8675208750463139</v>
      </c>
      <c r="F228" s="4">
        <f t="shared" si="17"/>
        <v>3.5642205316467401</v>
      </c>
      <c r="G228" s="4">
        <f t="shared" si="18"/>
        <v>2.6975958405012963</v>
      </c>
      <c r="I228" s="4">
        <f t="shared" si="19"/>
        <v>1.0329368090331776</v>
      </c>
    </row>
    <row r="229" spans="1:9" x14ac:dyDescent="0.2">
      <c r="A229" s="4">
        <f>IF('True_Odds_Calculator_3-way'!A230="","",'True_Odds_Calculator_3-way'!A230)</f>
        <v>4.75</v>
      </c>
      <c r="B229" s="4">
        <f>IF('True_Odds_Calculator_3-way'!B230="","",'True_Odds_Calculator_3-way'!B230)</f>
        <v>3.79</v>
      </c>
      <c r="C229" s="4">
        <f>IF('True_Odds_Calculator_3-way'!C230="","",'True_Odds_Calculator_3-way'!C230)</f>
        <v>1.78</v>
      </c>
      <c r="D229" s="4">
        <f t="shared" si="15"/>
        <v>3.6176311342525747E-2</v>
      </c>
      <c r="E229" s="4">
        <f t="shared" si="16"/>
        <v>5.0386071852552625</v>
      </c>
      <c r="F229" s="4">
        <f t="shared" si="17"/>
        <v>3.9715088357105235</v>
      </c>
      <c r="G229" s="4">
        <f t="shared" si="18"/>
        <v>1.8190450961006277</v>
      </c>
      <c r="I229" s="4">
        <f t="shared" si="19"/>
        <v>1.0361763113425257</v>
      </c>
    </row>
    <row r="230" spans="1:9" x14ac:dyDescent="0.2">
      <c r="A230" s="4">
        <f>IF('True_Odds_Calculator_3-way'!A231="","",'True_Odds_Calculator_3-way'!A231)</f>
        <v>2.77</v>
      </c>
      <c r="B230" s="4">
        <f>IF('True_Odds_Calculator_3-way'!B231="","",'True_Odds_Calculator_3-way'!B231)</f>
        <v>3.35</v>
      </c>
      <c r="C230" s="4">
        <f>IF('True_Odds_Calculator_3-way'!C231="","",'True_Odds_Calculator_3-way'!C231)</f>
        <v>2.68</v>
      </c>
      <c r="D230" s="4">
        <f t="shared" si="15"/>
        <v>3.265262136968583E-2</v>
      </c>
      <c r="E230" s="4">
        <f t="shared" si="16"/>
        <v>2.8561095721760541</v>
      </c>
      <c r="F230" s="4">
        <f t="shared" si="17"/>
        <v>3.4767703259647806</v>
      </c>
      <c r="G230" s="4">
        <f t="shared" si="18"/>
        <v>2.7605235757846205</v>
      </c>
      <c r="I230" s="4">
        <f t="shared" si="19"/>
        <v>1.0326526213696858</v>
      </c>
    </row>
    <row r="231" spans="1:9" x14ac:dyDescent="0.2">
      <c r="A231" s="4">
        <f>IF('True_Odds_Calculator_3-way'!A232="","",'True_Odds_Calculator_3-way'!A232)</f>
        <v>2.1</v>
      </c>
      <c r="B231" s="4">
        <f>IF('True_Odds_Calculator_3-way'!B232="","",'True_Odds_Calculator_3-way'!B232)</f>
        <v>3.42</v>
      </c>
      <c r="C231" s="4">
        <f>IF('True_Odds_Calculator_3-way'!C232="","",'True_Odds_Calculator_3-way'!C232)</f>
        <v>3.76</v>
      </c>
      <c r="D231" s="4">
        <f t="shared" si="15"/>
        <v>3.4545583817700232E-2</v>
      </c>
      <c r="E231" s="4">
        <f t="shared" si="16"/>
        <v>2.1520404455126778</v>
      </c>
      <c r="F231" s="4">
        <f t="shared" si="17"/>
        <v>3.5602079883560269</v>
      </c>
      <c r="G231" s="4">
        <f t="shared" si="18"/>
        <v>3.9301648658718324</v>
      </c>
      <c r="I231" s="4">
        <f t="shared" si="19"/>
        <v>1.0345455838177002</v>
      </c>
    </row>
    <row r="232" spans="1:9" x14ac:dyDescent="0.2">
      <c r="A232" s="4">
        <f>IF('True_Odds_Calculator_3-way'!A233="","",'True_Odds_Calculator_3-way'!A233)</f>
        <v>1.65</v>
      </c>
      <c r="B232" s="4">
        <f>IF('True_Odds_Calculator_3-way'!B233="","",'True_Odds_Calculator_3-way'!B233)</f>
        <v>3.91</v>
      </c>
      <c r="C232" s="4">
        <f>IF('True_Odds_Calculator_3-way'!C233="","",'True_Odds_Calculator_3-way'!C233)</f>
        <v>5.53</v>
      </c>
      <c r="D232" s="4">
        <f t="shared" si="15"/>
        <v>4.2646908165377528E-2</v>
      </c>
      <c r="E232" s="4">
        <f t="shared" si="16"/>
        <v>1.6896316614648941</v>
      </c>
      <c r="F232" s="4">
        <f t="shared" si="17"/>
        <v>4.1401209074966943</v>
      </c>
      <c r="G232" s="4">
        <f t="shared" si="18"/>
        <v>6.0018176980367013</v>
      </c>
      <c r="I232" s="4">
        <f t="shared" si="19"/>
        <v>1.0426469081653775</v>
      </c>
    </row>
    <row r="233" spans="1:9" x14ac:dyDescent="0.2">
      <c r="A233" s="4">
        <f>IF('True_Odds_Calculator_3-way'!A234="","",'True_Odds_Calculator_3-way'!A234)</f>
        <v>3.6</v>
      </c>
      <c r="B233" s="4">
        <f>IF('True_Odds_Calculator_3-way'!B234="","",'True_Odds_Calculator_3-way'!B234)</f>
        <v>3.66</v>
      </c>
      <c r="C233" s="4">
        <f>IF('True_Odds_Calculator_3-way'!C234="","",'True_Odds_Calculator_3-way'!C234)</f>
        <v>2.04</v>
      </c>
      <c r="D233" s="4">
        <f t="shared" si="15"/>
        <v>4.1197899924997339E-2</v>
      </c>
      <c r="E233" s="4">
        <f t="shared" si="16"/>
        <v>3.7872311646151768</v>
      </c>
      <c r="F233" s="4">
        <f t="shared" si="17"/>
        <v>3.8536921065308651</v>
      </c>
      <c r="G233" s="4">
        <f t="shared" si="18"/>
        <v>2.0987968966680408</v>
      </c>
      <c r="I233" s="4">
        <f t="shared" si="19"/>
        <v>1.0411978999249973</v>
      </c>
    </row>
    <row r="234" spans="1:9" x14ac:dyDescent="0.2">
      <c r="A234" s="4">
        <f>IF('True_Odds_Calculator_3-way'!A235="","",'True_Odds_Calculator_3-way'!A235)</f>
        <v>3.43</v>
      </c>
      <c r="B234" s="4">
        <f>IF('True_Odds_Calculator_3-way'!B235="","",'True_Odds_Calculator_3-way'!B235)</f>
        <v>3.75</v>
      </c>
      <c r="C234" s="4">
        <f>IF('True_Odds_Calculator_3-way'!C235="","",'True_Odds_Calculator_3-way'!C235)</f>
        <v>2.08</v>
      </c>
      <c r="D234" s="4">
        <f t="shared" si="15"/>
        <v>3.8981086940270693E-2</v>
      </c>
      <c r="E234" s="4">
        <f t="shared" si="16"/>
        <v>3.590000492013723</v>
      </c>
      <c r="F234" s="4">
        <f t="shared" si="17"/>
        <v>3.9420833681232597</v>
      </c>
      <c r="G234" s="4">
        <f t="shared" si="18"/>
        <v>2.1377774699956853</v>
      </c>
      <c r="I234" s="4">
        <f t="shared" si="19"/>
        <v>1.0389810869402707</v>
      </c>
    </row>
    <row r="235" spans="1:9" x14ac:dyDescent="0.2">
      <c r="A235" s="4">
        <f>IF('True_Odds_Calculator_3-way'!A236="","",'True_Odds_Calculator_3-way'!A236)</f>
        <v>1.91</v>
      </c>
      <c r="B235" s="4">
        <f>IF('True_Odds_Calculator_3-way'!B236="","",'True_Odds_Calculator_3-way'!B236)</f>
        <v>4.0599999999999996</v>
      </c>
      <c r="C235" s="4">
        <f>IF('True_Odds_Calculator_3-way'!C236="","",'True_Odds_Calculator_3-way'!C236)</f>
        <v>3.7</v>
      </c>
      <c r="D235" s="4">
        <f t="shared" si="15"/>
        <v>4.0135898413565796E-2</v>
      </c>
      <c r="E235" s="4">
        <f t="shared" si="16"/>
        <v>1.9600864590719858</v>
      </c>
      <c r="F235" s="4">
        <f t="shared" si="17"/>
        <v>4.2931945163500984</v>
      </c>
      <c r="G235" s="4">
        <f t="shared" si="18"/>
        <v>3.8926919142447032</v>
      </c>
      <c r="I235" s="4">
        <f t="shared" si="19"/>
        <v>1.0401358984135658</v>
      </c>
    </row>
    <row r="236" spans="1:9" x14ac:dyDescent="0.2">
      <c r="A236" s="4">
        <f>IF('True_Odds_Calculator_3-way'!A237="","",'True_Odds_Calculator_3-way'!A237)</f>
        <v>3.06</v>
      </c>
      <c r="B236" s="4">
        <f>IF('True_Odds_Calculator_3-way'!B237="","",'True_Odds_Calculator_3-way'!B237)</f>
        <v>3.78</v>
      </c>
      <c r="C236" s="4">
        <f>IF('True_Odds_Calculator_3-way'!C237="","",'True_Odds_Calculator_3-way'!C237)</f>
        <v>2.23</v>
      </c>
      <c r="D236" s="4">
        <f t="shared" si="15"/>
        <v>3.9778143444722192E-2</v>
      </c>
      <c r="E236" s="4">
        <f t="shared" si="16"/>
        <v>3.1894060233044339</v>
      </c>
      <c r="F236" s="4">
        <f t="shared" si="17"/>
        <v>3.9794519660315948</v>
      </c>
      <c r="G236" s="4">
        <f t="shared" si="18"/>
        <v>2.2979466516427745</v>
      </c>
      <c r="I236" s="4">
        <f t="shared" si="19"/>
        <v>1.0397781434447222</v>
      </c>
    </row>
    <row r="237" spans="1:9" x14ac:dyDescent="0.2">
      <c r="A237" s="4">
        <f>IF('True_Odds_Calculator_3-way'!A238="","",'True_Odds_Calculator_3-way'!A238)</f>
        <v>3.71</v>
      </c>
      <c r="B237" s="4">
        <f>IF('True_Odds_Calculator_3-way'!B238="","",'True_Odds_Calculator_3-way'!B238)</f>
        <v>4.12</v>
      </c>
      <c r="C237" s="4">
        <f>IF('True_Odds_Calculator_3-way'!C238="","",'True_Odds_Calculator_3-way'!C238)</f>
        <v>1.89</v>
      </c>
      <c r="D237" s="4">
        <f t="shared" si="15"/>
        <v>4.1360754678211986E-2</v>
      </c>
      <c r="E237" s="4">
        <f t="shared" si="16"/>
        <v>3.9099941133818232</v>
      </c>
      <c r="F237" s="4">
        <f t="shared" si="17"/>
        <v>4.3681183063529403</v>
      </c>
      <c r="G237" s="4">
        <f t="shared" si="18"/>
        <v>1.9405658591145221</v>
      </c>
      <c r="I237" s="4">
        <f t="shared" si="19"/>
        <v>1.041360754678212</v>
      </c>
    </row>
    <row r="238" spans="1:9" x14ac:dyDescent="0.2">
      <c r="A238" s="4">
        <f>IF('True_Odds_Calculator_3-way'!A239="","",'True_Odds_Calculator_3-way'!A239)</f>
        <v>1.97</v>
      </c>
      <c r="B238" s="4">
        <f>IF('True_Odds_Calculator_3-way'!B239="","",'True_Odds_Calculator_3-way'!B239)</f>
        <v>3.87</v>
      </c>
      <c r="C238" s="4">
        <f>IF('True_Odds_Calculator_3-way'!C239="","",'True_Odds_Calculator_3-way'!C239)</f>
        <v>3.65</v>
      </c>
      <c r="D238" s="4">
        <f t="shared" si="15"/>
        <v>3.9984748754232857E-2</v>
      </c>
      <c r="E238" s="4">
        <f t="shared" si="16"/>
        <v>2.0231203667812259</v>
      </c>
      <c r="F238" s="4">
        <f t="shared" si="17"/>
        <v>4.0804720796663139</v>
      </c>
      <c r="G238" s="4">
        <f t="shared" si="18"/>
        <v>3.8366455589597592</v>
      </c>
      <c r="I238" s="4">
        <f t="shared" si="19"/>
        <v>1.0399847487542329</v>
      </c>
    </row>
    <row r="239" spans="1:9" x14ac:dyDescent="0.2">
      <c r="A239" s="4">
        <f>IF('True_Odds_Calculator_3-way'!A240="","",'True_Odds_Calculator_3-way'!A240)</f>
        <v>1.95</v>
      </c>
      <c r="B239" s="4">
        <f>IF('True_Odds_Calculator_3-way'!B240="","",'True_Odds_Calculator_3-way'!B240)</f>
        <v>3.84</v>
      </c>
      <c r="C239" s="4">
        <f>IF('True_Odds_Calculator_3-way'!C240="","",'True_Odds_Calculator_3-way'!C240)</f>
        <v>3.73</v>
      </c>
      <c r="D239" s="4">
        <f t="shared" si="15"/>
        <v>4.1333694232487783E-2</v>
      </c>
      <c r="E239" s="4">
        <f t="shared" si="16"/>
        <v>2.0038368877875334</v>
      </c>
      <c r="F239" s="4">
        <f t="shared" si="17"/>
        <v>4.0545126207052729</v>
      </c>
      <c r="G239" s="4">
        <f t="shared" si="18"/>
        <v>3.9320754929482282</v>
      </c>
      <c r="I239" s="4">
        <f t="shared" si="19"/>
        <v>1.0413336942324878</v>
      </c>
    </row>
    <row r="240" spans="1:9" x14ac:dyDescent="0.2">
      <c r="A240" s="4">
        <f>IF('True_Odds_Calculator_3-way'!A241="","",'True_Odds_Calculator_3-way'!A241)</f>
        <v>2.54</v>
      </c>
      <c r="B240" s="4">
        <f>IF('True_Odds_Calculator_3-way'!B241="","",'True_Odds_Calculator_3-way'!B241)</f>
        <v>3.69</v>
      </c>
      <c r="C240" s="4">
        <f>IF('True_Odds_Calculator_3-way'!C241="","",'True_Odds_Calculator_3-way'!C241)</f>
        <v>2.67</v>
      </c>
      <c r="D240" s="4">
        <f t="shared" si="15"/>
        <v>3.9235332634667497E-2</v>
      </c>
      <c r="E240" s="4">
        <f t="shared" si="16"/>
        <v>2.6272761383867778</v>
      </c>
      <c r="F240" s="4">
        <f t="shared" si="17"/>
        <v>3.8771070912542753</v>
      </c>
      <c r="G240" s="4">
        <f t="shared" si="18"/>
        <v>2.7666084339360686</v>
      </c>
      <c r="I240" s="4">
        <f t="shared" si="19"/>
        <v>1.0392353326346675</v>
      </c>
    </row>
    <row r="241" spans="1:9" x14ac:dyDescent="0.2">
      <c r="A241" s="4">
        <f>IF('True_Odds_Calculator_3-way'!A242="","",'True_Odds_Calculator_3-way'!A242)</f>
        <v>2.2400000000000002</v>
      </c>
      <c r="B241" s="4">
        <f>IF('True_Odds_Calculator_3-way'!B242="","",'True_Odds_Calculator_3-way'!B242)</f>
        <v>3.69</v>
      </c>
      <c r="C241" s="4">
        <f>IF('True_Odds_Calculator_3-way'!C242="","",'True_Odds_Calculator_3-way'!C242)</f>
        <v>3.28</v>
      </c>
      <c r="D241" s="4">
        <f t="shared" si="15"/>
        <v>2.2309330236159441E-2</v>
      </c>
      <c r="E241" s="4">
        <f t="shared" si="16"/>
        <v>2.2779451752774307</v>
      </c>
      <c r="F241" s="4">
        <f t="shared" si="17"/>
        <v>3.7941122467715283</v>
      </c>
      <c r="G241" s="4">
        <f t="shared" si="18"/>
        <v>3.3620044470958295</v>
      </c>
      <c r="I241" s="4">
        <f t="shared" si="19"/>
        <v>1.0223093302361594</v>
      </c>
    </row>
    <row r="242" spans="1:9" x14ac:dyDescent="0.2">
      <c r="A242" s="4">
        <f>IF('True_Odds_Calculator_3-way'!A243="","",'True_Odds_Calculator_3-way'!A243)</f>
        <v>1.34</v>
      </c>
      <c r="B242" s="4">
        <f>IF('True_Odds_Calculator_3-way'!B243="","",'True_Odds_Calculator_3-way'!B243)</f>
        <v>5.5</v>
      </c>
      <c r="C242" s="4">
        <f>IF('True_Odds_Calculator_3-way'!C243="","",'True_Odds_Calculator_3-way'!C243)</f>
        <v>10.029999999999999</v>
      </c>
      <c r="D242" s="4">
        <f t="shared" si="15"/>
        <v>2.7787735842675465E-2</v>
      </c>
      <c r="E242" s="4">
        <f t="shared" si="16"/>
        <v>1.3568409131374095</v>
      </c>
      <c r="F242" s="4">
        <f t="shared" si="17"/>
        <v>5.7952334287170233</v>
      </c>
      <c r="G242" s="4">
        <f t="shared" si="18"/>
        <v>11.057259958416223</v>
      </c>
      <c r="I242" s="4">
        <f t="shared" si="19"/>
        <v>1.0277877358426755</v>
      </c>
    </row>
    <row r="243" spans="1:9" x14ac:dyDescent="0.2">
      <c r="A243" s="4">
        <f>IF('True_Odds_Calculator_3-way'!A244="","",'True_Odds_Calculator_3-way'!A244)</f>
        <v>6.74</v>
      </c>
      <c r="B243" s="4">
        <f>IF('True_Odds_Calculator_3-way'!B244="","",'True_Odds_Calculator_3-way'!B244)</f>
        <v>4.6100000000000003</v>
      </c>
      <c r="C243" s="4">
        <f>IF('True_Odds_Calculator_3-way'!C244="","",'True_Odds_Calculator_3-way'!C244)</f>
        <v>1.52</v>
      </c>
      <c r="D243" s="4">
        <f t="shared" si="15"/>
        <v>2.3182429060672805E-2</v>
      </c>
      <c r="E243" s="4">
        <f t="shared" si="16"/>
        <v>7.1103285998584411</v>
      </c>
      <c r="F243" s="4">
        <f t="shared" si="17"/>
        <v>4.7802915080159183</v>
      </c>
      <c r="G243" s="4">
        <f t="shared" si="18"/>
        <v>1.5380657574922825</v>
      </c>
      <c r="I243" s="4">
        <f t="shared" si="19"/>
        <v>1.0231824290606728</v>
      </c>
    </row>
    <row r="244" spans="1:9" x14ac:dyDescent="0.2">
      <c r="A244" s="4">
        <f>IF('True_Odds_Calculator_3-way'!A245="","",'True_Odds_Calculator_3-way'!A245)</f>
        <v>4.24</v>
      </c>
      <c r="B244" s="4">
        <f>IF('True_Odds_Calculator_3-way'!B245="","",'True_Odds_Calculator_3-way'!B245)</f>
        <v>4.21</v>
      </c>
      <c r="C244" s="4">
        <f>IF('True_Odds_Calculator_3-way'!C245="","",'True_Odds_Calculator_3-way'!C245)</f>
        <v>1.82</v>
      </c>
      <c r="D244" s="4">
        <f t="shared" si="15"/>
        <v>2.2829297265724247E-2</v>
      </c>
      <c r="E244" s="4">
        <f t="shared" si="16"/>
        <v>4.3813665748884407</v>
      </c>
      <c r="F244" s="4">
        <f t="shared" si="17"/>
        <v>4.349340310614684</v>
      </c>
      <c r="G244" s="4">
        <f t="shared" si="18"/>
        <v>1.8455605965650741</v>
      </c>
      <c r="I244" s="4">
        <f t="shared" si="19"/>
        <v>1.0228292972657242</v>
      </c>
    </row>
    <row r="245" spans="1:9" x14ac:dyDescent="0.2">
      <c r="A245" s="4">
        <f>IF('True_Odds_Calculator_3-way'!A246="","",'True_Odds_Calculator_3-way'!A246)</f>
        <v>2.2000000000000002</v>
      </c>
      <c r="B245" s="4">
        <f>IF('True_Odds_Calculator_3-way'!B246="","",'True_Odds_Calculator_3-way'!B246)</f>
        <v>3.7</v>
      </c>
      <c r="C245" s="4">
        <f>IF('True_Odds_Calculator_3-way'!C246="","",'True_Odds_Calculator_3-way'!C246)</f>
        <v>3.35</v>
      </c>
      <c r="D245" s="4">
        <f t="shared" si="15"/>
        <v>2.3323187502291898E-2</v>
      </c>
      <c r="E245" s="4">
        <f t="shared" si="16"/>
        <v>2.2382828531560368</v>
      </c>
      <c r="F245" s="4">
        <f t="shared" si="17"/>
        <v>3.809583682592903</v>
      </c>
      <c r="G245" s="4">
        <f t="shared" si="18"/>
        <v>3.4395812310797171</v>
      </c>
      <c r="I245" s="4">
        <f t="shared" si="19"/>
        <v>1.0233231875022919</v>
      </c>
    </row>
    <row r="246" spans="1:9" x14ac:dyDescent="0.2">
      <c r="A246" s="4">
        <f>IF('True_Odds_Calculator_3-way'!A247="","",'True_Odds_Calculator_3-way'!A247)</f>
        <v>3.12</v>
      </c>
      <c r="B246" s="4">
        <f>IF('True_Odds_Calculator_3-way'!B247="","",'True_Odds_Calculator_3-way'!B247)</f>
        <v>2.95</v>
      </c>
      <c r="C246" s="4">
        <f>IF('True_Odds_Calculator_3-way'!C247="","",'True_Odds_Calculator_3-way'!C247)</f>
        <v>2.64</v>
      </c>
      <c r="D246" s="4">
        <f t="shared" si="15"/>
        <v>3.828375014815677E-2</v>
      </c>
      <c r="E246" s="4">
        <f t="shared" si="16"/>
        <v>3.2493741575197372</v>
      </c>
      <c r="F246" s="4">
        <f t="shared" si="17"/>
        <v>3.0653990553469783</v>
      </c>
      <c r="G246" s="4">
        <f t="shared" si="18"/>
        <v>2.7320416644179391</v>
      </c>
      <c r="I246" s="4">
        <f t="shared" si="19"/>
        <v>1.0382837501481568</v>
      </c>
    </row>
    <row r="247" spans="1:9" x14ac:dyDescent="0.2">
      <c r="A247" s="4">
        <f>IF('True_Odds_Calculator_3-way'!A248="","",'True_Odds_Calculator_3-way'!A248)</f>
        <v>4.09</v>
      </c>
      <c r="B247" s="4">
        <f>IF('True_Odds_Calculator_3-way'!B248="","",'True_Odds_Calculator_3-way'!B248)</f>
        <v>3.43</v>
      </c>
      <c r="C247" s="4">
        <f>IF('True_Odds_Calculator_3-way'!C248="","",'True_Odds_Calculator_3-way'!C248)</f>
        <v>1.98</v>
      </c>
      <c r="D247" s="4">
        <f t="shared" si="15"/>
        <v>4.1094472060990705E-2</v>
      </c>
      <c r="E247" s="4">
        <f t="shared" si="16"/>
        <v>4.3327439906334648</v>
      </c>
      <c r="F247" s="4">
        <f t="shared" si="17"/>
        <v>3.599102687041051</v>
      </c>
      <c r="G247" s="4">
        <f t="shared" si="18"/>
        <v>2.0351993934442092</v>
      </c>
      <c r="I247" s="4">
        <f t="shared" si="19"/>
        <v>1.0410944720609907</v>
      </c>
    </row>
    <row r="248" spans="1:9" x14ac:dyDescent="0.2">
      <c r="A248" s="4">
        <f>IF('True_Odds_Calculator_3-way'!A249="","",'True_Odds_Calculator_3-way'!A249)</f>
        <v>2.89</v>
      </c>
      <c r="B248" s="4">
        <f>IF('True_Odds_Calculator_3-way'!B249="","",'True_Odds_Calculator_3-way'!B249)</f>
        <v>3.02</v>
      </c>
      <c r="C248" s="4">
        <f>IF('True_Odds_Calculator_3-way'!C249="","",'True_Odds_Calculator_3-way'!C249)</f>
        <v>2.77</v>
      </c>
      <c r="D248" s="4">
        <f t="shared" si="15"/>
        <v>3.8157419385154157E-2</v>
      </c>
      <c r="E248" s="4">
        <f t="shared" si="16"/>
        <v>3.0002854340993479</v>
      </c>
      <c r="F248" s="4">
        <f t="shared" si="17"/>
        <v>3.1406375482248055</v>
      </c>
      <c r="G248" s="4">
        <f t="shared" si="18"/>
        <v>2.8711566402250184</v>
      </c>
      <c r="I248" s="4">
        <f t="shared" si="19"/>
        <v>1.0381574193851542</v>
      </c>
    </row>
    <row r="249" spans="1:9" x14ac:dyDescent="0.2">
      <c r="A249" s="4">
        <f>IF('True_Odds_Calculator_3-way'!A250="","",'True_Odds_Calculator_3-way'!A250)</f>
        <v>2.7</v>
      </c>
      <c r="B249" s="4">
        <f>IF('True_Odds_Calculator_3-way'!B250="","",'True_Odds_Calculator_3-way'!B250)</f>
        <v>2.8</v>
      </c>
      <c r="C249" s="4">
        <f>IF('True_Odds_Calculator_3-way'!C250="","",'True_Odds_Calculator_3-way'!C250)</f>
        <v>3.21</v>
      </c>
      <c r="D249" s="4">
        <f t="shared" si="15"/>
        <v>3.9039707264006296E-2</v>
      </c>
      <c r="E249" s="4">
        <f t="shared" si="16"/>
        <v>2.7983210719309981</v>
      </c>
      <c r="F249" s="4">
        <f t="shared" si="17"/>
        <v>2.9058817894434328</v>
      </c>
      <c r="G249" s="4">
        <f t="shared" si="18"/>
        <v>3.3499351205102008</v>
      </c>
      <c r="I249" s="4">
        <f t="shared" si="19"/>
        <v>1.0390397072640063</v>
      </c>
    </row>
    <row r="250" spans="1:9" x14ac:dyDescent="0.2">
      <c r="A250" s="4">
        <f>IF('True_Odds_Calculator_3-way'!A251="","",'True_Odds_Calculator_3-way'!A251)</f>
        <v>2.38</v>
      </c>
      <c r="B250" s="4">
        <f>IF('True_Odds_Calculator_3-way'!B251="","",'True_Odds_Calculator_3-way'!B251)</f>
        <v>3.07</v>
      </c>
      <c r="C250" s="4">
        <f>IF('True_Odds_Calculator_3-way'!C251="","",'True_Odds_Calculator_3-way'!C251)</f>
        <v>3.41</v>
      </c>
      <c r="D250" s="4">
        <f t="shared" si="15"/>
        <v>3.9156098214501389E-2</v>
      </c>
      <c r="E250" s="4">
        <f t="shared" si="16"/>
        <v>2.4563021725632823</v>
      </c>
      <c r="F250" s="4">
        <f t="shared" si="17"/>
        <v>3.1981490005522031</v>
      </c>
      <c r="G250" s="4">
        <f t="shared" si="18"/>
        <v>3.5688398977741147</v>
      </c>
      <c r="I250" s="4">
        <f t="shared" si="19"/>
        <v>1.0391560982145014</v>
      </c>
    </row>
    <row r="251" spans="1:9" x14ac:dyDescent="0.2">
      <c r="A251" s="4">
        <f>IF('True_Odds_Calculator_3-way'!A252="","",'True_Odds_Calculator_3-way'!A252)</f>
        <v>2.33</v>
      </c>
      <c r="B251" s="4">
        <f>IF('True_Odds_Calculator_3-way'!B252="","",'True_Odds_Calculator_3-way'!B252)</f>
        <v>3.22</v>
      </c>
      <c r="C251" s="4">
        <f>IF('True_Odds_Calculator_3-way'!C252="","",'True_Odds_Calculator_3-way'!C252)</f>
        <v>3.33</v>
      </c>
      <c r="D251" s="4">
        <f t="shared" si="15"/>
        <v>4.0043855867703648E-2</v>
      </c>
      <c r="E251" s="4">
        <f t="shared" si="16"/>
        <v>2.4047907429304725</v>
      </c>
      <c r="F251" s="4">
        <f t="shared" si="17"/>
        <v>3.3646124048302912</v>
      </c>
      <c r="G251" s="4">
        <f t="shared" si="18"/>
        <v>3.484899167996367</v>
      </c>
      <c r="I251" s="4">
        <f t="shared" si="19"/>
        <v>1.0400438558677036</v>
      </c>
    </row>
    <row r="252" spans="1:9" x14ac:dyDescent="0.2">
      <c r="A252" s="4">
        <f>IF('True_Odds_Calculator_3-way'!A253="","",'True_Odds_Calculator_3-way'!A253)</f>
        <v>3.16</v>
      </c>
      <c r="B252" s="4">
        <f>IF('True_Odds_Calculator_3-way'!B253="","",'True_Odds_Calculator_3-way'!B253)</f>
        <v>2.74</v>
      </c>
      <c r="C252" s="4">
        <f>IF('True_Odds_Calculator_3-way'!C253="","",'True_Odds_Calculator_3-way'!C253)</f>
        <v>2.8</v>
      </c>
      <c r="D252" s="4">
        <f t="shared" si="15"/>
        <v>3.8562056995023797E-2</v>
      </c>
      <c r="E252" s="4">
        <f t="shared" si="16"/>
        <v>3.2937894454629113</v>
      </c>
      <c r="F252" s="4">
        <f t="shared" si="17"/>
        <v>2.8400257408298297</v>
      </c>
      <c r="G252" s="4">
        <f t="shared" si="18"/>
        <v>2.9045379611762145</v>
      </c>
      <c r="I252" s="4">
        <f t="shared" si="19"/>
        <v>1.0385620569950238</v>
      </c>
    </row>
    <row r="253" spans="1:9" x14ac:dyDescent="0.2">
      <c r="A253" s="4">
        <f>IF('True_Odds_Calculator_3-way'!A254="","",'True_Odds_Calculator_3-way'!A254)</f>
        <v>2.16</v>
      </c>
      <c r="B253" s="4">
        <f>IF('True_Odds_Calculator_3-way'!B254="","",'True_Odds_Calculator_3-way'!B254)</f>
        <v>3.46</v>
      </c>
      <c r="C253" s="4">
        <f>IF('True_Odds_Calculator_3-way'!C254="","",'True_Odds_Calculator_3-way'!C254)</f>
        <v>3.48</v>
      </c>
      <c r="D253" s="4">
        <f t="shared" si="15"/>
        <v>3.9336625842505857E-2</v>
      </c>
      <c r="E253" s="4">
        <f t="shared" si="16"/>
        <v>2.2229594823011998</v>
      </c>
      <c r="F253" s="4">
        <f t="shared" si="17"/>
        <v>3.624434207533791</v>
      </c>
      <c r="G253" s="4">
        <f t="shared" si="18"/>
        <v>3.6463863827038083</v>
      </c>
      <c r="I253" s="4">
        <f t="shared" si="19"/>
        <v>1.0393366258425059</v>
      </c>
    </row>
    <row r="254" spans="1:9" x14ac:dyDescent="0.2">
      <c r="A254" s="4">
        <f>IF('True_Odds_Calculator_3-way'!A255="","",'True_Odds_Calculator_3-way'!A255)</f>
        <v>3.35</v>
      </c>
      <c r="B254" s="4">
        <f>IF('True_Odds_Calculator_3-way'!B255="","",'True_Odds_Calculator_3-way'!B255)</f>
        <v>3.55</v>
      </c>
      <c r="C254" s="4">
        <f>IF('True_Odds_Calculator_3-way'!C255="","",'True_Odds_Calculator_3-way'!C255)</f>
        <v>2.23</v>
      </c>
      <c r="D254" s="4">
        <f t="shared" si="15"/>
        <v>2.8628096805180192E-2</v>
      </c>
      <c r="E254" s="4">
        <f t="shared" si="16"/>
        <v>3.4606295487983512</v>
      </c>
      <c r="F254" s="4">
        <f t="shared" si="17"/>
        <v>3.6744787787888331</v>
      </c>
      <c r="G254" s="4">
        <f t="shared" si="18"/>
        <v>2.2784866950042635</v>
      </c>
      <c r="I254" s="4">
        <f t="shared" si="19"/>
        <v>1.0286280968051802</v>
      </c>
    </row>
    <row r="255" spans="1:9" x14ac:dyDescent="0.2">
      <c r="A255" s="4">
        <f>IF('True_Odds_Calculator_3-way'!A256="","",'True_Odds_Calculator_3-way'!A256)</f>
        <v>2.14</v>
      </c>
      <c r="B255" s="4">
        <f>IF('True_Odds_Calculator_3-way'!B256="","",'True_Odds_Calculator_3-way'!B256)</f>
        <v>3.59</v>
      </c>
      <c r="C255" s="4">
        <f>IF('True_Odds_Calculator_3-way'!C256="","",'True_Odds_Calculator_3-way'!C256)</f>
        <v>3.54</v>
      </c>
      <c r="D255" s="4">
        <f t="shared" si="15"/>
        <v>2.8327127365809224E-2</v>
      </c>
      <c r="E255" s="4">
        <f t="shared" si="16"/>
        <v>2.1841341081467087</v>
      </c>
      <c r="F255" s="4">
        <f t="shared" si="17"/>
        <v>3.7159642353092068</v>
      </c>
      <c r="G255" s="4">
        <f t="shared" si="18"/>
        <v>3.6624200916767511</v>
      </c>
      <c r="I255" s="4">
        <f t="shared" si="19"/>
        <v>1.0283271273658092</v>
      </c>
    </row>
    <row r="256" spans="1:9" x14ac:dyDescent="0.2">
      <c r="A256" s="4">
        <f>IF('True_Odds_Calculator_3-way'!A257="","",'True_Odds_Calculator_3-way'!A257)</f>
        <v>2.41</v>
      </c>
      <c r="B256" s="4">
        <f>IF('True_Odds_Calculator_3-way'!B257="","",'True_Odds_Calculator_3-way'!B257)</f>
        <v>3.34</v>
      </c>
      <c r="C256" s="4">
        <f>IF('True_Odds_Calculator_3-way'!C257="","",'True_Odds_Calculator_3-way'!C257)</f>
        <v>3.2</v>
      </c>
      <c r="D256" s="4">
        <f t="shared" si="15"/>
        <v>2.6838956940890002E-2</v>
      </c>
      <c r="E256" s="4">
        <f t="shared" si="16"/>
        <v>2.4631061165319634</v>
      </c>
      <c r="F256" s="4">
        <f t="shared" si="17"/>
        <v>3.4428755500189796</v>
      </c>
      <c r="G256" s="4">
        <f t="shared" si="18"/>
        <v>3.2943102407481306</v>
      </c>
      <c r="I256" s="4">
        <f t="shared" si="19"/>
        <v>1.02683895694089</v>
      </c>
    </row>
    <row r="257" spans="1:9" x14ac:dyDescent="0.2">
      <c r="A257" s="4">
        <f>IF('True_Odds_Calculator_3-way'!A258="","",'True_Odds_Calculator_3-way'!A258)</f>
        <v>1.88</v>
      </c>
      <c r="B257" s="4">
        <f>IF('True_Odds_Calculator_3-way'!B258="","",'True_Odds_Calculator_3-way'!B258)</f>
        <v>3.95</v>
      </c>
      <c r="C257" s="4">
        <f>IF('True_Odds_Calculator_3-way'!C258="","",'True_Odds_Calculator_3-way'!C258)</f>
        <v>4.05</v>
      </c>
      <c r="D257" s="4">
        <f t="shared" si="15"/>
        <v>3.1993030825960167E-2</v>
      </c>
      <c r="E257" s="4">
        <f t="shared" si="16"/>
        <v>1.9184632035092268</v>
      </c>
      <c r="F257" s="4">
        <f t="shared" si="17"/>
        <v>4.1237077121363086</v>
      </c>
      <c r="G257" s="4">
        <f t="shared" si="18"/>
        <v>4.2328179097195502</v>
      </c>
      <c r="I257" s="4">
        <f t="shared" si="19"/>
        <v>1.0319930308259602</v>
      </c>
    </row>
    <row r="258" spans="1:9" x14ac:dyDescent="0.2">
      <c r="A258" s="4">
        <f>IF('True_Odds_Calculator_3-way'!A259="","",'True_Odds_Calculator_3-way'!A259)</f>
        <v>6.08</v>
      </c>
      <c r="B258" s="4">
        <f>IF('True_Odds_Calculator_3-way'!B259="","",'True_Odds_Calculator_3-way'!B259)</f>
        <v>4.4000000000000004</v>
      </c>
      <c r="C258" s="4">
        <f>IF('True_Odds_Calculator_3-way'!C259="","",'True_Odds_Calculator_3-way'!C259)</f>
        <v>1.58</v>
      </c>
      <c r="D258" s="4">
        <f t="shared" si="15"/>
        <v>2.4657803888316732E-2</v>
      </c>
      <c r="E258" s="4">
        <f t="shared" si="16"/>
        <v>6.3998191156045081</v>
      </c>
      <c r="F258" s="4">
        <f t="shared" si="17"/>
        <v>4.5650956764167132</v>
      </c>
      <c r="G258" s="4">
        <f t="shared" si="18"/>
        <v>1.6007885498681036</v>
      </c>
      <c r="I258" s="4">
        <f t="shared" si="19"/>
        <v>1.0246578038883167</v>
      </c>
    </row>
    <row r="259" spans="1:9" x14ac:dyDescent="0.2">
      <c r="A259" s="4">
        <f>IF('True_Odds_Calculator_3-way'!A260="","",'True_Odds_Calculator_3-way'!A260)</f>
        <v>1.51</v>
      </c>
      <c r="B259" s="4">
        <f>IF('True_Odds_Calculator_3-way'!B260="","",'True_Odds_Calculator_3-way'!B260)</f>
        <v>4.82</v>
      </c>
      <c r="C259" s="4">
        <f>IF('True_Odds_Calculator_3-way'!C260="","",'True_Odds_Calculator_3-way'!C260)</f>
        <v>6.35</v>
      </c>
      <c r="D259" s="4">
        <f t="shared" ref="D259:D322" si="20">IF(A259="","",((1/A259)+(1/B259)+(1/C259))-1)</f>
        <v>2.7200850257818709E-2</v>
      </c>
      <c r="E259" s="4">
        <f t="shared" ref="E259:E322" si="21">IF(A259="","",(3*A259)/(3-($D259*A259)))</f>
        <v>1.5309605254280763</v>
      </c>
      <c r="F259" s="4">
        <f t="shared" ref="F259:F322" si="22">IF(B259="","",(3*B259)/(3-($D259*B259)))</f>
        <v>5.0402735603745326</v>
      </c>
      <c r="G259" s="4">
        <f t="shared" ref="G259:G322" si="23">IF(C259="","",(3*C259)/(3-($D259*C259)))</f>
        <v>6.7379376570589073</v>
      </c>
      <c r="I259" s="4">
        <f t="shared" ref="I259:I322" si="24">IF(A259="","",D259+1)</f>
        <v>1.0272008502578187</v>
      </c>
    </row>
    <row r="260" spans="1:9" x14ac:dyDescent="0.2">
      <c r="A260" s="4">
        <f>IF('True_Odds_Calculator_3-way'!A261="","",'True_Odds_Calculator_3-way'!A261)</f>
        <v>1.1100000000000001</v>
      </c>
      <c r="B260" s="4">
        <f>IF('True_Odds_Calculator_3-way'!B261="","",'True_Odds_Calculator_3-way'!B261)</f>
        <v>9.9700000000000006</v>
      </c>
      <c r="C260" s="4">
        <f>IF('True_Odds_Calculator_3-way'!C261="","",'True_Odds_Calculator_3-way'!C261)</f>
        <v>19.260000000000002</v>
      </c>
      <c r="D260" s="4">
        <f t="shared" si="20"/>
        <v>5.3122883567488177E-2</v>
      </c>
      <c r="E260" s="4">
        <f t="shared" si="21"/>
        <v>1.1322550007114554</v>
      </c>
      <c r="F260" s="4">
        <f t="shared" si="22"/>
        <v>12.107523303662944</v>
      </c>
      <c r="G260" s="4">
        <f t="shared" si="23"/>
        <v>29.228269541471388</v>
      </c>
      <c r="I260" s="4">
        <f t="shared" si="24"/>
        <v>1.0531228835674882</v>
      </c>
    </row>
    <row r="261" spans="1:9" x14ac:dyDescent="0.2">
      <c r="A261" s="4">
        <f>IF('True_Odds_Calculator_3-way'!A262="","",'True_Odds_Calculator_3-way'!A262)</f>
        <v>3.9</v>
      </c>
      <c r="B261" s="4">
        <f>IF('True_Odds_Calculator_3-way'!B262="","",'True_Odds_Calculator_3-way'!B262)</f>
        <v>4.01</v>
      </c>
      <c r="C261" s="4">
        <f>IF('True_Odds_Calculator_3-way'!C262="","",'True_Odds_Calculator_3-way'!C262)</f>
        <v>1.93</v>
      </c>
      <c r="D261" s="4">
        <f t="shared" si="20"/>
        <v>2.3921530039654471E-2</v>
      </c>
      <c r="E261" s="4">
        <f t="shared" si="21"/>
        <v>4.0251748432045531</v>
      </c>
      <c r="F261" s="4">
        <f t="shared" si="22"/>
        <v>4.1424554770878963</v>
      </c>
      <c r="G261" s="4">
        <f t="shared" si="23"/>
        <v>1.9601660094161768</v>
      </c>
      <c r="I261" s="4">
        <f t="shared" si="24"/>
        <v>1.0239215300396545</v>
      </c>
    </row>
    <row r="262" spans="1:9" x14ac:dyDescent="0.2">
      <c r="A262" s="4">
        <f>IF('True_Odds_Calculator_3-way'!A263="","",'True_Odds_Calculator_3-way'!A263)</f>
        <v>5.09</v>
      </c>
      <c r="B262" s="4">
        <f>IF('True_Odds_Calculator_3-way'!B263="","",'True_Odds_Calculator_3-way'!B263)</f>
        <v>4.4800000000000004</v>
      </c>
      <c r="C262" s="4">
        <f>IF('True_Odds_Calculator_3-way'!C263="","",'True_Odds_Calculator_3-way'!C263)</f>
        <v>1.65</v>
      </c>
      <c r="D262" s="4">
        <f t="shared" si="20"/>
        <v>2.5738545998860385E-2</v>
      </c>
      <c r="E262" s="4">
        <f t="shared" si="21"/>
        <v>5.3224290560261949</v>
      </c>
      <c r="F262" s="4">
        <f t="shared" si="22"/>
        <v>4.6590773630169222</v>
      </c>
      <c r="G262" s="4">
        <f t="shared" si="23"/>
        <v>1.6736931352624611</v>
      </c>
      <c r="I262" s="4">
        <f t="shared" si="24"/>
        <v>1.0257385459988604</v>
      </c>
    </row>
    <row r="263" spans="1:9" x14ac:dyDescent="0.2">
      <c r="A263" s="4">
        <f>IF('True_Odds_Calculator_3-way'!A264="","",'True_Odds_Calculator_3-way'!A264)</f>
        <v>2.37</v>
      </c>
      <c r="B263" s="4">
        <f>IF('True_Odds_Calculator_3-way'!B264="","",'True_Odds_Calculator_3-way'!B264)</f>
        <v>3.8</v>
      </c>
      <c r="C263" s="4">
        <f>IF('True_Odds_Calculator_3-way'!C264="","",'True_Odds_Calculator_3-way'!C264)</f>
        <v>2.78</v>
      </c>
      <c r="D263" s="4">
        <f t="shared" si="20"/>
        <v>4.4811053222711505E-2</v>
      </c>
      <c r="E263" s="4">
        <f t="shared" si="21"/>
        <v>2.4569788499081451</v>
      </c>
      <c r="F263" s="4">
        <f t="shared" si="22"/>
        <v>4.0286699978759772</v>
      </c>
      <c r="G263" s="4">
        <f t="shared" si="23"/>
        <v>2.9004405299952727</v>
      </c>
      <c r="I263" s="4">
        <f t="shared" si="24"/>
        <v>1.0448110532227115</v>
      </c>
    </row>
    <row r="264" spans="1:9" x14ac:dyDescent="0.2">
      <c r="A264" s="4">
        <f>IF('True_Odds_Calculator_3-way'!A265="","",'True_Odds_Calculator_3-way'!A265)</f>
        <v>3.99</v>
      </c>
      <c r="B264" s="4">
        <f>IF('True_Odds_Calculator_3-way'!B265="","",'True_Odds_Calculator_3-way'!B265)</f>
        <v>3.66</v>
      </c>
      <c r="C264" s="4">
        <f>IF('True_Odds_Calculator_3-way'!C265="","",'True_Odds_Calculator_3-way'!C265)</f>
        <v>2</v>
      </c>
      <c r="D264" s="4">
        <f t="shared" si="20"/>
        <v>2.3850610131887162E-2</v>
      </c>
      <c r="E264" s="4">
        <f t="shared" si="21"/>
        <v>4.1207144671125038</v>
      </c>
      <c r="F264" s="4">
        <f t="shared" si="22"/>
        <v>3.7696894602338737</v>
      </c>
      <c r="G264" s="4">
        <f t="shared" si="23"/>
        <v>2.0323146292585172</v>
      </c>
      <c r="I264" s="4">
        <f t="shared" si="24"/>
        <v>1.0238506101318872</v>
      </c>
    </row>
    <row r="265" spans="1:9" x14ac:dyDescent="0.2">
      <c r="A265" s="4">
        <f>IF('True_Odds_Calculator_3-way'!A266="","",'True_Odds_Calculator_3-way'!A266)</f>
        <v>1.85</v>
      </c>
      <c r="B265" s="4">
        <f>IF('True_Odds_Calculator_3-way'!B266="","",'True_Odds_Calculator_3-way'!B266)</f>
        <v>3.01</v>
      </c>
      <c r="C265" s="4">
        <f>IF('True_Odds_Calculator_3-way'!C266="","",'True_Odds_Calculator_3-way'!C266)</f>
        <v>5.47</v>
      </c>
      <c r="D265" s="4">
        <f t="shared" si="20"/>
        <v>5.5581810651748054E-2</v>
      </c>
      <c r="E265" s="4">
        <f t="shared" si="21"/>
        <v>1.9156601122049717</v>
      </c>
      <c r="F265" s="4">
        <f t="shared" si="22"/>
        <v>3.187772790946048</v>
      </c>
      <c r="G265" s="4">
        <f t="shared" si="23"/>
        <v>6.0868686384241917</v>
      </c>
      <c r="I265" s="4">
        <f t="shared" si="24"/>
        <v>1.0555818106517481</v>
      </c>
    </row>
    <row r="266" spans="1:9" x14ac:dyDescent="0.2">
      <c r="A266" s="4">
        <f>IF('True_Odds_Calculator_3-way'!A267="","",'True_Odds_Calculator_3-way'!A267)</f>
        <v>3.29</v>
      </c>
      <c r="B266" s="4">
        <f>IF('True_Odds_Calculator_3-way'!B267="","",'True_Odds_Calculator_3-way'!B267)</f>
        <v>3.06</v>
      </c>
      <c r="C266" s="4">
        <f>IF('True_Odds_Calculator_3-way'!C267="","",'True_Odds_Calculator_3-way'!C267)</f>
        <v>2.39</v>
      </c>
      <c r="D266" s="4">
        <f t="shared" si="20"/>
        <v>4.9158795243074316E-2</v>
      </c>
      <c r="E266" s="4">
        <f t="shared" si="21"/>
        <v>3.4774734159686584</v>
      </c>
      <c r="F266" s="4">
        <f t="shared" si="22"/>
        <v>3.221534068305044</v>
      </c>
      <c r="G266" s="4">
        <f t="shared" si="23"/>
        <v>2.4874150679824862</v>
      </c>
      <c r="I266" s="4">
        <f t="shared" si="24"/>
        <v>1.0491587952430743</v>
      </c>
    </row>
    <row r="267" spans="1:9" x14ac:dyDescent="0.2">
      <c r="A267" s="4">
        <f>IF('True_Odds_Calculator_3-way'!A268="","",'True_Odds_Calculator_3-way'!A268)</f>
        <v>1.46</v>
      </c>
      <c r="B267" s="4">
        <f>IF('True_Odds_Calculator_3-way'!B268="","",'True_Odds_Calculator_3-way'!B268)</f>
        <v>4.25</v>
      </c>
      <c r="C267" s="4">
        <f>IF('True_Odds_Calculator_3-way'!C268="","",'True_Odds_Calculator_3-way'!C268)</f>
        <v>7.21</v>
      </c>
      <c r="D267" s="4">
        <f t="shared" si="20"/>
        <v>5.8921879697483304E-2</v>
      </c>
      <c r="E267" s="4">
        <f t="shared" si="21"/>
        <v>1.503101920732612</v>
      </c>
      <c r="F267" s="4">
        <f t="shared" si="22"/>
        <v>4.6370684517382843</v>
      </c>
      <c r="G267" s="4">
        <f t="shared" si="23"/>
        <v>8.3994348815159903</v>
      </c>
      <c r="I267" s="4">
        <f t="shared" si="24"/>
        <v>1.0589218796974833</v>
      </c>
    </row>
    <row r="268" spans="1:9" x14ac:dyDescent="0.2">
      <c r="A268" s="4">
        <f>IF('True_Odds_Calculator_3-way'!A269="","",'True_Odds_Calculator_3-way'!A269)</f>
        <v>4.7699999999999996</v>
      </c>
      <c r="B268" s="4">
        <f>IF('True_Odds_Calculator_3-way'!B269="","",'True_Odds_Calculator_3-way'!B269)</f>
        <v>4.09</v>
      </c>
      <c r="C268" s="4">
        <f>IF('True_Odds_Calculator_3-way'!C269="","",'True_Odds_Calculator_3-way'!C269)</f>
        <v>1.68</v>
      </c>
      <c r="D268" s="4">
        <f t="shared" si="20"/>
        <v>4.9380478614228673E-2</v>
      </c>
      <c r="E268" s="4">
        <f t="shared" si="21"/>
        <v>5.1764269609400806</v>
      </c>
      <c r="F268" s="4">
        <f t="shared" si="22"/>
        <v>4.3852221562760398</v>
      </c>
      <c r="G268" s="4">
        <f t="shared" si="23"/>
        <v>1.7277783728754661</v>
      </c>
      <c r="I268" s="4">
        <f t="shared" si="24"/>
        <v>1.0493804786142287</v>
      </c>
    </row>
    <row r="269" spans="1:9" x14ac:dyDescent="0.2">
      <c r="A269" s="4">
        <f>IF('True_Odds_Calculator_3-way'!A270="","",'True_Odds_Calculator_3-way'!A270)</f>
        <v>1.28</v>
      </c>
      <c r="B269" s="4">
        <f>IF('True_Odds_Calculator_3-way'!B270="","",'True_Odds_Calculator_3-way'!B270)</f>
        <v>6.12</v>
      </c>
      <c r="C269" s="4">
        <f>IF('True_Odds_Calculator_3-way'!C270="","",'True_Odds_Calculator_3-way'!C270)</f>
        <v>11.14</v>
      </c>
      <c r="D269" s="4">
        <f t="shared" si="20"/>
        <v>3.4415299632719609E-2</v>
      </c>
      <c r="E269" s="4">
        <f t="shared" si="21"/>
        <v>1.2990754434698768</v>
      </c>
      <c r="F269" s="4">
        <f t="shared" si="22"/>
        <v>6.5821117070961188</v>
      </c>
      <c r="G269" s="4">
        <f t="shared" si="23"/>
        <v>12.772233731482622</v>
      </c>
      <c r="I269" s="4">
        <f t="shared" si="24"/>
        <v>1.0344152996327196</v>
      </c>
    </row>
    <row r="270" spans="1:9" x14ac:dyDescent="0.2">
      <c r="A270" s="4">
        <f>IF('True_Odds_Calculator_3-way'!A271="","",'True_Odds_Calculator_3-way'!A271)</f>
        <v>6.62</v>
      </c>
      <c r="B270" s="4">
        <f>IF('True_Odds_Calculator_3-way'!B271="","",'True_Odds_Calculator_3-way'!B271)</f>
        <v>5.24</v>
      </c>
      <c r="C270" s="4">
        <f>IF('True_Odds_Calculator_3-way'!C271="","",'True_Odds_Calculator_3-way'!C271)</f>
        <v>1.46</v>
      </c>
      <c r="D270" s="4">
        <f t="shared" si="20"/>
        <v>2.682860331849235E-2</v>
      </c>
      <c r="E270" s="4">
        <f t="shared" si="21"/>
        <v>7.0365779739286607</v>
      </c>
      <c r="F270" s="4">
        <f t="shared" si="22"/>
        <v>5.497622015361519</v>
      </c>
      <c r="G270" s="4">
        <f t="shared" si="23"/>
        <v>1.4793148023407174</v>
      </c>
      <c r="I270" s="4">
        <f t="shared" si="24"/>
        <v>1.0268286033184924</v>
      </c>
    </row>
    <row r="271" spans="1:9" x14ac:dyDescent="0.2">
      <c r="A271" s="4">
        <f>IF('True_Odds_Calculator_3-way'!A272="","",'True_Odds_Calculator_3-way'!A272)</f>
        <v>2.27</v>
      </c>
      <c r="B271" s="4">
        <f>IF('True_Odds_Calculator_3-way'!B272="","",'True_Odds_Calculator_3-way'!B272)</f>
        <v>3.35</v>
      </c>
      <c r="C271" s="4">
        <f>IF('True_Odds_Calculator_3-way'!C272="","",'True_Odds_Calculator_3-way'!C272)</f>
        <v>3.46</v>
      </c>
      <c r="D271" s="4">
        <f t="shared" si="20"/>
        <v>2.8053438088263105E-2</v>
      </c>
      <c r="E271" s="4">
        <f t="shared" si="21"/>
        <v>2.3192305420881585</v>
      </c>
      <c r="F271" s="4">
        <f t="shared" si="22"/>
        <v>3.4583370391514023</v>
      </c>
      <c r="G271" s="4">
        <f t="shared" si="23"/>
        <v>3.5756913700653712</v>
      </c>
      <c r="I271" s="4">
        <f t="shared" si="24"/>
        <v>1.0280534380882631</v>
      </c>
    </row>
    <row r="272" spans="1:9" x14ac:dyDescent="0.2">
      <c r="A272" s="4">
        <f>IF('True_Odds_Calculator_3-way'!A273="","",'True_Odds_Calculator_3-way'!A273)</f>
        <v>2.52</v>
      </c>
      <c r="B272" s="4">
        <f>IF('True_Odds_Calculator_3-way'!B273="","",'True_Odds_Calculator_3-way'!B273)</f>
        <v>3.19</v>
      </c>
      <c r="C272" s="4">
        <f>IF('True_Odds_Calculator_3-way'!C273="","",'True_Odds_Calculator_3-way'!C273)</f>
        <v>3.15</v>
      </c>
      <c r="D272" s="4">
        <f t="shared" si="20"/>
        <v>2.7765338110165683E-2</v>
      </c>
      <c r="E272" s="4">
        <f t="shared" si="21"/>
        <v>2.580177172936192</v>
      </c>
      <c r="F272" s="4">
        <f t="shared" si="22"/>
        <v>3.2870461236506379</v>
      </c>
      <c r="G272" s="4">
        <f t="shared" si="23"/>
        <v>3.2445915402001937</v>
      </c>
      <c r="I272" s="4">
        <f t="shared" si="24"/>
        <v>1.0277653381101657</v>
      </c>
    </row>
    <row r="273" spans="1:9" x14ac:dyDescent="0.2">
      <c r="A273" s="4">
        <f>IF('True_Odds_Calculator_3-way'!A274="","",'True_Odds_Calculator_3-way'!A274)</f>
        <v>1.57</v>
      </c>
      <c r="B273" s="4">
        <f>IF('True_Odds_Calculator_3-way'!B274="","",'True_Odds_Calculator_3-way'!B274)</f>
        <v>3.85</v>
      </c>
      <c r="C273" s="4">
        <f>IF('True_Odds_Calculator_3-way'!C274="","",'True_Odds_Calculator_3-way'!C274)</f>
        <v>7.4</v>
      </c>
      <c r="D273" s="4">
        <f t="shared" si="20"/>
        <v>3.1818070034630441E-2</v>
      </c>
      <c r="E273" s="4">
        <f t="shared" si="21"/>
        <v>1.5965854738074501</v>
      </c>
      <c r="F273" s="4">
        <f t="shared" si="22"/>
        <v>4.0139003553609243</v>
      </c>
      <c r="G273" s="4">
        <f t="shared" si="23"/>
        <v>8.0302508033967062</v>
      </c>
      <c r="I273" s="4">
        <f t="shared" si="24"/>
        <v>1.0318180700346304</v>
      </c>
    </row>
    <row r="274" spans="1:9" x14ac:dyDescent="0.2">
      <c r="A274" s="4">
        <f>IF('True_Odds_Calculator_3-way'!A275="","",'True_Odds_Calculator_3-way'!A275)</f>
        <v>3.28</v>
      </c>
      <c r="B274" s="4">
        <f>IF('True_Odds_Calculator_3-way'!B275="","",'True_Odds_Calculator_3-way'!B275)</f>
        <v>3.05</v>
      </c>
      <c r="C274" s="4">
        <f>IF('True_Odds_Calculator_3-way'!C275="","",'True_Odds_Calculator_3-way'!C275)</f>
        <v>2.5299999999999998</v>
      </c>
      <c r="D274" s="4">
        <f t="shared" si="20"/>
        <v>2.8003818235551758E-2</v>
      </c>
      <c r="E274" s="4">
        <f t="shared" si="21"/>
        <v>3.3835973177331211</v>
      </c>
      <c r="F274" s="4">
        <f t="shared" si="22"/>
        <v>3.1393798668839787</v>
      </c>
      <c r="G274" s="4">
        <f t="shared" si="23"/>
        <v>2.5911950973306008</v>
      </c>
      <c r="I274" s="4">
        <f t="shared" si="24"/>
        <v>1.0280038182355518</v>
      </c>
    </row>
    <row r="275" spans="1:9" x14ac:dyDescent="0.2">
      <c r="A275" s="4">
        <f>IF('True_Odds_Calculator_3-way'!A276="","",'True_Odds_Calculator_3-way'!A276)</f>
        <v>1.59</v>
      </c>
      <c r="B275" s="4">
        <f>IF('True_Odds_Calculator_3-way'!B276="","",'True_Odds_Calculator_3-way'!B276)</f>
        <v>3.75</v>
      </c>
      <c r="C275" s="4">
        <f>IF('True_Odds_Calculator_3-way'!C276="","",'True_Odds_Calculator_3-way'!C276)</f>
        <v>7.41</v>
      </c>
      <c r="D275" s="4">
        <f t="shared" si="20"/>
        <v>3.0550250808443424E-2</v>
      </c>
      <c r="E275" s="4">
        <f t="shared" si="21"/>
        <v>1.6161684055736474</v>
      </c>
      <c r="F275" s="4">
        <f t="shared" si="22"/>
        <v>3.8988900875619645</v>
      </c>
      <c r="G275" s="4">
        <f t="shared" si="23"/>
        <v>8.0147889144365383</v>
      </c>
      <c r="I275" s="4">
        <f t="shared" si="24"/>
        <v>1.0305502508084434</v>
      </c>
    </row>
    <row r="276" spans="1:9" x14ac:dyDescent="0.2">
      <c r="A276" s="4">
        <f>IF('True_Odds_Calculator_3-way'!A277="","",'True_Odds_Calculator_3-way'!A277)</f>
        <v>3.06</v>
      </c>
      <c r="B276" s="4">
        <f>IF('True_Odds_Calculator_3-way'!B277="","",'True_Odds_Calculator_3-way'!B277)</f>
        <v>3.45</v>
      </c>
      <c r="C276" s="4">
        <f>IF('True_Odds_Calculator_3-way'!C277="","",'True_Odds_Calculator_3-way'!C277)</f>
        <v>2.4300000000000002</v>
      </c>
      <c r="D276" s="4">
        <f t="shared" si="20"/>
        <v>2.8175091829539145E-2</v>
      </c>
      <c r="E276" s="4">
        <f t="shared" si="21"/>
        <v>3.1505421506968929</v>
      </c>
      <c r="F276" s="4">
        <f t="shared" si="22"/>
        <v>3.565527938656293</v>
      </c>
      <c r="G276" s="4">
        <f t="shared" si="23"/>
        <v>2.4867522225033376</v>
      </c>
      <c r="I276" s="4">
        <f t="shared" si="24"/>
        <v>1.0281750918295391</v>
      </c>
    </row>
    <row r="277" spans="1:9" x14ac:dyDescent="0.2">
      <c r="A277" s="4">
        <f>IF('True_Odds_Calculator_3-way'!A278="","",'True_Odds_Calculator_3-way'!A278)</f>
        <v>1.64</v>
      </c>
      <c r="B277" s="4">
        <f>IF('True_Odds_Calculator_3-way'!B278="","",'True_Odds_Calculator_3-way'!B278)</f>
        <v>4.34</v>
      </c>
      <c r="C277" s="4">
        <f>IF('True_Odds_Calculator_3-way'!C278="","",'True_Odds_Calculator_3-way'!C278)</f>
        <v>5.21</v>
      </c>
      <c r="D277" s="4">
        <f t="shared" si="20"/>
        <v>3.2109423759264955E-2</v>
      </c>
      <c r="E277" s="4">
        <f t="shared" si="21"/>
        <v>1.6693015024301847</v>
      </c>
      <c r="F277" s="4">
        <f t="shared" si="22"/>
        <v>4.5514209350796246</v>
      </c>
      <c r="G277" s="4">
        <f t="shared" si="23"/>
        <v>5.5176846692923194</v>
      </c>
      <c r="I277" s="4">
        <f t="shared" si="24"/>
        <v>1.032109423759265</v>
      </c>
    </row>
    <row r="278" spans="1:9" x14ac:dyDescent="0.2">
      <c r="A278" s="4">
        <f>IF('True_Odds_Calculator_3-way'!A279="","",'True_Odds_Calculator_3-way'!A279)</f>
        <v>3.6</v>
      </c>
      <c r="B278" s="4">
        <f>IF('True_Odds_Calculator_3-way'!B279="","",'True_Odds_Calculator_3-way'!B279)</f>
        <v>3.85</v>
      </c>
      <c r="C278" s="4">
        <f>IF('True_Odds_Calculator_3-way'!C279="","",'True_Odds_Calculator_3-way'!C279)</f>
        <v>2.04</v>
      </c>
      <c r="D278" s="4">
        <f t="shared" si="20"/>
        <v>2.771411594941009E-2</v>
      </c>
      <c r="E278" s="4">
        <f t="shared" si="21"/>
        <v>3.7238436413444322</v>
      </c>
      <c r="F278" s="4">
        <f t="shared" si="22"/>
        <v>3.9919805726548825</v>
      </c>
      <c r="G278" s="4">
        <f t="shared" si="23"/>
        <v>2.079183457363885</v>
      </c>
      <c r="I278" s="4">
        <f t="shared" si="24"/>
        <v>1.0277141159494101</v>
      </c>
    </row>
    <row r="279" spans="1:9" x14ac:dyDescent="0.2">
      <c r="A279" s="4">
        <f>IF('True_Odds_Calculator_3-way'!A280="","",'True_Odds_Calculator_3-way'!A280)</f>
        <v>2.35</v>
      </c>
      <c r="B279" s="4">
        <f>IF('True_Odds_Calculator_3-way'!B280="","",'True_Odds_Calculator_3-way'!B280)</f>
        <v>3.43</v>
      </c>
      <c r="C279" s="4">
        <f>IF('True_Odds_Calculator_3-way'!C280="","",'True_Odds_Calculator_3-way'!C280)</f>
        <v>3.11</v>
      </c>
      <c r="D279" s="4">
        <f t="shared" si="20"/>
        <v>3.8620512758118952E-2</v>
      </c>
      <c r="E279" s="4">
        <f t="shared" si="21"/>
        <v>2.423311809995278</v>
      </c>
      <c r="F279" s="4">
        <f t="shared" si="22"/>
        <v>3.5884521209856883</v>
      </c>
      <c r="G279" s="4">
        <f t="shared" si="23"/>
        <v>3.2397068411696637</v>
      </c>
      <c r="I279" s="4">
        <f t="shared" si="24"/>
        <v>1.038620512758119</v>
      </c>
    </row>
    <row r="280" spans="1:9" x14ac:dyDescent="0.2">
      <c r="A280" s="4">
        <f>IF('True_Odds_Calculator_3-way'!A281="","",'True_Odds_Calculator_3-way'!A281)</f>
        <v>2.96</v>
      </c>
      <c r="B280" s="4">
        <f>IF('True_Odds_Calculator_3-way'!B281="","",'True_Odds_Calculator_3-way'!B281)</f>
        <v>3.58</v>
      </c>
      <c r="C280" s="4">
        <f>IF('True_Odds_Calculator_3-way'!C281="","",'True_Odds_Calculator_3-way'!C281)</f>
        <v>2.37</v>
      </c>
      <c r="D280" s="4">
        <f t="shared" si="20"/>
        <v>3.910837504642739E-2</v>
      </c>
      <c r="E280" s="4">
        <f t="shared" si="21"/>
        <v>3.0788014980293896</v>
      </c>
      <c r="F280" s="4">
        <f t="shared" si="22"/>
        <v>3.7552552366954854</v>
      </c>
      <c r="G280" s="4">
        <f t="shared" si="23"/>
        <v>2.445556990382046</v>
      </c>
      <c r="I280" s="4">
        <f t="shared" si="24"/>
        <v>1.0391083750464274</v>
      </c>
    </row>
    <row r="281" spans="1:9" x14ac:dyDescent="0.2">
      <c r="A281" s="4">
        <f>IF('True_Odds_Calculator_3-way'!A282="","",'True_Odds_Calculator_3-way'!A282)</f>
        <v>2.54</v>
      </c>
      <c r="B281" s="4">
        <f>IF('True_Odds_Calculator_3-way'!B282="","",'True_Odds_Calculator_3-way'!B282)</f>
        <v>3.51</v>
      </c>
      <c r="C281" s="4">
        <f>IF('True_Odds_Calculator_3-way'!C282="","",'True_Odds_Calculator_3-way'!C282)</f>
        <v>2.78</v>
      </c>
      <c r="D281" s="4">
        <f t="shared" si="20"/>
        <v>3.8313302517686942E-2</v>
      </c>
      <c r="E281" s="4">
        <f t="shared" si="21"/>
        <v>2.6251563878477939</v>
      </c>
      <c r="F281" s="4">
        <f t="shared" si="22"/>
        <v>3.6747253090489411</v>
      </c>
      <c r="G281" s="4">
        <f t="shared" si="23"/>
        <v>2.882333385484884</v>
      </c>
      <c r="I281" s="4">
        <f t="shared" si="24"/>
        <v>1.0383133025176869</v>
      </c>
    </row>
    <row r="282" spans="1:9" x14ac:dyDescent="0.2">
      <c r="A282" s="4">
        <f>IF('True_Odds_Calculator_3-way'!A283="","",'True_Odds_Calculator_3-way'!A283)</f>
        <v>2.2999999999999998</v>
      </c>
      <c r="B282" s="4">
        <f>IF('True_Odds_Calculator_3-way'!B283="","",'True_Odds_Calculator_3-way'!B283)</f>
        <v>3.46</v>
      </c>
      <c r="C282" s="4">
        <f>IF('True_Odds_Calculator_3-way'!C283="","",'True_Odds_Calculator_3-way'!C283)</f>
        <v>3.17</v>
      </c>
      <c r="D282" s="4">
        <f t="shared" si="20"/>
        <v>3.9257362985326116E-2</v>
      </c>
      <c r="E282" s="4">
        <f t="shared" si="21"/>
        <v>2.3713719196371779</v>
      </c>
      <c r="F282" s="4">
        <f t="shared" si="22"/>
        <v>3.6240871613099102</v>
      </c>
      <c r="G282" s="4">
        <f t="shared" si="23"/>
        <v>3.307188622798976</v>
      </c>
      <c r="I282" s="4">
        <f t="shared" si="24"/>
        <v>1.0392573629853261</v>
      </c>
    </row>
    <row r="283" spans="1:9" x14ac:dyDescent="0.2">
      <c r="A283" s="4">
        <f>IF('True_Odds_Calculator_3-way'!A284="","",'True_Odds_Calculator_3-way'!A284)</f>
        <v>2.39</v>
      </c>
      <c r="B283" s="4">
        <f>IF('True_Odds_Calculator_3-way'!B284="","",'True_Odds_Calculator_3-way'!B284)</f>
        <v>4.0199999999999996</v>
      </c>
      <c r="C283" s="4">
        <f>IF('True_Odds_Calculator_3-way'!C284="","",'True_Odds_Calculator_3-way'!C284)</f>
        <v>2.61</v>
      </c>
      <c r="D283" s="4">
        <f t="shared" si="20"/>
        <v>5.0308023198584184E-2</v>
      </c>
      <c r="E283" s="4">
        <f t="shared" si="21"/>
        <v>2.4897875092611113</v>
      </c>
      <c r="F283" s="4">
        <f t="shared" si="22"/>
        <v>4.3105886389522716</v>
      </c>
      <c r="G283" s="4">
        <f t="shared" si="23"/>
        <v>2.7294630862694382</v>
      </c>
      <c r="I283" s="4">
        <f t="shared" si="24"/>
        <v>1.0503080231985842</v>
      </c>
    </row>
    <row r="284" spans="1:9" x14ac:dyDescent="0.2">
      <c r="A284" s="4">
        <f>IF('True_Odds_Calculator_3-way'!A285="","",'True_Odds_Calculator_3-way'!A285)</f>
        <v>2.12</v>
      </c>
      <c r="B284" s="4">
        <f>IF('True_Odds_Calculator_3-way'!B285="","",'True_Odds_Calculator_3-way'!B285)</f>
        <v>3.85</v>
      </c>
      <c r="C284" s="4">
        <f>IF('True_Odds_Calculator_3-way'!C285="","",'True_Odds_Calculator_3-way'!C285)</f>
        <v>3.13</v>
      </c>
      <c r="D284" s="4">
        <f t="shared" si="20"/>
        <v>5.0927190839180625E-2</v>
      </c>
      <c r="E284" s="4">
        <f t="shared" si="21"/>
        <v>2.1991439998209494</v>
      </c>
      <c r="F284" s="4">
        <f t="shared" si="22"/>
        <v>4.1192179196119909</v>
      </c>
      <c r="G284" s="4">
        <f t="shared" si="23"/>
        <v>3.305642105916939</v>
      </c>
      <c r="I284" s="4">
        <f t="shared" si="24"/>
        <v>1.0509271908391806</v>
      </c>
    </row>
    <row r="285" spans="1:9" x14ac:dyDescent="0.2">
      <c r="A285" s="4">
        <f>IF('True_Odds_Calculator_3-way'!A286="","",'True_Odds_Calculator_3-way'!A286)</f>
        <v>4.05</v>
      </c>
      <c r="B285" s="4">
        <f>IF('True_Odds_Calculator_3-way'!B286="","",'True_Odds_Calculator_3-way'!B286)</f>
        <v>3.79</v>
      </c>
      <c r="C285" s="4">
        <f>IF('True_Odds_Calculator_3-way'!C286="","",'True_Odds_Calculator_3-way'!C286)</f>
        <v>1.85</v>
      </c>
      <c r="D285" s="4">
        <f t="shared" si="20"/>
        <v>5.1306363531517407E-2</v>
      </c>
      <c r="E285" s="4">
        <f t="shared" si="21"/>
        <v>4.3513931117617979</v>
      </c>
      <c r="F285" s="4">
        <f t="shared" si="22"/>
        <v>4.0526829071041117</v>
      </c>
      <c r="G285" s="4">
        <f t="shared" si="23"/>
        <v>1.9104444056977132</v>
      </c>
      <c r="I285" s="4">
        <f t="shared" si="24"/>
        <v>1.0513063635315174</v>
      </c>
    </row>
    <row r="286" spans="1:9" x14ac:dyDescent="0.2">
      <c r="A286" s="4">
        <f>IF('True_Odds_Calculator_3-way'!A287="","",'True_Odds_Calculator_3-way'!A287)</f>
        <v>1.65</v>
      </c>
      <c r="B286" s="4">
        <f>IF('True_Odds_Calculator_3-way'!B287="","",'True_Odds_Calculator_3-way'!B287)</f>
        <v>3.99</v>
      </c>
      <c r="C286" s="4">
        <f>IF('True_Odds_Calculator_3-way'!C287="","",'True_Odds_Calculator_3-way'!C287)</f>
        <v>5.04</v>
      </c>
      <c r="D286" s="4">
        <f t="shared" si="20"/>
        <v>5.5099870889344649E-2</v>
      </c>
      <c r="E286" s="4">
        <f t="shared" si="21"/>
        <v>1.7015658317000149</v>
      </c>
      <c r="F286" s="4">
        <f t="shared" si="22"/>
        <v>4.3055207368248958</v>
      </c>
      <c r="G286" s="4">
        <f t="shared" si="23"/>
        <v>5.5541338582677175</v>
      </c>
      <c r="I286" s="4">
        <f t="shared" si="24"/>
        <v>1.0550998708893446</v>
      </c>
    </row>
    <row r="287" spans="1:9" x14ac:dyDescent="0.2">
      <c r="A287" s="4">
        <f>IF('True_Odds_Calculator_3-way'!A288="","",'True_Odds_Calculator_3-way'!A288)</f>
        <v>2.25</v>
      </c>
      <c r="B287" s="4">
        <f>IF('True_Odds_Calculator_3-way'!B288="","",'True_Odds_Calculator_3-way'!B288)</f>
        <v>3.87</v>
      </c>
      <c r="C287" s="4">
        <f>IF('True_Odds_Calculator_3-way'!C288="","",'True_Odds_Calculator_3-way'!C288)</f>
        <v>2.87</v>
      </c>
      <c r="D287" s="4">
        <f t="shared" si="20"/>
        <v>5.1274433010110698E-2</v>
      </c>
      <c r="E287" s="4">
        <f t="shared" si="21"/>
        <v>2.3399860952126796</v>
      </c>
      <c r="F287" s="4">
        <f t="shared" si="22"/>
        <v>4.144107953485479</v>
      </c>
      <c r="G287" s="4">
        <f t="shared" si="23"/>
        <v>3.018042661111362</v>
      </c>
      <c r="I287" s="4">
        <f t="shared" si="24"/>
        <v>1.0512744330101107</v>
      </c>
    </row>
    <row r="288" spans="1:9" x14ac:dyDescent="0.2">
      <c r="A288" s="4">
        <f>IF('True_Odds_Calculator_3-way'!A289="","",'True_Odds_Calculator_3-way'!A289)</f>
        <v>1.71</v>
      </c>
      <c r="B288" s="4">
        <f>IF('True_Odds_Calculator_3-way'!B289="","",'True_Odds_Calculator_3-way'!B289)</f>
        <v>4.58</v>
      </c>
      <c r="C288" s="4">
        <f>IF('True_Odds_Calculator_3-way'!C289="","",'True_Odds_Calculator_3-way'!C289)</f>
        <v>3.98</v>
      </c>
      <c r="D288" s="4">
        <f t="shared" si="20"/>
        <v>5.4392214398173877E-2</v>
      </c>
      <c r="E288" s="4">
        <f t="shared" si="21"/>
        <v>1.7647123697323883</v>
      </c>
      <c r="F288" s="4">
        <f t="shared" si="22"/>
        <v>4.9947586695498405</v>
      </c>
      <c r="G288" s="4">
        <f t="shared" si="23"/>
        <v>4.2895342395978266</v>
      </c>
      <c r="I288" s="4">
        <f t="shared" si="24"/>
        <v>1.0543922143981739</v>
      </c>
    </row>
    <row r="289" spans="1:9" x14ac:dyDescent="0.2">
      <c r="A289" s="4">
        <f>IF('True_Odds_Calculator_3-way'!A290="","",'True_Odds_Calculator_3-way'!A290)</f>
        <v>1.97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3.23</v>
      </c>
      <c r="D289" s="4">
        <f t="shared" si="20"/>
        <v>5.1953520455342517E-2</v>
      </c>
      <c r="E289" s="4">
        <f t="shared" si="21"/>
        <v>2.0395826993111252</v>
      </c>
      <c r="F289" s="4">
        <f t="shared" si="22"/>
        <v>4.5993094510572536</v>
      </c>
      <c r="G289" s="4">
        <f t="shared" si="23"/>
        <v>3.421380471961275</v>
      </c>
      <c r="I289" s="4">
        <f t="shared" si="24"/>
        <v>1.0519535204553425</v>
      </c>
    </row>
    <row r="290" spans="1:9" x14ac:dyDescent="0.2">
      <c r="A290" s="4">
        <f>IF('True_Odds_Calculator_3-way'!A291="","",'True_Odds_Calculator_3-way'!A291)</f>
        <v>1.1599999999999999</v>
      </c>
      <c r="B290" s="4">
        <f>IF('True_Odds_Calculator_3-way'!B291="","",'True_Odds_Calculator_3-way'!B291)</f>
        <v>7.6</v>
      </c>
      <c r="C290" s="4">
        <f>IF('True_Odds_Calculator_3-way'!C291="","",'True_Odds_Calculator_3-way'!C291)</f>
        <v>14.91</v>
      </c>
      <c r="D290" s="4">
        <f t="shared" si="20"/>
        <v>6.0716994039250682E-2</v>
      </c>
      <c r="E290" s="4">
        <f t="shared" si="21"/>
        <v>1.1878883368393045</v>
      </c>
      <c r="F290" s="4">
        <f t="shared" si="22"/>
        <v>8.9815021992558606</v>
      </c>
      <c r="G290" s="4">
        <f t="shared" si="23"/>
        <v>21.353795102171674</v>
      </c>
      <c r="I290" s="4">
        <f t="shared" si="24"/>
        <v>1.0607169940392507</v>
      </c>
    </row>
    <row r="291" spans="1:9" x14ac:dyDescent="0.2">
      <c r="A291" s="4">
        <f>IF('True_Odds_Calculator_3-way'!A292="","",'True_Odds_Calculator_3-way'!A292)</f>
        <v>1.99</v>
      </c>
      <c r="B291" s="4">
        <f>IF('True_Odds_Calculator_3-way'!B292="","",'True_Odds_Calculator_3-way'!B292)</f>
        <v>4.1399999999999997</v>
      </c>
      <c r="C291" s="4">
        <f>IF('True_Odds_Calculator_3-way'!C292="","",'True_Odds_Calculator_3-way'!C292)</f>
        <v>3.26</v>
      </c>
      <c r="D291" s="4">
        <f t="shared" si="20"/>
        <v>5.080692279154575E-2</v>
      </c>
      <c r="E291" s="4">
        <f t="shared" si="21"/>
        <v>2.0594059456553153</v>
      </c>
      <c r="F291" s="4">
        <f t="shared" si="22"/>
        <v>4.4521565137015671</v>
      </c>
      <c r="G291" s="4">
        <f t="shared" si="23"/>
        <v>3.4505029198454418</v>
      </c>
      <c r="I291" s="4">
        <f t="shared" si="24"/>
        <v>1.0508069227915457</v>
      </c>
    </row>
    <row r="292" spans="1:9" x14ac:dyDescent="0.2">
      <c r="A292" s="4">
        <f>IF('True_Odds_Calculator_3-way'!A293="","",'True_Odds_Calculator_3-way'!A293)</f>
        <v>2.69</v>
      </c>
      <c r="B292" s="4">
        <f>IF('True_Odds_Calculator_3-way'!B293="","",'True_Odds_Calculator_3-way'!B293)</f>
        <v>3.59</v>
      </c>
      <c r="C292" s="4">
        <f>IF('True_Odds_Calculator_3-way'!C293="","",'True_Odds_Calculator_3-way'!C293)</f>
        <v>2.5</v>
      </c>
      <c r="D292" s="4">
        <f t="shared" si="20"/>
        <v>5.0298743929336975E-2</v>
      </c>
      <c r="E292" s="4">
        <f t="shared" si="21"/>
        <v>2.8170524665848586</v>
      </c>
      <c r="F292" s="4">
        <f t="shared" si="22"/>
        <v>3.8199244224222269</v>
      </c>
      <c r="G292" s="4">
        <f t="shared" si="23"/>
        <v>2.6093735082564908</v>
      </c>
      <c r="I292" s="4">
        <f t="shared" si="24"/>
        <v>1.050298743929337</v>
      </c>
    </row>
    <row r="293" spans="1:9" x14ac:dyDescent="0.2">
      <c r="A293" s="4">
        <f>IF('True_Odds_Calculator_3-way'!A294="","",'True_Odds_Calculator_3-way'!A294)</f>
        <v>1.75</v>
      </c>
      <c r="B293" s="4">
        <f>IF('True_Odds_Calculator_3-way'!B294="","",'True_Odds_Calculator_3-way'!B294)</f>
        <v>4.0599999999999996</v>
      </c>
      <c r="C293" s="4">
        <f>IF('True_Odds_Calculator_3-way'!C294="","",'True_Odds_Calculator_3-way'!C294)</f>
        <v>4.7</v>
      </c>
      <c r="D293" s="4">
        <f t="shared" si="20"/>
        <v>3.0499947594591736E-2</v>
      </c>
      <c r="E293" s="4">
        <f t="shared" si="21"/>
        <v>1.7816993464052286</v>
      </c>
      <c r="F293" s="4">
        <f t="shared" si="22"/>
        <v>4.2347980470483799</v>
      </c>
      <c r="G293" s="4">
        <f t="shared" si="23"/>
        <v>4.9358510087946197</v>
      </c>
      <c r="I293" s="4">
        <f t="shared" si="24"/>
        <v>1.0304999475945917</v>
      </c>
    </row>
    <row r="294" spans="1:9" x14ac:dyDescent="0.2">
      <c r="A294" s="4">
        <f>IF('True_Odds_Calculator_3-way'!A295="","",'True_Odds_Calculator_3-way'!A295)</f>
        <v>6.56</v>
      </c>
      <c r="B294" s="4">
        <f>IF('True_Odds_Calculator_3-way'!B295="","",'True_Odds_Calculator_3-way'!B295)</f>
        <v>4.5999999999999996</v>
      </c>
      <c r="C294" s="4">
        <f>IF('True_Odds_Calculator_3-way'!C295="","",'True_Odds_Calculator_3-way'!C295)</f>
        <v>1.51</v>
      </c>
      <c r="D294" s="4">
        <f t="shared" si="20"/>
        <v>3.2081984367209104E-2</v>
      </c>
      <c r="E294" s="4">
        <f t="shared" si="21"/>
        <v>7.0549210989174327</v>
      </c>
      <c r="F294" s="4">
        <f t="shared" si="22"/>
        <v>4.837992338336349</v>
      </c>
      <c r="G294" s="4">
        <f t="shared" si="23"/>
        <v>1.5347835811042039</v>
      </c>
      <c r="I294" s="4">
        <f t="shared" si="24"/>
        <v>1.0320819843672091</v>
      </c>
    </row>
    <row r="295" spans="1:9" x14ac:dyDescent="0.2">
      <c r="A295" s="4">
        <f>IF('True_Odds_Calculator_3-way'!A296="","",'True_Odds_Calculator_3-way'!A296)</f>
        <v>1.79</v>
      </c>
      <c r="B295" s="4">
        <f>IF('True_Odds_Calculator_3-way'!B296="","",'True_Odds_Calculator_3-way'!B296)</f>
        <v>3.81</v>
      </c>
      <c r="C295" s="4">
        <f>IF('True_Odds_Calculator_3-way'!C296="","",'True_Odds_Calculator_3-way'!C296)</f>
        <v>4.78</v>
      </c>
      <c r="D295" s="4">
        <f t="shared" si="20"/>
        <v>3.033143039864683E-2</v>
      </c>
      <c r="E295" s="4">
        <f t="shared" si="21"/>
        <v>1.8229920608980748</v>
      </c>
      <c r="F295" s="4">
        <f t="shared" si="22"/>
        <v>3.9626447062705714</v>
      </c>
      <c r="G295" s="4">
        <f t="shared" si="23"/>
        <v>5.022739344341268</v>
      </c>
      <c r="I295" s="4">
        <f t="shared" si="24"/>
        <v>1.0303314303986468</v>
      </c>
    </row>
    <row r="296" spans="1:9" x14ac:dyDescent="0.2">
      <c r="A296" s="4">
        <f>IF('True_Odds_Calculator_3-way'!A297="","",'True_Odds_Calculator_3-way'!A297)</f>
        <v>1.79</v>
      </c>
      <c r="B296" s="4">
        <f>IF('True_Odds_Calculator_3-way'!B297="","",'True_Odds_Calculator_3-way'!B297)</f>
        <v>3.63</v>
      </c>
      <c r="C296" s="4">
        <f>IF('True_Odds_Calculator_3-way'!C297="","",'True_Odds_Calculator_3-way'!C297)</f>
        <v>5.12</v>
      </c>
      <c r="D296" s="4">
        <f t="shared" si="20"/>
        <v>2.9453811541006791E-2</v>
      </c>
      <c r="E296" s="4">
        <f t="shared" si="21"/>
        <v>1.8220203821594656</v>
      </c>
      <c r="F296" s="4">
        <f t="shared" si="22"/>
        <v>3.7641509989015831</v>
      </c>
      <c r="G296" s="4">
        <f t="shared" si="23"/>
        <v>5.3909935946326799</v>
      </c>
      <c r="I296" s="4">
        <f t="shared" si="24"/>
        <v>1.0294538115410068</v>
      </c>
    </row>
    <row r="297" spans="1:9" x14ac:dyDescent="0.2">
      <c r="A297" s="4">
        <f>IF('True_Odds_Calculator_3-way'!A298="","",'True_Odds_Calculator_3-way'!A298)</f>
        <v>2.3199999999999998</v>
      </c>
      <c r="B297" s="4">
        <f>IF('True_Odds_Calculator_3-way'!B298="","",'True_Odds_Calculator_3-way'!B298)</f>
        <v>3.39</v>
      </c>
      <c r="C297" s="4">
        <f>IF('True_Odds_Calculator_3-way'!C298="","",'True_Odds_Calculator_3-way'!C298)</f>
        <v>3.31</v>
      </c>
      <c r="D297" s="4">
        <f t="shared" si="20"/>
        <v>2.8134537121461412E-2</v>
      </c>
      <c r="E297" s="4">
        <f t="shared" si="21"/>
        <v>2.3715997867980989</v>
      </c>
      <c r="F297" s="4">
        <f t="shared" si="22"/>
        <v>3.5013138647385529</v>
      </c>
      <c r="G297" s="4">
        <f t="shared" si="23"/>
        <v>3.4160399349347919</v>
      </c>
      <c r="I297" s="4">
        <f t="shared" si="24"/>
        <v>1.0281345371214614</v>
      </c>
    </row>
    <row r="298" spans="1:9" x14ac:dyDescent="0.2">
      <c r="A298" s="4">
        <f>IF('True_Odds_Calculator_3-way'!A299="","",'True_Odds_Calculator_3-way'!A299)</f>
        <v>2.87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2.54</v>
      </c>
      <c r="D298" s="4">
        <f t="shared" si="20"/>
        <v>2.3031719555198116E-2</v>
      </c>
      <c r="E298" s="4">
        <f t="shared" si="21"/>
        <v>2.934661385097217</v>
      </c>
      <c r="F298" s="4">
        <f t="shared" si="22"/>
        <v>3.6600322456779173</v>
      </c>
      <c r="G298" s="4">
        <f t="shared" si="23"/>
        <v>2.5905155432801243</v>
      </c>
      <c r="I298" s="4">
        <f t="shared" si="24"/>
        <v>1.0230317195551981</v>
      </c>
    </row>
    <row r="299" spans="1:9" x14ac:dyDescent="0.2">
      <c r="A299" s="4">
        <f>IF('True_Odds_Calculator_3-way'!A300="","",'True_Odds_Calculator_3-way'!A300)</f>
        <v>1.6</v>
      </c>
      <c r="B299" s="4">
        <f>IF('True_Odds_Calculator_3-way'!B300="","",'True_Odds_Calculator_3-way'!B300)</f>
        <v>4.28</v>
      </c>
      <c r="C299" s="4">
        <f>IF('True_Odds_Calculator_3-way'!C300="","",'True_Odds_Calculator_3-way'!C300)</f>
        <v>5.63</v>
      </c>
      <c r="D299" s="4">
        <f t="shared" si="20"/>
        <v>3.6264753241148195E-2</v>
      </c>
      <c r="E299" s="4">
        <f t="shared" si="21"/>
        <v>1.6315562587317103</v>
      </c>
      <c r="F299" s="4">
        <f t="shared" si="22"/>
        <v>4.5135191665912231</v>
      </c>
      <c r="G299" s="4">
        <f t="shared" si="23"/>
        <v>6.0411410520509952</v>
      </c>
      <c r="I299" s="4">
        <f t="shared" si="24"/>
        <v>1.0362647532411482</v>
      </c>
    </row>
    <row r="300" spans="1:9" x14ac:dyDescent="0.2">
      <c r="A300" s="4">
        <f>IF('True_Odds_Calculator_3-way'!A301="","",'True_Odds_Calculator_3-way'!A301)</f>
        <v>1.71</v>
      </c>
      <c r="B300" s="4">
        <f>IF('True_Odds_Calculator_3-way'!B301="","",'True_Odds_Calculator_3-way'!B301)</f>
        <v>3.63</v>
      </c>
      <c r="C300" s="4">
        <f>IF('True_Odds_Calculator_3-way'!C301="","",'True_Odds_Calculator_3-way'!C301)</f>
        <v>5.61</v>
      </c>
      <c r="D300" s="4">
        <f t="shared" si="20"/>
        <v>3.8530534730928823E-2</v>
      </c>
      <c r="E300" s="4">
        <f t="shared" si="21"/>
        <v>1.7483990476300932</v>
      </c>
      <c r="F300" s="4">
        <f t="shared" si="22"/>
        <v>3.8075137021147629</v>
      </c>
      <c r="G300" s="4">
        <f t="shared" si="23"/>
        <v>6.0455980337674111</v>
      </c>
      <c r="I300" s="4">
        <f t="shared" si="24"/>
        <v>1.0385305347309288</v>
      </c>
    </row>
    <row r="301" spans="1:9" x14ac:dyDescent="0.2">
      <c r="A301" s="4">
        <f>IF('True_Odds_Calculator_3-way'!A302="","",'True_Odds_Calculator_3-way'!A302)</f>
        <v>3.04</v>
      </c>
      <c r="B301" s="4">
        <f>IF('True_Odds_Calculator_3-way'!B302="","",'True_Odds_Calculator_3-way'!B302)</f>
        <v>3.86</v>
      </c>
      <c r="C301" s="4">
        <f>IF('True_Odds_Calculator_3-way'!C302="","",'True_Odds_Calculator_3-way'!C302)</f>
        <v>2.2999999999999998</v>
      </c>
      <c r="D301" s="4">
        <f t="shared" si="20"/>
        <v>2.2797334629658383E-2</v>
      </c>
      <c r="E301" s="4">
        <f t="shared" si="21"/>
        <v>3.1118886709261648</v>
      </c>
      <c r="F301" s="4">
        <f t="shared" si="22"/>
        <v>3.976645226691395</v>
      </c>
      <c r="G301" s="4">
        <f t="shared" si="23"/>
        <v>2.3409144001720832</v>
      </c>
      <c r="I301" s="4">
        <f t="shared" si="24"/>
        <v>1.0227973346296584</v>
      </c>
    </row>
    <row r="302" spans="1:9" x14ac:dyDescent="0.2">
      <c r="A302" s="4">
        <f>IF('True_Odds_Calculator_3-way'!A303="","",'True_Odds_Calculator_3-way'!A303)</f>
        <v>3.36</v>
      </c>
      <c r="B302" s="4">
        <f>IF('True_Odds_Calculator_3-way'!B303="","",'True_Odds_Calculator_3-way'!B303)</f>
        <v>2.93</v>
      </c>
      <c r="C302" s="4">
        <f>IF('True_Odds_Calculator_3-way'!C303="","",'True_Odds_Calculator_3-way'!C303)</f>
        <v>2.54</v>
      </c>
      <c r="D302" s="4">
        <f t="shared" si="20"/>
        <v>3.2616763348267463E-2</v>
      </c>
      <c r="E302" s="4">
        <f t="shared" si="21"/>
        <v>3.4873973269108185</v>
      </c>
      <c r="F302" s="4">
        <f t="shared" si="22"/>
        <v>3.0264083739961509</v>
      </c>
      <c r="G302" s="4">
        <f t="shared" si="23"/>
        <v>2.6121354965069563</v>
      </c>
      <c r="I302" s="4">
        <f t="shared" si="24"/>
        <v>1.0326167633482675</v>
      </c>
    </row>
    <row r="303" spans="1:9" x14ac:dyDescent="0.2">
      <c r="A303" s="4">
        <f>IF('True_Odds_Calculator_3-way'!A304="","",'True_Odds_Calculator_3-way'!A304)</f>
        <v>2.46</v>
      </c>
      <c r="B303" s="4">
        <f>IF('True_Odds_Calculator_3-way'!B304="","",'True_Odds_Calculator_3-way'!B304)</f>
        <v>2.99</v>
      </c>
      <c r="C303" s="4">
        <f>IF('True_Odds_Calculator_3-way'!C304="","",'True_Odds_Calculator_3-way'!C304)</f>
        <v>3.42</v>
      </c>
      <c r="D303" s="4">
        <f t="shared" si="20"/>
        <v>3.3349886394480777E-2</v>
      </c>
      <c r="E303" s="4">
        <f t="shared" si="21"/>
        <v>2.5291648351383182</v>
      </c>
      <c r="F303" s="4">
        <f t="shared" si="22"/>
        <v>3.0928007380781541</v>
      </c>
      <c r="G303" s="4">
        <f t="shared" si="23"/>
        <v>3.5551632927986772</v>
      </c>
      <c r="I303" s="4">
        <f t="shared" si="24"/>
        <v>1.0333498863944808</v>
      </c>
    </row>
    <row r="304" spans="1:9" x14ac:dyDescent="0.2">
      <c r="A304" s="4">
        <f>IF('True_Odds_Calculator_3-way'!A305="","",'True_Odds_Calculator_3-way'!A305)</f>
        <v>2.33</v>
      </c>
      <c r="B304" s="4">
        <f>IF('True_Odds_Calculator_3-way'!B305="","",'True_Odds_Calculator_3-way'!B305)</f>
        <v>2.89</v>
      </c>
      <c r="C304" s="4">
        <f>IF('True_Odds_Calculator_3-way'!C305="","",'True_Odds_Calculator_3-way'!C305)</f>
        <v>3.88</v>
      </c>
      <c r="D304" s="4">
        <f t="shared" si="20"/>
        <v>3.2937269364784472E-2</v>
      </c>
      <c r="E304" s="4">
        <f t="shared" si="21"/>
        <v>2.3911691660675034</v>
      </c>
      <c r="F304" s="4">
        <f t="shared" si="22"/>
        <v>2.9847033524219651</v>
      </c>
      <c r="G304" s="4">
        <f t="shared" si="23"/>
        <v>4.0526377835259746</v>
      </c>
      <c r="I304" s="4">
        <f t="shared" si="24"/>
        <v>1.0329372693647845</v>
      </c>
    </row>
    <row r="305" spans="1:9" x14ac:dyDescent="0.2">
      <c r="A305" s="4">
        <f>IF('True_Odds_Calculator_3-way'!A306="","",'True_Odds_Calculator_3-way'!A306)</f>
        <v>1.66</v>
      </c>
      <c r="B305" s="4">
        <f>IF('True_Odds_Calculator_3-way'!B306="","",'True_Odds_Calculator_3-way'!B306)</f>
        <v>3.81</v>
      </c>
      <c r="C305" s="4">
        <f>IF('True_Odds_Calculator_3-way'!C306="","",'True_Odds_Calculator_3-way'!C306)</f>
        <v>5.78</v>
      </c>
      <c r="D305" s="4">
        <f t="shared" si="20"/>
        <v>3.7887210778104086E-2</v>
      </c>
      <c r="E305" s="4">
        <f t="shared" si="21"/>
        <v>1.6955458585066001</v>
      </c>
      <c r="F305" s="4">
        <f t="shared" si="22"/>
        <v>4.0025917367205421</v>
      </c>
      <c r="G305" s="4">
        <f t="shared" si="23"/>
        <v>6.2351404769902281</v>
      </c>
      <c r="I305" s="4">
        <f t="shared" si="24"/>
        <v>1.0378872107781041</v>
      </c>
    </row>
    <row r="306" spans="1:9" x14ac:dyDescent="0.2">
      <c r="A306" s="4">
        <f>IF('True_Odds_Calculator_3-way'!A307="","",'True_Odds_Calculator_3-way'!A307)</f>
        <v>3.59</v>
      </c>
      <c r="B306" s="4">
        <f>IF('True_Odds_Calculator_3-way'!B307="","",'True_Odds_Calculator_3-way'!B307)</f>
        <v>3.39</v>
      </c>
      <c r="C306" s="4">
        <f>IF('True_Odds_Calculator_3-way'!C307="","",'True_Odds_Calculator_3-way'!C307)</f>
        <v>2.15</v>
      </c>
      <c r="D306" s="4">
        <f t="shared" si="20"/>
        <v>3.8653061840656644E-2</v>
      </c>
      <c r="E306" s="4">
        <f t="shared" si="21"/>
        <v>3.7641081868015007</v>
      </c>
      <c r="F306" s="4">
        <f t="shared" si="22"/>
        <v>3.5448309855688511</v>
      </c>
      <c r="G306" s="4">
        <f t="shared" si="23"/>
        <v>2.2112547665189197</v>
      </c>
      <c r="I306" s="4">
        <f t="shared" si="24"/>
        <v>1.0386530618406566</v>
      </c>
    </row>
    <row r="307" spans="1:9" x14ac:dyDescent="0.2">
      <c r="A307" s="4">
        <f>IF('True_Odds_Calculator_3-way'!A308="","",'True_Odds_Calculator_3-way'!A308)</f>
        <v>2.66</v>
      </c>
      <c r="B307" s="4">
        <f>IF('True_Odds_Calculator_3-way'!B308="","",'True_Odds_Calculator_3-way'!B308)</f>
        <v>3.4</v>
      </c>
      <c r="C307" s="4">
        <f>IF('True_Odds_Calculator_3-way'!C308="","",'True_Odds_Calculator_3-way'!C308)</f>
        <v>2.72</v>
      </c>
      <c r="D307" s="4">
        <f t="shared" si="20"/>
        <v>3.7704555506413051E-2</v>
      </c>
      <c r="E307" s="4">
        <f t="shared" si="21"/>
        <v>2.7520032457652905</v>
      </c>
      <c r="F307" s="4">
        <f t="shared" si="22"/>
        <v>3.5517737923812009</v>
      </c>
      <c r="G307" s="4">
        <f t="shared" si="23"/>
        <v>2.8162756902636494</v>
      </c>
      <c r="I307" s="4">
        <f t="shared" si="24"/>
        <v>1.0377045555064131</v>
      </c>
    </row>
    <row r="308" spans="1:9" x14ac:dyDescent="0.2">
      <c r="A308" s="4">
        <f>IF('True_Odds_Calculator_3-way'!A309="","",'True_Odds_Calculator_3-way'!A309)</f>
        <v>5.91</v>
      </c>
      <c r="B308" s="4">
        <f>IF('True_Odds_Calculator_3-way'!B309="","",'True_Odds_Calculator_3-way'!B309)</f>
        <v>4.67</v>
      </c>
      <c r="C308" s="4">
        <f>IF('True_Odds_Calculator_3-way'!C309="","",'True_Odds_Calculator_3-way'!C309)</f>
        <v>1.51</v>
      </c>
      <c r="D308" s="4">
        <f t="shared" si="20"/>
        <v>4.5589155674429449E-2</v>
      </c>
      <c r="E308" s="4">
        <f t="shared" si="21"/>
        <v>6.49315432388026</v>
      </c>
      <c r="F308" s="4">
        <f t="shared" si="22"/>
        <v>5.0267327405813376</v>
      </c>
      <c r="G308" s="4">
        <f t="shared" si="23"/>
        <v>1.545463031890806</v>
      </c>
      <c r="I308" s="4">
        <f t="shared" si="24"/>
        <v>1.0455891556744294</v>
      </c>
    </row>
    <row r="309" spans="1:9" x14ac:dyDescent="0.2">
      <c r="A309" s="4">
        <f>IF('True_Odds_Calculator_3-way'!A310="","",'True_Odds_Calculator_3-way'!A310)</f>
        <v>2.63</v>
      </c>
      <c r="B309" s="4">
        <f>IF('True_Odds_Calculator_3-way'!B310="","",'True_Odds_Calculator_3-way'!B310)</f>
        <v>3.6</v>
      </c>
      <c r="C309" s="4">
        <f>IF('True_Odds_Calculator_3-way'!C310="","",'True_Odds_Calculator_3-way'!C310)</f>
        <v>2.63</v>
      </c>
      <c r="D309" s="4">
        <f t="shared" si="20"/>
        <v>3.8234051542036518E-2</v>
      </c>
      <c r="E309" s="4">
        <f t="shared" si="21"/>
        <v>2.7212109599540146</v>
      </c>
      <c r="F309" s="4">
        <f t="shared" si="22"/>
        <v>3.773113708820405</v>
      </c>
      <c r="G309" s="4">
        <f t="shared" si="23"/>
        <v>2.7212109599540146</v>
      </c>
      <c r="I309" s="4">
        <f t="shared" si="24"/>
        <v>1.0382340515420365</v>
      </c>
    </row>
    <row r="310" spans="1:9" x14ac:dyDescent="0.2">
      <c r="A310" s="4">
        <f>IF('True_Odds_Calculator_3-way'!A311="","",'True_Odds_Calculator_3-way'!A311)</f>
        <v>2.94</v>
      </c>
      <c r="B310" s="4">
        <f>IF('True_Odds_Calculator_3-way'!B311="","",'True_Odds_Calculator_3-way'!B311)</f>
        <v>3.96</v>
      </c>
      <c r="C310" s="4">
        <f>IF('True_Odds_Calculator_3-way'!C311="","",'True_Odds_Calculator_3-way'!C311)</f>
        <v>2.2999999999999998</v>
      </c>
      <c r="D310" s="4">
        <f t="shared" si="20"/>
        <v>2.7443915642673566E-2</v>
      </c>
      <c r="E310" s="4">
        <f t="shared" si="21"/>
        <v>3.0212568148174896</v>
      </c>
      <c r="F310" s="4">
        <f t="shared" si="22"/>
        <v>4.1088469611971083</v>
      </c>
      <c r="G310" s="4">
        <f t="shared" si="23"/>
        <v>2.3494328550972852</v>
      </c>
      <c r="I310" s="4">
        <f t="shared" si="24"/>
        <v>1.0274439156426736</v>
      </c>
    </row>
    <row r="311" spans="1:9" x14ac:dyDescent="0.2">
      <c r="A311" s="4">
        <f>IF('True_Odds_Calculator_3-way'!A312="","",'True_Odds_Calculator_3-way'!A312)</f>
        <v>2.0699999999999998</v>
      </c>
      <c r="B311" s="4">
        <f>IF('True_Odds_Calculator_3-way'!B312="","",'True_Odds_Calculator_3-way'!B312)</f>
        <v>3.53</v>
      </c>
      <c r="C311" s="4">
        <f>IF('True_Odds_Calculator_3-way'!C312="","",'True_Odds_Calculator_3-way'!C312)</f>
        <v>3.81</v>
      </c>
      <c r="D311" s="4">
        <f t="shared" si="20"/>
        <v>2.884509802083346E-2</v>
      </c>
      <c r="E311" s="4">
        <f t="shared" si="21"/>
        <v>2.1120361030061789</v>
      </c>
      <c r="F311" s="4">
        <f t="shared" si="22"/>
        <v>3.654021378348415</v>
      </c>
      <c r="G311" s="4">
        <f t="shared" si="23"/>
        <v>3.9548802123812243</v>
      </c>
      <c r="I311" s="4">
        <f t="shared" si="24"/>
        <v>1.0288450980208335</v>
      </c>
    </row>
    <row r="312" spans="1:9" x14ac:dyDescent="0.2">
      <c r="A312" s="4">
        <f>IF('True_Odds_Calculator_3-way'!A313="","",'True_Odds_Calculator_3-way'!A313)</f>
        <v>1.42</v>
      </c>
      <c r="B312" s="4">
        <f>IF('True_Odds_Calculator_3-way'!B313="","",'True_Odds_Calculator_3-way'!B313)</f>
        <v>4.96</v>
      </c>
      <c r="C312" s="4">
        <f>IF('True_Odds_Calculator_3-way'!C313="","",'True_Odds_Calculator_3-way'!C313)</f>
        <v>7.53</v>
      </c>
      <c r="D312" s="4">
        <f t="shared" si="20"/>
        <v>3.8640380172479949E-2</v>
      </c>
      <c r="E312" s="4">
        <f t="shared" si="21"/>
        <v>1.4464553500576052</v>
      </c>
      <c r="F312" s="4">
        <f t="shared" si="22"/>
        <v>5.298496734568392</v>
      </c>
      <c r="G312" s="4">
        <f t="shared" si="23"/>
        <v>8.3387536545554664</v>
      </c>
      <c r="I312" s="4">
        <f t="shared" si="24"/>
        <v>1.0386403801724799</v>
      </c>
    </row>
    <row r="313" spans="1:9" x14ac:dyDescent="0.2">
      <c r="A313" s="4">
        <f>IF('True_Odds_Calculator_3-way'!A314="","",'True_Odds_Calculator_3-way'!A314)</f>
        <v>2.83</v>
      </c>
      <c r="B313" s="4">
        <f>IF('True_Odds_Calculator_3-way'!B314="","",'True_Odds_Calculator_3-way'!B314)</f>
        <v>3.84</v>
      </c>
      <c r="C313" s="4">
        <f>IF('True_Odds_Calculator_3-way'!C314="","",'True_Odds_Calculator_3-way'!C314)</f>
        <v>2.42</v>
      </c>
      <c r="D313" s="4">
        <f t="shared" si="20"/>
        <v>2.6996697621898491E-2</v>
      </c>
      <c r="E313" s="4">
        <f t="shared" si="21"/>
        <v>2.9039546791525344</v>
      </c>
      <c r="F313" s="4">
        <f t="shared" si="22"/>
        <v>3.9774436393466694</v>
      </c>
      <c r="G313" s="4">
        <f t="shared" si="23"/>
        <v>2.4738743941042327</v>
      </c>
      <c r="I313" s="4">
        <f t="shared" si="24"/>
        <v>1.0269966976218985</v>
      </c>
    </row>
    <row r="314" spans="1:9" x14ac:dyDescent="0.2">
      <c r="A314" s="4">
        <f>IF('True_Odds_Calculator_3-way'!A315="","",'True_Odds_Calculator_3-way'!A315)</f>
        <v>4.0599999999999996</v>
      </c>
      <c r="B314" s="4">
        <f>IF('True_Odds_Calculator_3-way'!B315="","",'True_Odds_Calculator_3-way'!B315)</f>
        <v>3.86</v>
      </c>
      <c r="C314" s="4">
        <f>IF('True_Odds_Calculator_3-way'!C315="","",'True_Odds_Calculator_3-way'!C315)</f>
        <v>1.93</v>
      </c>
      <c r="D314" s="4">
        <f t="shared" si="20"/>
        <v>2.3507491258071944E-2</v>
      </c>
      <c r="E314" s="4">
        <f t="shared" si="21"/>
        <v>4.1934068286417636</v>
      </c>
      <c r="F314" s="4">
        <f t="shared" si="22"/>
        <v>3.9803921568627452</v>
      </c>
      <c r="G314" s="4">
        <f t="shared" si="23"/>
        <v>1.9596358725553946</v>
      </c>
      <c r="I314" s="4">
        <f t="shared" si="24"/>
        <v>1.0235074912580719</v>
      </c>
    </row>
    <row r="315" spans="1:9" x14ac:dyDescent="0.2">
      <c r="A315" s="4">
        <f>IF('True_Odds_Calculator_3-way'!A316="","",'True_Odds_Calculator_3-way'!A316)</f>
        <v>3.18</v>
      </c>
      <c r="B315" s="4">
        <f>IF('True_Odds_Calculator_3-way'!B316="","",'True_Odds_Calculator_3-way'!B316)</f>
        <v>3.84</v>
      </c>
      <c r="C315" s="4">
        <f>IF('True_Odds_Calculator_3-way'!C316="","",'True_Odds_Calculator_3-way'!C316)</f>
        <v>2.25</v>
      </c>
      <c r="D315" s="4">
        <f t="shared" si="20"/>
        <v>1.9326519916142537E-2</v>
      </c>
      <c r="E315" s="4">
        <f t="shared" si="21"/>
        <v>3.2465083303792985</v>
      </c>
      <c r="F315" s="4">
        <f t="shared" si="22"/>
        <v>3.9374032674118653</v>
      </c>
      <c r="G315" s="4">
        <f t="shared" si="23"/>
        <v>2.2830931844243905</v>
      </c>
      <c r="I315" s="4">
        <f t="shared" si="24"/>
        <v>1.0193265199161425</v>
      </c>
    </row>
    <row r="316" spans="1:9" x14ac:dyDescent="0.2">
      <c r="A316" s="4">
        <f>IF('True_Odds_Calculator_3-way'!A317="","",'True_Odds_Calculator_3-way'!A317)</f>
        <v>1.88</v>
      </c>
      <c r="B316" s="4">
        <f>IF('True_Odds_Calculator_3-way'!B317="","",'True_Odds_Calculator_3-way'!B317)</f>
        <v>4.08</v>
      </c>
      <c r="C316" s="4">
        <f>IF('True_Odds_Calculator_3-way'!C317="","",'True_Odds_Calculator_3-way'!C317)</f>
        <v>3.84</v>
      </c>
      <c r="D316" s="4">
        <f t="shared" si="20"/>
        <v>3.74295994993743E-2</v>
      </c>
      <c r="E316" s="4">
        <f t="shared" si="21"/>
        <v>1.9251562382350724</v>
      </c>
      <c r="F316" s="4">
        <f t="shared" si="22"/>
        <v>4.2988286723084688</v>
      </c>
      <c r="G316" s="4">
        <f t="shared" si="23"/>
        <v>4.0332316752550215</v>
      </c>
      <c r="I316" s="4">
        <f t="shared" si="24"/>
        <v>1.0374295994993743</v>
      </c>
    </row>
    <row r="317" spans="1:9" x14ac:dyDescent="0.2">
      <c r="A317" s="4">
        <f>IF('True_Odds_Calculator_3-way'!A318="","",'True_Odds_Calculator_3-way'!A318)</f>
        <v>3.2</v>
      </c>
      <c r="B317" s="4">
        <f>IF('True_Odds_Calculator_3-way'!B318="","",'True_Odds_Calculator_3-way'!B318)</f>
        <v>3.3</v>
      </c>
      <c r="C317" s="4">
        <f>IF('True_Odds_Calculator_3-way'!C318="","",'True_Odds_Calculator_3-way'!C318)</f>
        <v>2.48</v>
      </c>
      <c r="D317" s="4">
        <f t="shared" si="20"/>
        <v>1.8756109481915972E-2</v>
      </c>
      <c r="E317" s="4">
        <f t="shared" si="21"/>
        <v>3.2653278361484244</v>
      </c>
      <c r="F317" s="4">
        <f t="shared" si="22"/>
        <v>3.3695189734440398</v>
      </c>
      <c r="G317" s="4">
        <f t="shared" si="23"/>
        <v>2.5190581234289229</v>
      </c>
      <c r="I317" s="4">
        <f t="shared" si="24"/>
        <v>1.018756109481916</v>
      </c>
    </row>
    <row r="318" spans="1:9" x14ac:dyDescent="0.2">
      <c r="A318" s="4">
        <f>IF('True_Odds_Calculator_3-way'!A319="","",'True_Odds_Calculator_3-way'!A319)</f>
        <v>5.2</v>
      </c>
      <c r="B318" s="4">
        <f>IF('True_Odds_Calculator_3-way'!B319="","",'True_Odds_Calculator_3-way'!B319)</f>
        <v>4.3099999999999996</v>
      </c>
      <c r="C318" s="4">
        <f>IF('True_Odds_Calculator_3-way'!C319="","",'True_Odds_Calculator_3-way'!C319)</f>
        <v>1.67</v>
      </c>
      <c r="D318" s="4">
        <f t="shared" si="20"/>
        <v>2.3128649002192025E-2</v>
      </c>
      <c r="E318" s="4">
        <f t="shared" si="21"/>
        <v>5.4171725982562258</v>
      </c>
      <c r="F318" s="4">
        <f t="shared" si="22"/>
        <v>4.458135640192264</v>
      </c>
      <c r="G318" s="4">
        <f t="shared" si="23"/>
        <v>1.6917816000339911</v>
      </c>
      <c r="I318" s="4">
        <f t="shared" si="24"/>
        <v>1.023128649002192</v>
      </c>
    </row>
    <row r="319" spans="1:9" x14ac:dyDescent="0.2">
      <c r="A319" s="4">
        <f>IF('True_Odds_Calculator_3-way'!A320="","",'True_Odds_Calculator_3-way'!A320)</f>
        <v>3.56</v>
      </c>
      <c r="B319" s="4">
        <f>IF('True_Odds_Calculator_3-way'!B320="","",'True_Odds_Calculator_3-way'!B320)</f>
        <v>3.52</v>
      </c>
      <c r="C319" s="4">
        <f>IF('True_Odds_Calculator_3-way'!C320="","",'True_Odds_Calculator_3-way'!C320)</f>
        <v>2.19</v>
      </c>
      <c r="D319" s="4">
        <f t="shared" si="20"/>
        <v>2.1610790061613594E-2</v>
      </c>
      <c r="E319" s="4">
        <f t="shared" si="21"/>
        <v>3.6536983795735813</v>
      </c>
      <c r="F319" s="4">
        <f t="shared" si="22"/>
        <v>3.6115775450988874</v>
      </c>
      <c r="G319" s="4">
        <f t="shared" si="23"/>
        <v>2.225102949882229</v>
      </c>
      <c r="I319" s="4">
        <f t="shared" si="24"/>
        <v>1.0216107900616136</v>
      </c>
    </row>
    <row r="320" spans="1:9" x14ac:dyDescent="0.2">
      <c r="A320" s="4">
        <f>IF('True_Odds_Calculator_3-way'!A321="","",'True_Odds_Calculator_3-way'!A321)</f>
        <v>1.59</v>
      </c>
      <c r="B320" s="4">
        <f>IF('True_Odds_Calculator_3-way'!B321="","",'True_Odds_Calculator_3-way'!B321)</f>
        <v>4.1100000000000003</v>
      </c>
      <c r="C320" s="4">
        <f>IF('True_Odds_Calculator_3-way'!C321="","",'True_Odds_Calculator_3-way'!C321)</f>
        <v>6.48</v>
      </c>
      <c r="D320" s="4">
        <f t="shared" si="20"/>
        <v>2.6560807697473932E-2</v>
      </c>
      <c r="E320" s="4">
        <f t="shared" si="21"/>
        <v>1.6127023792168478</v>
      </c>
      <c r="F320" s="4">
        <f t="shared" si="22"/>
        <v>4.2652035336620111</v>
      </c>
      <c r="G320" s="4">
        <f t="shared" si="23"/>
        <v>6.8743931802420279</v>
      </c>
      <c r="I320" s="4">
        <f t="shared" si="24"/>
        <v>1.0265608076974739</v>
      </c>
    </row>
    <row r="321" spans="1:9" x14ac:dyDescent="0.2">
      <c r="A321" s="4">
        <f>IF('True_Odds_Calculator_3-way'!A322="","",'True_Odds_Calculator_3-way'!A322)</f>
        <v>2.14</v>
      </c>
      <c r="B321" s="4">
        <f>IF('True_Odds_Calculator_3-way'!B322="","",'True_Odds_Calculator_3-way'!B322)</f>
        <v>3.57</v>
      </c>
      <c r="C321" s="4">
        <f>IF('True_Odds_Calculator_3-way'!C322="","",'True_Odds_Calculator_3-way'!C322)</f>
        <v>3.63</v>
      </c>
      <c r="D321" s="4">
        <f t="shared" si="20"/>
        <v>2.2883858108007082E-2</v>
      </c>
      <c r="E321" s="4">
        <f t="shared" si="21"/>
        <v>2.1755126746628646</v>
      </c>
      <c r="F321" s="4">
        <f t="shared" si="22"/>
        <v>3.6699390127222897</v>
      </c>
      <c r="G321" s="4">
        <f t="shared" si="23"/>
        <v>3.7333751735602068</v>
      </c>
      <c r="I321" s="4">
        <f t="shared" si="24"/>
        <v>1.0228838581080071</v>
      </c>
    </row>
    <row r="322" spans="1:9" x14ac:dyDescent="0.2">
      <c r="A322" s="4">
        <f>IF('True_Odds_Calculator_3-way'!A323="","",'True_Odds_Calculator_3-way'!A323)</f>
        <v>2.2999999999999998</v>
      </c>
      <c r="B322" s="4">
        <f>IF('True_Odds_Calculator_3-way'!B323="","",'True_Odds_Calculator_3-way'!B323)</f>
        <v>3.33</v>
      </c>
      <c r="C322" s="4">
        <f>IF('True_Odds_Calculator_3-way'!C323="","",'True_Odds_Calculator_3-way'!C323)</f>
        <v>3.49</v>
      </c>
      <c r="D322" s="4">
        <f t="shared" si="20"/>
        <v>2.1615860285350674E-2</v>
      </c>
      <c r="E322" s="4">
        <f t="shared" si="21"/>
        <v>2.3387582752919371</v>
      </c>
      <c r="F322" s="4">
        <f t="shared" si="22"/>
        <v>3.4118628902179746</v>
      </c>
      <c r="G322" s="4">
        <f t="shared" si="23"/>
        <v>3.5800249205217507</v>
      </c>
      <c r="I322" s="4">
        <f t="shared" si="24"/>
        <v>1.0216158602853507</v>
      </c>
    </row>
    <row r="323" spans="1:9" x14ac:dyDescent="0.2">
      <c r="A323" s="4">
        <f>IF('True_Odds_Calculator_3-way'!A324="","",'True_Odds_Calculator_3-way'!A324)</f>
        <v>1.9</v>
      </c>
      <c r="B323" s="4">
        <f>IF('True_Odds_Calculator_3-way'!B324="","",'True_Odds_Calculator_3-way'!B324)</f>
        <v>3.8</v>
      </c>
      <c r="C323" s="4">
        <f>IF('True_Odds_Calculator_3-way'!C324="","",'True_Odds_Calculator_3-way'!C324)</f>
        <v>4.2699999999999996</v>
      </c>
      <c r="D323" s="4">
        <f t="shared" ref="D323:D386" si="25">IF(A323="","",((1/A323)+(1/B323)+(1/C323))-1)</f>
        <v>2.3665721681252361E-2</v>
      </c>
      <c r="E323" s="4">
        <f t="shared" ref="E323:E386" si="26">IF(A323="","",(3*A323)/(3-($D323*A323)))</f>
        <v>1.9289110794103661</v>
      </c>
      <c r="F323" s="4">
        <f t="shared" ref="F323:F386" si="27">IF(B323="","",(3*B323)/(3-($D323*B323)))</f>
        <v>3.9174311926605503</v>
      </c>
      <c r="G323" s="4">
        <f t="shared" ref="G323:G386" si="28">IF(C323="","",(3*C323)/(3-($D323*C323)))</f>
        <v>4.4188453159041394</v>
      </c>
      <c r="I323" s="4">
        <f t="shared" ref="I323:I386" si="29">IF(A323="","",D323+1)</f>
        <v>1.0236657216812524</v>
      </c>
    </row>
    <row r="324" spans="1:9" x14ac:dyDescent="0.2">
      <c r="A324" s="4">
        <f>IF('True_Odds_Calculator_3-way'!A325="","",'True_Odds_Calculator_3-way'!A325)</f>
        <v>2.91</v>
      </c>
      <c r="B324" s="4">
        <f>IF('True_Odds_Calculator_3-way'!B325="","",'True_Odds_Calculator_3-way'!B325)</f>
        <v>3.39</v>
      </c>
      <c r="C324" s="4">
        <f>IF('True_Odds_Calculator_3-way'!C325="","",'True_Odds_Calculator_3-way'!C325)</f>
        <v>2.57</v>
      </c>
      <c r="D324" s="4">
        <f t="shared" si="25"/>
        <v>2.7732920787070681E-2</v>
      </c>
      <c r="E324" s="4">
        <f t="shared" si="26"/>
        <v>2.9904457821135844</v>
      </c>
      <c r="F324" s="4">
        <f t="shared" si="27"/>
        <v>3.4996734688130622</v>
      </c>
      <c r="G324" s="4">
        <f t="shared" si="28"/>
        <v>2.6325436260991215</v>
      </c>
      <c r="I324" s="4">
        <f t="shared" si="29"/>
        <v>1.0277329207870707</v>
      </c>
    </row>
    <row r="325" spans="1:9" x14ac:dyDescent="0.2">
      <c r="A325" s="4">
        <f>IF('True_Odds_Calculator_3-way'!A326="","",'True_Odds_Calculator_3-way'!A326)</f>
        <v>1.93</v>
      </c>
      <c r="B325" s="4">
        <f>IF('True_Odds_Calculator_3-way'!B326="","",'True_Odds_Calculator_3-way'!B326)</f>
        <v>3.87</v>
      </c>
      <c r="C325" s="4">
        <f>IF('True_Odds_Calculator_3-way'!C326="","",'True_Odds_Calculator_3-way'!C326)</f>
        <v>3.96</v>
      </c>
      <c r="D325" s="4">
        <f t="shared" si="25"/>
        <v>2.9057900367696732E-2</v>
      </c>
      <c r="E325" s="4">
        <f t="shared" si="26"/>
        <v>1.96676656883914</v>
      </c>
      <c r="F325" s="4">
        <f t="shared" si="27"/>
        <v>4.0207152714566758</v>
      </c>
      <c r="G325" s="4">
        <f t="shared" si="28"/>
        <v>4.1179498488850568</v>
      </c>
      <c r="I325" s="4">
        <f t="shared" si="29"/>
        <v>1.0290579003676967</v>
      </c>
    </row>
    <row r="326" spans="1:9" x14ac:dyDescent="0.2">
      <c r="A326" s="4">
        <f>IF('True_Odds_Calculator_3-way'!A327="","",'True_Odds_Calculator_3-way'!A327)</f>
        <v>1.61</v>
      </c>
      <c r="B326" s="4">
        <f>IF('True_Odds_Calculator_3-way'!B327="","",'True_Odds_Calculator_3-way'!B327)</f>
        <v>4.3099999999999996</v>
      </c>
      <c r="C326" s="4">
        <f>IF('True_Odds_Calculator_3-way'!C327="","",'True_Odds_Calculator_3-way'!C327)</f>
        <v>5.66</v>
      </c>
      <c r="D326" s="4">
        <f t="shared" si="25"/>
        <v>2.9815019136961052E-2</v>
      </c>
      <c r="E326" s="4">
        <f t="shared" si="26"/>
        <v>1.6361800705280114</v>
      </c>
      <c r="F326" s="4">
        <f t="shared" si="27"/>
        <v>4.5028773477359065</v>
      </c>
      <c r="G326" s="4">
        <f t="shared" si="28"/>
        <v>5.9973573658070896</v>
      </c>
      <c r="I326" s="4">
        <f t="shared" si="29"/>
        <v>1.0298150191369611</v>
      </c>
    </row>
    <row r="327" spans="1:9" x14ac:dyDescent="0.2">
      <c r="A327" s="4">
        <f>IF('True_Odds_Calculator_3-way'!A328="","",'True_Odds_Calculator_3-way'!A328)</f>
        <v>4.22</v>
      </c>
      <c r="B327" s="4">
        <f>IF('True_Odds_Calculator_3-way'!B328="","",'True_Odds_Calculator_3-way'!B328)</f>
        <v>4.07</v>
      </c>
      <c r="C327" s="4">
        <f>IF('True_Odds_Calculator_3-way'!C328="","",'True_Odds_Calculator_3-way'!C328)</f>
        <v>1.83</v>
      </c>
      <c r="D327" s="4">
        <f t="shared" si="25"/>
        <v>2.9115157776489431E-2</v>
      </c>
      <c r="E327" s="4">
        <f t="shared" si="26"/>
        <v>4.4002121032898032</v>
      </c>
      <c r="F327" s="4">
        <f t="shared" si="27"/>
        <v>4.2373744432244171</v>
      </c>
      <c r="G327" s="4">
        <f t="shared" si="28"/>
        <v>1.8630889179567431</v>
      </c>
      <c r="I327" s="4">
        <f t="shared" si="29"/>
        <v>1.0291151577764894</v>
      </c>
    </row>
    <row r="328" spans="1:9" x14ac:dyDescent="0.2">
      <c r="A328" s="4">
        <f>IF('True_Odds_Calculator_3-way'!A329="","",'True_Odds_Calculator_3-way'!A329)</f>
        <v>2.78</v>
      </c>
      <c r="B328" s="4">
        <f>IF('True_Odds_Calculator_3-way'!B329="","",'True_Odds_Calculator_3-way'!B329)</f>
        <v>3.41</v>
      </c>
      <c r="C328" s="4">
        <f>IF('True_Odds_Calculator_3-way'!C329="","",'True_Odds_Calculator_3-way'!C329)</f>
        <v>2.71</v>
      </c>
      <c r="D328" s="4">
        <f t="shared" si="25"/>
        <v>2.1971052217537146E-2</v>
      </c>
      <c r="E328" s="4">
        <f t="shared" si="26"/>
        <v>2.8377766841300915</v>
      </c>
      <c r="F328" s="4">
        <f t="shared" si="27"/>
        <v>3.4973417837434737</v>
      </c>
      <c r="G328" s="4">
        <f t="shared" si="28"/>
        <v>2.7648749820537843</v>
      </c>
      <c r="I328" s="4">
        <f t="shared" si="29"/>
        <v>1.0219710522175371</v>
      </c>
    </row>
    <row r="329" spans="1:9" x14ac:dyDescent="0.2">
      <c r="A329" s="4">
        <f>IF('True_Odds_Calculator_3-way'!A330="","",'True_Odds_Calculator_3-way'!A330)</f>
        <v>2.1</v>
      </c>
      <c r="B329" s="4">
        <f>IF('True_Odds_Calculator_3-way'!B330="","",'True_Odds_Calculator_3-way'!B330)</f>
        <v>3.7</v>
      </c>
      <c r="C329" s="4">
        <f>IF('True_Odds_Calculator_3-way'!C330="","",'True_Odds_Calculator_3-way'!C330)</f>
        <v>3.62</v>
      </c>
      <c r="D329" s="4">
        <f t="shared" si="25"/>
        <v>2.2703840383398344E-2</v>
      </c>
      <c r="E329" s="4">
        <f t="shared" si="26"/>
        <v>2.1339136240181675</v>
      </c>
      <c r="F329" s="4">
        <f t="shared" si="27"/>
        <v>3.8065898571776575</v>
      </c>
      <c r="G329" s="4">
        <f t="shared" si="28"/>
        <v>3.7219668833861159</v>
      </c>
      <c r="I329" s="4">
        <f t="shared" si="29"/>
        <v>1.0227038403833983</v>
      </c>
    </row>
    <row r="330" spans="1:9" x14ac:dyDescent="0.2">
      <c r="A330" s="4">
        <f>IF('True_Odds_Calculator_3-way'!A331="","",'True_Odds_Calculator_3-way'!A331)</f>
        <v>1.24</v>
      </c>
      <c r="B330" s="4">
        <f>IF('True_Odds_Calculator_3-way'!B331="","",'True_Odds_Calculator_3-way'!B331)</f>
        <v>5.86</v>
      </c>
      <c r="C330" s="4">
        <f>IF('True_Odds_Calculator_3-way'!C331="","",'True_Odds_Calculator_3-way'!C331)</f>
        <v>12.71</v>
      </c>
      <c r="D330" s="4">
        <f t="shared" si="25"/>
        <v>5.5778283203948398E-2</v>
      </c>
      <c r="E330" s="4">
        <f t="shared" si="26"/>
        <v>1.2692628859479005</v>
      </c>
      <c r="F330" s="4">
        <f t="shared" si="27"/>
        <v>6.5765372796948398</v>
      </c>
      <c r="G330" s="4">
        <f t="shared" si="28"/>
        <v>16.642965677511619</v>
      </c>
      <c r="I330" s="4">
        <f t="shared" si="29"/>
        <v>1.0557782832039484</v>
      </c>
    </row>
    <row r="331" spans="1:9" x14ac:dyDescent="0.2">
      <c r="A331" s="4">
        <f>IF('True_Odds_Calculator_3-way'!A332="","",'True_Odds_Calculator_3-way'!A332)</f>
        <v>3.21</v>
      </c>
      <c r="B331" s="4">
        <f>IF('True_Odds_Calculator_3-way'!B332="","",'True_Odds_Calculator_3-way'!B332)</f>
        <v>3.09</v>
      </c>
      <c r="C331" s="4">
        <f>IF('True_Odds_Calculator_3-way'!C332="","",'True_Odds_Calculator_3-way'!C332)</f>
        <v>2.41</v>
      </c>
      <c r="D331" s="4">
        <f t="shared" si="25"/>
        <v>5.008883455613411E-2</v>
      </c>
      <c r="E331" s="4">
        <f t="shared" si="26"/>
        <v>3.3917827776479497</v>
      </c>
      <c r="F331" s="4">
        <f t="shared" si="27"/>
        <v>3.2580897352494889</v>
      </c>
      <c r="G331" s="4">
        <f t="shared" si="28"/>
        <v>2.5110392747397712</v>
      </c>
      <c r="I331" s="4">
        <f t="shared" si="29"/>
        <v>1.0500888345561341</v>
      </c>
    </row>
    <row r="332" spans="1:9" x14ac:dyDescent="0.2">
      <c r="A332" s="4">
        <f>IF('True_Odds_Calculator_3-way'!A333="","",'True_Odds_Calculator_3-way'!A333)</f>
        <v>1.24</v>
      </c>
      <c r="B332" s="4">
        <f>IF('True_Odds_Calculator_3-way'!B333="","",'True_Odds_Calculator_3-way'!B333)</f>
        <v>6.12</v>
      </c>
      <c r="C332" s="4">
        <f>IF('True_Odds_Calculator_3-way'!C333="","",'True_Odds_Calculator_3-way'!C333)</f>
        <v>11.13</v>
      </c>
      <c r="D332" s="4">
        <f t="shared" si="25"/>
        <v>5.9697565372263783E-2</v>
      </c>
      <c r="E332" s="4">
        <f t="shared" si="26"/>
        <v>1.2713710732054357</v>
      </c>
      <c r="F332" s="4">
        <f t="shared" si="27"/>
        <v>6.9686651846532408</v>
      </c>
      <c r="G332" s="4">
        <f t="shared" si="28"/>
        <v>14.296319867407986</v>
      </c>
      <c r="I332" s="4">
        <f t="shared" si="29"/>
        <v>1.0596975653722638</v>
      </c>
    </row>
    <row r="333" spans="1:9" x14ac:dyDescent="0.2">
      <c r="A333" s="4">
        <f>IF('True_Odds_Calculator_3-way'!A334="","",'True_Odds_Calculator_3-way'!A334)</f>
        <v>1.52</v>
      </c>
      <c r="B333" s="4">
        <f>IF('True_Odds_Calculator_3-way'!B334="","",'True_Odds_Calculator_3-way'!B334)</f>
        <v>5.0199999999999996</v>
      </c>
      <c r="C333" s="4">
        <f>IF('True_Odds_Calculator_3-way'!C334="","",'True_Odds_Calculator_3-way'!C334)</f>
        <v>5.98</v>
      </c>
      <c r="D333" s="4">
        <f t="shared" si="25"/>
        <v>2.432200436066001E-2</v>
      </c>
      <c r="E333" s="4">
        <f t="shared" si="26"/>
        <v>1.538964893497613</v>
      </c>
      <c r="F333" s="4">
        <f t="shared" si="27"/>
        <v>5.2329759495320021</v>
      </c>
      <c r="G333" s="4">
        <f t="shared" si="28"/>
        <v>6.2846936504333639</v>
      </c>
      <c r="I333" s="4">
        <f t="shared" si="29"/>
        <v>1.02432200436066</v>
      </c>
    </row>
    <row r="334" spans="1:9" x14ac:dyDescent="0.2">
      <c r="A334" s="4">
        <f>IF('True_Odds_Calculator_3-way'!A335="","",'True_Odds_Calculator_3-way'!A335)</f>
        <v>1.55</v>
      </c>
      <c r="B334" s="4">
        <f>IF('True_Odds_Calculator_3-way'!B335="","",'True_Odds_Calculator_3-way'!B335)</f>
        <v>4.7699999999999996</v>
      </c>
      <c r="C334" s="4">
        <f>IF('True_Odds_Calculator_3-way'!C335="","",'True_Odds_Calculator_3-way'!C335)</f>
        <v>5.86</v>
      </c>
      <c r="D334" s="4">
        <f t="shared" si="25"/>
        <v>2.5453360356423982E-2</v>
      </c>
      <c r="E334" s="4">
        <f t="shared" si="26"/>
        <v>1.5706555383975673</v>
      </c>
      <c r="F334" s="4">
        <f t="shared" si="27"/>
        <v>4.9711881760300995</v>
      </c>
      <c r="G334" s="4">
        <f t="shared" si="28"/>
        <v>6.166596371237671</v>
      </c>
      <c r="I334" s="4">
        <f t="shared" si="29"/>
        <v>1.025453360356424</v>
      </c>
    </row>
    <row r="335" spans="1:9" x14ac:dyDescent="0.2">
      <c r="A335" s="4">
        <f>IF('True_Odds_Calculator_3-way'!A336="","",'True_Odds_Calculator_3-way'!A336)</f>
        <v>1.37</v>
      </c>
      <c r="B335" s="4">
        <f>IF('True_Odds_Calculator_3-way'!B336="","",'True_Odds_Calculator_3-way'!B336)</f>
        <v>5.76</v>
      </c>
      <c r="C335" s="4">
        <f>IF('True_Odds_Calculator_3-way'!C336="","",'True_Odds_Calculator_3-way'!C336)</f>
        <v>8.3000000000000007</v>
      </c>
      <c r="D335" s="4">
        <f t="shared" si="25"/>
        <v>2.4020046121224548E-2</v>
      </c>
      <c r="E335" s="4">
        <f t="shared" si="26"/>
        <v>1.385194411365861</v>
      </c>
      <c r="F335" s="4">
        <f t="shared" si="27"/>
        <v>6.0384858400922443</v>
      </c>
      <c r="G335" s="4">
        <f t="shared" si="28"/>
        <v>8.8908452170009902</v>
      </c>
      <c r="I335" s="4">
        <f t="shared" si="29"/>
        <v>1.0240200461212245</v>
      </c>
    </row>
    <row r="336" spans="1:9" x14ac:dyDescent="0.2">
      <c r="A336" s="4">
        <f>IF('True_Odds_Calculator_3-way'!A337="","",'True_Odds_Calculator_3-way'!A337)</f>
        <v>2.33</v>
      </c>
      <c r="B336" s="4">
        <f>IF('True_Odds_Calculator_3-way'!B337="","",'True_Odds_Calculator_3-way'!B337)</f>
        <v>3.67</v>
      </c>
      <c r="C336" s="4">
        <f>IF('True_Odds_Calculator_3-way'!C337="","",'True_Odds_Calculator_3-way'!C337)</f>
        <v>3.11</v>
      </c>
      <c r="D336" s="4">
        <f t="shared" si="25"/>
        <v>2.3207521749049498E-2</v>
      </c>
      <c r="E336" s="4">
        <f t="shared" si="26"/>
        <v>2.372767976703253</v>
      </c>
      <c r="F336" s="4">
        <f t="shared" si="27"/>
        <v>3.7772378017870802</v>
      </c>
      <c r="G336" s="4">
        <f t="shared" si="28"/>
        <v>3.1866662970673461</v>
      </c>
      <c r="I336" s="4">
        <f t="shared" si="29"/>
        <v>1.0232075217490495</v>
      </c>
    </row>
    <row r="337" spans="1:9" x14ac:dyDescent="0.2">
      <c r="A337" s="4">
        <f>IF('True_Odds_Calculator_3-way'!A338="","",'True_Odds_Calculator_3-way'!A338)</f>
        <v>2.52</v>
      </c>
      <c r="B337" s="4">
        <f>IF('True_Odds_Calculator_3-way'!B338="","",'True_Odds_Calculator_3-way'!B338)</f>
        <v>3.68</v>
      </c>
      <c r="C337" s="4">
        <f>IF('True_Odds_Calculator_3-way'!C338="","",'True_Odds_Calculator_3-way'!C338)</f>
        <v>2.83</v>
      </c>
      <c r="D337" s="4">
        <f t="shared" si="25"/>
        <v>2.1921417719543479E-2</v>
      </c>
      <c r="E337" s="4">
        <f t="shared" si="26"/>
        <v>2.5672737555321712</v>
      </c>
      <c r="F337" s="4">
        <f t="shared" si="27"/>
        <v>3.7816906928739082</v>
      </c>
      <c r="G337" s="4">
        <f t="shared" si="28"/>
        <v>2.8897578931234413</v>
      </c>
      <c r="I337" s="4">
        <f t="shared" si="29"/>
        <v>1.0219214177195435</v>
      </c>
    </row>
    <row r="338" spans="1:9" x14ac:dyDescent="0.2">
      <c r="A338" s="4">
        <f>IF('True_Odds_Calculator_3-way'!A339="","",'True_Odds_Calculator_3-way'!A339)</f>
        <v>1.83</v>
      </c>
      <c r="B338" s="4">
        <f>IF('True_Odds_Calculator_3-way'!B339="","",'True_Odds_Calculator_3-way'!B339)</f>
        <v>3.89</v>
      </c>
      <c r="C338" s="4">
        <f>IF('True_Odds_Calculator_3-way'!C339="","",'True_Odds_Calculator_3-way'!C339)</f>
        <v>4.5199999999999996</v>
      </c>
      <c r="D338" s="4">
        <f t="shared" si="25"/>
        <v>2.4756434225151169E-2</v>
      </c>
      <c r="E338" s="4">
        <f t="shared" si="26"/>
        <v>1.8580593435949428</v>
      </c>
      <c r="F338" s="4">
        <f t="shared" si="27"/>
        <v>4.019013728908515</v>
      </c>
      <c r="G338" s="4">
        <f t="shared" si="28"/>
        <v>4.6951267937915286</v>
      </c>
      <c r="I338" s="4">
        <f t="shared" si="29"/>
        <v>1.0247564342251512</v>
      </c>
    </row>
    <row r="339" spans="1:9" x14ac:dyDescent="0.2">
      <c r="A339" s="4">
        <f>IF('True_Odds_Calculator_3-way'!A340="","",'True_Odds_Calculator_3-way'!A340)</f>
        <v>3.32</v>
      </c>
      <c r="B339" s="4">
        <f>IF('True_Odds_Calculator_3-way'!B340="","",'True_Odds_Calculator_3-way'!B340)</f>
        <v>3.9</v>
      </c>
      <c r="C339" s="4">
        <f>IF('True_Odds_Calculator_3-way'!C340="","",'True_Odds_Calculator_3-way'!C340)</f>
        <v>2.15</v>
      </c>
      <c r="D339" s="4">
        <f t="shared" si="25"/>
        <v>2.2731354757132394E-2</v>
      </c>
      <c r="E339" s="4">
        <f t="shared" si="26"/>
        <v>3.4056732267088599</v>
      </c>
      <c r="F339" s="4">
        <f t="shared" si="27"/>
        <v>4.0187573383635211</v>
      </c>
      <c r="G339" s="4">
        <f t="shared" si="28"/>
        <v>2.1856052675655304</v>
      </c>
      <c r="I339" s="4">
        <f t="shared" si="29"/>
        <v>1.0227313547571324</v>
      </c>
    </row>
    <row r="340" spans="1:9" x14ac:dyDescent="0.2">
      <c r="A340" s="4">
        <f>IF('True_Odds_Calculator_3-way'!A341="","",'True_Odds_Calculator_3-way'!A341)</f>
        <v>2.44</v>
      </c>
      <c r="B340" s="4">
        <f>IF('True_Odds_Calculator_3-way'!B341="","",'True_Odds_Calculator_3-way'!B341)</f>
        <v>3.12</v>
      </c>
      <c r="C340" s="4">
        <f>IF('True_Odds_Calculator_3-way'!C341="","",'True_Odds_Calculator_3-way'!C341)</f>
        <v>3.36</v>
      </c>
      <c r="D340" s="4">
        <f t="shared" si="25"/>
        <v>2.7967933705638659E-2</v>
      </c>
      <c r="E340" s="4">
        <f t="shared" si="26"/>
        <v>2.4967952322051055</v>
      </c>
      <c r="F340" s="4">
        <f t="shared" si="27"/>
        <v>3.2134690530175116</v>
      </c>
      <c r="G340" s="4">
        <f t="shared" si="28"/>
        <v>3.4686523640908145</v>
      </c>
      <c r="I340" s="4">
        <f t="shared" si="29"/>
        <v>1.0279679337056387</v>
      </c>
    </row>
    <row r="341" spans="1:9" x14ac:dyDescent="0.2">
      <c r="A341" s="4">
        <f>IF('True_Odds_Calculator_3-way'!A342="","",'True_Odds_Calculator_3-way'!A342)</f>
        <v>2.16</v>
      </c>
      <c r="B341" s="4">
        <f>IF('True_Odds_Calculator_3-way'!B342="","",'True_Odds_Calculator_3-way'!B342)</f>
        <v>3.31</v>
      </c>
      <c r="C341" s="4">
        <f>IF('True_Odds_Calculator_3-way'!C342="","",'True_Odds_Calculator_3-way'!C342)</f>
        <v>3.81</v>
      </c>
      <c r="D341" s="4">
        <f t="shared" si="25"/>
        <v>2.7544958189390512E-2</v>
      </c>
      <c r="E341" s="4">
        <f t="shared" si="26"/>
        <v>2.2037046864847096</v>
      </c>
      <c r="F341" s="4">
        <f t="shared" si="27"/>
        <v>3.4137481433655177</v>
      </c>
      <c r="G341" s="4">
        <f t="shared" si="28"/>
        <v>3.9481132813836153</v>
      </c>
      <c r="I341" s="4">
        <f t="shared" si="29"/>
        <v>1.0275449581893905</v>
      </c>
    </row>
    <row r="342" spans="1:9" x14ac:dyDescent="0.2">
      <c r="A342" s="4">
        <f>IF('True_Odds_Calculator_3-way'!A343="","",'True_Odds_Calculator_3-way'!A343)</f>
        <v>1.1399999999999999</v>
      </c>
      <c r="B342" s="4">
        <f>IF('True_Odds_Calculator_3-way'!B343="","",'True_Odds_Calculator_3-way'!B343)</f>
        <v>9.98</v>
      </c>
      <c r="C342" s="4">
        <f>IF('True_Odds_Calculator_3-way'!C343="","",'True_Odds_Calculator_3-way'!C343)</f>
        <v>17.47</v>
      </c>
      <c r="D342" s="4">
        <f t="shared" si="25"/>
        <v>3.4634367802677701E-2</v>
      </c>
      <c r="E342" s="4">
        <f t="shared" si="26"/>
        <v>1.155203705002305</v>
      </c>
      <c r="F342" s="4">
        <f t="shared" si="27"/>
        <v>11.279601851440589</v>
      </c>
      <c r="G342" s="4">
        <f t="shared" si="28"/>
        <v>21.883659983725586</v>
      </c>
      <c r="I342" s="4">
        <f t="shared" si="29"/>
        <v>1.0346343678026777</v>
      </c>
    </row>
    <row r="343" spans="1:9" x14ac:dyDescent="0.2">
      <c r="A343" s="4">
        <f>IF('True_Odds_Calculator_3-way'!A344="","",'True_Odds_Calculator_3-way'!A344)</f>
        <v>1.26</v>
      </c>
      <c r="B343" s="4">
        <f>IF('True_Odds_Calculator_3-way'!B344="","",'True_Odds_Calculator_3-way'!B344)</f>
        <v>6.5</v>
      </c>
      <c r="C343" s="4">
        <f>IF('True_Odds_Calculator_3-way'!C344="","",'True_Odds_Calculator_3-way'!C344)</f>
        <v>10.89</v>
      </c>
      <c r="D343" s="4">
        <f t="shared" si="25"/>
        <v>3.9324312051584709E-2</v>
      </c>
      <c r="E343" s="4">
        <f t="shared" si="26"/>
        <v>1.2811599074349393</v>
      </c>
      <c r="F343" s="4">
        <f t="shared" si="27"/>
        <v>7.1053990105399008</v>
      </c>
      <c r="G343" s="4">
        <f t="shared" si="28"/>
        <v>12.703371362645811</v>
      </c>
      <c r="I343" s="4">
        <f t="shared" si="29"/>
        <v>1.0393243120515847</v>
      </c>
    </row>
    <row r="344" spans="1:9" x14ac:dyDescent="0.2">
      <c r="A344" s="4">
        <f>IF('True_Odds_Calculator_3-way'!A345="","",'True_Odds_Calculator_3-way'!A345)</f>
        <v>5.43</v>
      </c>
      <c r="B344" s="4">
        <f>IF('True_Odds_Calculator_3-way'!B345="","",'True_Odds_Calculator_3-way'!B345)</f>
        <v>4.45</v>
      </c>
      <c r="C344" s="4">
        <f>IF('True_Odds_Calculator_3-way'!C345="","",'True_Odds_Calculator_3-way'!C345)</f>
        <v>1.61</v>
      </c>
      <c r="D344" s="4">
        <f t="shared" si="25"/>
        <v>2.9999176161056962E-2</v>
      </c>
      <c r="E344" s="4">
        <f t="shared" si="26"/>
        <v>5.7417695232833488</v>
      </c>
      <c r="F344" s="4">
        <f t="shared" si="27"/>
        <v>4.6572415580549515</v>
      </c>
      <c r="G344" s="4">
        <f t="shared" si="28"/>
        <v>1.6363444217177705</v>
      </c>
      <c r="I344" s="4">
        <f t="shared" si="29"/>
        <v>1.029999176161057</v>
      </c>
    </row>
    <row r="345" spans="1:9" x14ac:dyDescent="0.2">
      <c r="A345" s="4">
        <f>IF('True_Odds_Calculator_3-way'!A346="","",'True_Odds_Calculator_3-way'!A346)</f>
        <v>1.67</v>
      </c>
      <c r="B345" s="4">
        <f>IF('True_Odds_Calculator_3-way'!B346="","",'True_Odds_Calculator_3-way'!B346)</f>
        <v>4.33</v>
      </c>
      <c r="C345" s="4">
        <f>IF('True_Odds_Calculator_3-way'!C346="","",'True_Odds_Calculator_3-way'!C346)</f>
        <v>4.99</v>
      </c>
      <c r="D345" s="4">
        <f t="shared" si="25"/>
        <v>3.0150079029877208E-2</v>
      </c>
      <c r="E345" s="4">
        <f t="shared" si="26"/>
        <v>1.6985069663933869</v>
      </c>
      <c r="F345" s="4">
        <f t="shared" si="27"/>
        <v>4.5269996987703527</v>
      </c>
      <c r="G345" s="4">
        <f t="shared" si="28"/>
        <v>5.2534590344302634</v>
      </c>
      <c r="I345" s="4">
        <f t="shared" si="29"/>
        <v>1.0301500790298772</v>
      </c>
    </row>
    <row r="346" spans="1:9" x14ac:dyDescent="0.2">
      <c r="A346" s="4">
        <f>IF('True_Odds_Calculator_3-way'!A347="","",'True_Odds_Calculator_3-way'!A347)</f>
        <v>5.45</v>
      </c>
      <c r="B346" s="4">
        <f>IF('True_Odds_Calculator_3-way'!B347="","",'True_Odds_Calculator_3-way'!B347)</f>
        <v>4.2300000000000004</v>
      </c>
      <c r="C346" s="4">
        <f>IF('True_Odds_Calculator_3-way'!C347="","",'True_Odds_Calculator_3-way'!C347)</f>
        <v>1.64</v>
      </c>
      <c r="D346" s="4">
        <f t="shared" si="25"/>
        <v>2.9648955478428496E-2</v>
      </c>
      <c r="E346" s="4">
        <f t="shared" si="26"/>
        <v>5.7602607127041079</v>
      </c>
      <c r="F346" s="4">
        <f t="shared" si="27"/>
        <v>4.4145503996413042</v>
      </c>
      <c r="G346" s="4">
        <f t="shared" si="28"/>
        <v>1.667019206773003</v>
      </c>
      <c r="I346" s="4">
        <f t="shared" si="29"/>
        <v>1.0296489554784285</v>
      </c>
    </row>
    <row r="347" spans="1:9" x14ac:dyDescent="0.2">
      <c r="A347" s="4">
        <f>IF('True_Odds_Calculator_3-way'!A348="","",'True_Odds_Calculator_3-way'!A348)</f>
        <v>4.16</v>
      </c>
      <c r="B347" s="4">
        <f>IF('True_Odds_Calculator_3-way'!B348="","",'True_Odds_Calculator_3-way'!B348)</f>
        <v>4.37</v>
      </c>
      <c r="C347" s="4">
        <f>IF('True_Odds_Calculator_3-way'!C348="","",'True_Odds_Calculator_3-way'!C348)</f>
        <v>1.78</v>
      </c>
      <c r="D347" s="4">
        <f t="shared" si="25"/>
        <v>3.1015320138684244E-2</v>
      </c>
      <c r="E347" s="4">
        <f t="shared" si="26"/>
        <v>4.3469533824200557</v>
      </c>
      <c r="F347" s="4">
        <f t="shared" si="27"/>
        <v>4.5767739945016626</v>
      </c>
      <c r="G347" s="4">
        <f t="shared" si="28"/>
        <v>1.8133704098496253</v>
      </c>
      <c r="I347" s="4">
        <f t="shared" si="29"/>
        <v>1.0310153201386842</v>
      </c>
    </row>
    <row r="348" spans="1:9" x14ac:dyDescent="0.2">
      <c r="A348" s="4">
        <f>IF('True_Odds_Calculator_3-way'!A349="","",'True_Odds_Calculator_3-way'!A349)</f>
        <v>1.3</v>
      </c>
      <c r="B348" s="4">
        <f>IF('True_Odds_Calculator_3-way'!B349="","",'True_Odds_Calculator_3-way'!B349)</f>
        <v>5.79</v>
      </c>
      <c r="C348" s="4">
        <f>IF('True_Odds_Calculator_3-way'!C349="","",'True_Odds_Calculator_3-way'!C349)</f>
        <v>10.8</v>
      </c>
      <c r="D348" s="4">
        <f t="shared" si="25"/>
        <v>3.4534933498663989E-2</v>
      </c>
      <c r="E348" s="4">
        <f t="shared" si="26"/>
        <v>1.3197502443332543</v>
      </c>
      <c r="F348" s="4">
        <f t="shared" si="27"/>
        <v>6.2034767479128821</v>
      </c>
      <c r="G348" s="4">
        <f t="shared" si="28"/>
        <v>12.333353562325522</v>
      </c>
      <c r="I348" s="4">
        <f t="shared" si="29"/>
        <v>1.034534933498664</v>
      </c>
    </row>
    <row r="349" spans="1:9" x14ac:dyDescent="0.2">
      <c r="A349" s="4">
        <f>IF('True_Odds_Calculator_3-way'!A350="","",'True_Odds_Calculator_3-way'!A350)</f>
        <v>2.71</v>
      </c>
      <c r="B349" s="4">
        <f>IF('True_Odds_Calculator_3-way'!B350="","",'True_Odds_Calculator_3-way'!B350)</f>
        <v>3.2</v>
      </c>
      <c r="C349" s="4">
        <f>IF('True_Odds_Calculator_3-way'!C350="","",'True_Odds_Calculator_3-way'!C350)</f>
        <v>2.85</v>
      </c>
      <c r="D349" s="4">
        <f t="shared" si="25"/>
        <v>3.2380883019356599E-2</v>
      </c>
      <c r="E349" s="4">
        <f t="shared" si="26"/>
        <v>2.7916580383061556</v>
      </c>
      <c r="F349" s="4">
        <f t="shared" si="27"/>
        <v>3.3144808718741903</v>
      </c>
      <c r="G349" s="4">
        <f t="shared" si="28"/>
        <v>2.9404537649163025</v>
      </c>
      <c r="I349" s="4">
        <f t="shared" si="29"/>
        <v>1.0323808830193566</v>
      </c>
    </row>
    <row r="350" spans="1:9" x14ac:dyDescent="0.2">
      <c r="A350" s="4">
        <f>IF('True_Odds_Calculator_3-way'!A351="","",'True_Odds_Calculator_3-way'!A351)</f>
        <v>4.42</v>
      </c>
      <c r="B350" s="4">
        <f>IF('True_Odds_Calculator_3-way'!B351="","",'True_Odds_Calculator_3-way'!B351)</f>
        <v>3.93</v>
      </c>
      <c r="C350" s="4">
        <f>IF('True_Odds_Calculator_3-way'!C351="","",'True_Odds_Calculator_3-way'!C351)</f>
        <v>1.84</v>
      </c>
      <c r="D350" s="4">
        <f t="shared" si="25"/>
        <v>2.4175530969619441E-2</v>
      </c>
      <c r="E350" s="4">
        <f t="shared" si="26"/>
        <v>4.5832489838871213</v>
      </c>
      <c r="F350" s="4">
        <f t="shared" si="27"/>
        <v>4.058533536185843</v>
      </c>
      <c r="G350" s="4">
        <f t="shared" si="28"/>
        <v>1.8676935226606217</v>
      </c>
      <c r="I350" s="4">
        <f t="shared" si="29"/>
        <v>1.0241755309696194</v>
      </c>
    </row>
    <row r="351" spans="1:9" x14ac:dyDescent="0.2">
      <c r="A351" s="4">
        <f>IF('True_Odds_Calculator_3-way'!A352="","",'True_Odds_Calculator_3-way'!A352)</f>
        <v>3.47</v>
      </c>
      <c r="B351" s="4">
        <f>IF('True_Odds_Calculator_3-way'!B352="","",'True_Odds_Calculator_3-way'!B352)</f>
        <v>3.02</v>
      </c>
      <c r="C351" s="4">
        <f>IF('True_Odds_Calculator_3-way'!C352="","",'True_Odds_Calculator_3-way'!C352)</f>
        <v>2.4900000000000002</v>
      </c>
      <c r="D351" s="4">
        <f t="shared" si="25"/>
        <v>2.0916691557726574E-2</v>
      </c>
      <c r="E351" s="4">
        <f t="shared" si="26"/>
        <v>3.5560333913489686</v>
      </c>
      <c r="F351" s="4">
        <f t="shared" si="27"/>
        <v>3.0849572805725427</v>
      </c>
      <c r="G351" s="4">
        <f t="shared" si="28"/>
        <v>2.5339922698154362</v>
      </c>
      <c r="I351" s="4">
        <f t="shared" si="29"/>
        <v>1.0209166915577266</v>
      </c>
    </row>
    <row r="352" spans="1:9" x14ac:dyDescent="0.2">
      <c r="A352" s="4">
        <f>IF('True_Odds_Calculator_3-way'!A353="","",'True_Odds_Calculator_3-way'!A353)</f>
        <v>2.19</v>
      </c>
      <c r="B352" s="4">
        <f>IF('True_Odds_Calculator_3-way'!B353="","",'True_Odds_Calculator_3-way'!B353)</f>
        <v>3.19</v>
      </c>
      <c r="C352" s="4">
        <f>IF('True_Odds_Calculator_3-way'!C353="","",'True_Odds_Calculator_3-way'!C353)</f>
        <v>3.98</v>
      </c>
      <c r="D352" s="4">
        <f t="shared" si="25"/>
        <v>2.1356909797696666E-2</v>
      </c>
      <c r="E352" s="4">
        <f t="shared" si="26"/>
        <v>2.2246840346674412</v>
      </c>
      <c r="F352" s="4">
        <f t="shared" si="27"/>
        <v>3.2641267319950895</v>
      </c>
      <c r="G352" s="4">
        <f t="shared" si="28"/>
        <v>4.0960555924880566</v>
      </c>
      <c r="I352" s="4">
        <f t="shared" si="29"/>
        <v>1.0213569097976967</v>
      </c>
    </row>
    <row r="353" spans="1:9" x14ac:dyDescent="0.2">
      <c r="A353" s="4">
        <f>IF('True_Odds_Calculator_3-way'!A354="","",'True_Odds_Calculator_3-way'!A354)</f>
        <v>1.96</v>
      </c>
      <c r="B353" s="4">
        <f>IF('True_Odds_Calculator_3-way'!B354="","",'True_Odds_Calculator_3-way'!B354)</f>
        <v>3.22</v>
      </c>
      <c r="C353" s="4">
        <f>IF('True_Odds_Calculator_3-way'!C354="","",'True_Odds_Calculator_3-way'!C354)</f>
        <v>4.68</v>
      </c>
      <c r="D353" s="4">
        <f t="shared" si="25"/>
        <v>3.443830151904681E-2</v>
      </c>
      <c r="E353" s="4">
        <f t="shared" si="26"/>
        <v>2.0051144542892478</v>
      </c>
      <c r="F353" s="4">
        <f t="shared" si="27"/>
        <v>3.3435917808450752</v>
      </c>
      <c r="G353" s="4">
        <f t="shared" si="28"/>
        <v>4.9457016403280649</v>
      </c>
      <c r="I353" s="4">
        <f t="shared" si="29"/>
        <v>1.0344383015190468</v>
      </c>
    </row>
    <row r="354" spans="1:9" x14ac:dyDescent="0.2">
      <c r="A354" s="4">
        <f>IF('True_Odds_Calculator_3-way'!A355="","",'True_Odds_Calculator_3-way'!A355)</f>
        <v>2.64</v>
      </c>
      <c r="B354" s="4">
        <f>IF('True_Odds_Calculator_3-way'!B355="","",'True_Odds_Calculator_3-way'!B355)</f>
        <v>2.94</v>
      </c>
      <c r="C354" s="4">
        <f>IF('True_Odds_Calculator_3-way'!C355="","",'True_Odds_Calculator_3-way'!C355)</f>
        <v>3.19</v>
      </c>
      <c r="D354" s="4">
        <f t="shared" si="25"/>
        <v>3.2403557034099029E-2</v>
      </c>
      <c r="E354" s="4">
        <f t="shared" si="26"/>
        <v>2.7174895688456191</v>
      </c>
      <c r="F354" s="4">
        <f t="shared" si="27"/>
        <v>3.0364230906206497</v>
      </c>
      <c r="G354" s="4">
        <f t="shared" si="28"/>
        <v>3.3038362630781704</v>
      </c>
      <c r="I354" s="4">
        <f t="shared" si="29"/>
        <v>1.032403557034099</v>
      </c>
    </row>
    <row r="355" spans="1:9" x14ac:dyDescent="0.2">
      <c r="A355" s="4">
        <f>IF('True_Odds_Calculator_3-way'!A356="","",'True_Odds_Calculator_3-way'!A356)</f>
        <v>2.88</v>
      </c>
      <c r="B355" s="4">
        <f>IF('True_Odds_Calculator_3-way'!B356="","",'True_Odds_Calculator_3-way'!B356)</f>
        <v>3.03</v>
      </c>
      <c r="C355" s="4">
        <f>IF('True_Odds_Calculator_3-way'!C356="","",'True_Odds_Calculator_3-way'!C356)</f>
        <v>2.8</v>
      </c>
      <c r="D355" s="4">
        <f t="shared" si="25"/>
        <v>3.4398082665409335E-2</v>
      </c>
      <c r="E355" s="4">
        <f t="shared" si="26"/>
        <v>2.9783516012013886</v>
      </c>
      <c r="F355" s="4">
        <f t="shared" si="27"/>
        <v>3.1390573290304009</v>
      </c>
      <c r="G355" s="4">
        <f t="shared" si="28"/>
        <v>2.8928754096497369</v>
      </c>
      <c r="I355" s="4">
        <f t="shared" si="29"/>
        <v>1.0343980826654093</v>
      </c>
    </row>
    <row r="356" spans="1:9" x14ac:dyDescent="0.2">
      <c r="A356" s="4">
        <f>IF('True_Odds_Calculator_3-way'!A357="","",'True_Odds_Calculator_3-way'!A357)</f>
        <v>1.96</v>
      </c>
      <c r="B356" s="4">
        <f>IF('True_Odds_Calculator_3-way'!B357="","",'True_Odds_Calculator_3-way'!B357)</f>
        <v>3.09</v>
      </c>
      <c r="C356" s="4">
        <f>IF('True_Odds_Calculator_3-way'!C357="","",'True_Odds_Calculator_3-way'!C357)</f>
        <v>4.96</v>
      </c>
      <c r="D356" s="4">
        <f t="shared" si="25"/>
        <v>3.5441580327715272E-2</v>
      </c>
      <c r="E356" s="4">
        <f t="shared" si="26"/>
        <v>2.0064599119608117</v>
      </c>
      <c r="F356" s="4">
        <f t="shared" si="27"/>
        <v>3.2070736719356314</v>
      </c>
      <c r="G356" s="4">
        <f t="shared" si="28"/>
        <v>5.2687304613323809</v>
      </c>
      <c r="I356" s="4">
        <f t="shared" si="29"/>
        <v>1.0354415803277153</v>
      </c>
    </row>
    <row r="357" spans="1:9" x14ac:dyDescent="0.2">
      <c r="A357" s="4">
        <f>IF('True_Odds_Calculator_3-way'!A358="","",'True_Odds_Calculator_3-way'!A358)</f>
        <v>4.32</v>
      </c>
      <c r="B357" s="4">
        <f>IF('True_Odds_Calculator_3-way'!B358="","",'True_Odds_Calculator_3-way'!B358)</f>
        <v>3.99</v>
      </c>
      <c r="C357" s="4">
        <f>IF('True_Odds_Calculator_3-way'!C358="","",'True_Odds_Calculator_3-way'!C358)</f>
        <v>1.79</v>
      </c>
      <c r="D357" s="4">
        <f t="shared" si="25"/>
        <v>4.0767265774616535E-2</v>
      </c>
      <c r="E357" s="4">
        <f t="shared" si="26"/>
        <v>4.5894213503134988</v>
      </c>
      <c r="F357" s="4">
        <f t="shared" si="27"/>
        <v>4.2187421549447306</v>
      </c>
      <c r="G357" s="4">
        <f t="shared" si="28"/>
        <v>1.834626310032321</v>
      </c>
      <c r="I357" s="4">
        <f t="shared" si="29"/>
        <v>1.0407672657746165</v>
      </c>
    </row>
    <row r="358" spans="1:9" x14ac:dyDescent="0.2">
      <c r="A358" s="4">
        <f>IF('True_Odds_Calculator_3-way'!A359="","",'True_Odds_Calculator_3-way'!A359)</f>
        <v>2.04</v>
      </c>
      <c r="B358" s="4">
        <f>IF('True_Odds_Calculator_3-way'!B359="","",'True_Odds_Calculator_3-way'!B359)</f>
        <v>3.48</v>
      </c>
      <c r="C358" s="4">
        <f>IF('True_Odds_Calculator_3-way'!C359="","",'True_Odds_Calculator_3-way'!C359)</f>
        <v>3.83</v>
      </c>
      <c r="D358" s="4">
        <f t="shared" si="25"/>
        <v>3.8649006014578324E-2</v>
      </c>
      <c r="E358" s="4">
        <f t="shared" si="26"/>
        <v>2.0950609765118378</v>
      </c>
      <c r="F358" s="4">
        <f t="shared" si="27"/>
        <v>3.6433413659440173</v>
      </c>
      <c r="G358" s="4">
        <f t="shared" si="28"/>
        <v>4.0287880476141931</v>
      </c>
      <c r="I358" s="4">
        <f t="shared" si="29"/>
        <v>1.0386490060145783</v>
      </c>
    </row>
    <row r="359" spans="1:9" x14ac:dyDescent="0.2">
      <c r="A359" s="4">
        <f>IF('True_Odds_Calculator_3-way'!A360="","",'True_Odds_Calculator_3-way'!A360)</f>
        <v>2.4500000000000002</v>
      </c>
      <c r="B359" s="4">
        <f>IF('True_Odds_Calculator_3-way'!B360="","",'True_Odds_Calculator_3-way'!B360)</f>
        <v>3.48</v>
      </c>
      <c r="C359" s="4">
        <f>IF('True_Odds_Calculator_3-way'!C360="","",'True_Odds_Calculator_3-way'!C360)</f>
        <v>2.91</v>
      </c>
      <c r="D359" s="4">
        <f t="shared" si="25"/>
        <v>3.9162198829051587E-2</v>
      </c>
      <c r="E359" s="4">
        <f t="shared" si="26"/>
        <v>2.5309458814312467</v>
      </c>
      <c r="F359" s="4">
        <f t="shared" si="27"/>
        <v>3.6456134782723684</v>
      </c>
      <c r="G359" s="4">
        <f t="shared" si="28"/>
        <v>3.0249081944667959</v>
      </c>
      <c r="I359" s="4">
        <f t="shared" si="29"/>
        <v>1.0391621988290516</v>
      </c>
    </row>
    <row r="360" spans="1:9" x14ac:dyDescent="0.2">
      <c r="A360" s="4">
        <f>IF('True_Odds_Calculator_3-way'!A361="","",'True_Odds_Calculator_3-way'!A361)</f>
        <v>2.48</v>
      </c>
      <c r="B360" s="4">
        <f>IF('True_Odds_Calculator_3-way'!B361="","",'True_Odds_Calculator_3-way'!B361)</f>
        <v>3.35</v>
      </c>
      <c r="C360" s="4">
        <f>IF('True_Odds_Calculator_3-way'!C361="","",'True_Odds_Calculator_3-way'!C361)</f>
        <v>2.97</v>
      </c>
      <c r="D360" s="4">
        <f t="shared" si="25"/>
        <v>3.8433605838516849E-2</v>
      </c>
      <c r="E360" s="4">
        <f t="shared" si="26"/>
        <v>2.561379590978043</v>
      </c>
      <c r="F360" s="4">
        <f t="shared" si="27"/>
        <v>3.5002208198611156</v>
      </c>
      <c r="G360" s="4">
        <f t="shared" si="28"/>
        <v>3.087476215461848</v>
      </c>
      <c r="I360" s="4">
        <f t="shared" si="29"/>
        <v>1.0384336058385168</v>
      </c>
    </row>
    <row r="361" spans="1:9" x14ac:dyDescent="0.2">
      <c r="A361" s="4">
        <f>IF('True_Odds_Calculator_3-way'!A362="","",'True_Odds_Calculator_3-way'!A362)</f>
        <v>1.82</v>
      </c>
      <c r="B361" s="4">
        <f>IF('True_Odds_Calculator_3-way'!B362="","",'True_Odds_Calculator_3-way'!B362)</f>
        <v>3.52</v>
      </c>
      <c r="C361" s="4">
        <f>IF('True_Odds_Calculator_3-way'!C362="","",'True_Odds_Calculator_3-way'!C362)</f>
        <v>4.8099999999999996</v>
      </c>
      <c r="D361" s="4">
        <f t="shared" si="25"/>
        <v>4.1441666441666358E-2</v>
      </c>
      <c r="E361" s="4">
        <f t="shared" si="26"/>
        <v>1.8669371861354571</v>
      </c>
      <c r="F361" s="4">
        <f t="shared" si="27"/>
        <v>3.6999075947154165</v>
      </c>
      <c r="G361" s="4">
        <f t="shared" si="28"/>
        <v>5.1523466708400711</v>
      </c>
      <c r="I361" s="4">
        <f t="shared" si="29"/>
        <v>1.0414416664416664</v>
      </c>
    </row>
    <row r="362" spans="1:9" x14ac:dyDescent="0.2">
      <c r="A362" s="4">
        <f>IF('True_Odds_Calculator_3-way'!A363="","",'True_Odds_Calculator_3-way'!A363)</f>
        <v>2.02</v>
      </c>
      <c r="B362" s="4">
        <f>IF('True_Odds_Calculator_3-way'!B363="","",'True_Odds_Calculator_3-way'!B363)</f>
        <v>3.7</v>
      </c>
      <c r="C362" s="4">
        <f>IF('True_Odds_Calculator_3-way'!C363="","",'True_Odds_Calculator_3-way'!C363)</f>
        <v>3.72</v>
      </c>
      <c r="D362" s="4">
        <f t="shared" si="25"/>
        <v>3.4136979521840471E-2</v>
      </c>
      <c r="E362" s="4">
        <f t="shared" si="26"/>
        <v>2.067523191204991</v>
      </c>
      <c r="F362" s="4">
        <f t="shared" si="27"/>
        <v>3.862625312122582</v>
      </c>
      <c r="G362" s="4">
        <f t="shared" si="28"/>
        <v>3.8844272403142934</v>
      </c>
      <c r="I362" s="4">
        <f t="shared" si="29"/>
        <v>1.0341369795218405</v>
      </c>
    </row>
    <row r="363" spans="1:9" x14ac:dyDescent="0.2">
      <c r="A363" s="4">
        <f>IF('True_Odds_Calculator_3-way'!A364="","",'True_Odds_Calculator_3-way'!A364)</f>
        <v>2.89</v>
      </c>
      <c r="B363" s="4">
        <f>IF('True_Odds_Calculator_3-way'!B364="","",'True_Odds_Calculator_3-way'!B364)</f>
        <v>3.06</v>
      </c>
      <c r="C363" s="4">
        <f>IF('True_Odds_Calculator_3-way'!C364="","",'True_Odds_Calculator_3-way'!C364)</f>
        <v>2.89</v>
      </c>
      <c r="D363" s="4">
        <f t="shared" si="25"/>
        <v>1.8838908112264408E-2</v>
      </c>
      <c r="E363" s="4">
        <f t="shared" si="26"/>
        <v>2.9434175782723497</v>
      </c>
      <c r="F363" s="4">
        <f t="shared" si="27"/>
        <v>3.1199520191923225</v>
      </c>
      <c r="G363" s="4">
        <f t="shared" si="28"/>
        <v>2.9434175782723497</v>
      </c>
      <c r="I363" s="4">
        <f t="shared" si="29"/>
        <v>1.0188389081122644</v>
      </c>
    </row>
    <row r="364" spans="1:9" x14ac:dyDescent="0.2">
      <c r="A364" s="4">
        <f>IF('True_Odds_Calculator_3-way'!A365="","",'True_Odds_Calculator_3-way'!A365)</f>
        <v>2.34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3.41</v>
      </c>
      <c r="D364" s="4">
        <f t="shared" si="25"/>
        <v>2.0006756920027069E-2</v>
      </c>
      <c r="E364" s="4">
        <f t="shared" si="26"/>
        <v>2.3770952135686292</v>
      </c>
      <c r="F364" s="4">
        <f t="shared" si="27"/>
        <v>3.4160906500475363</v>
      </c>
      <c r="G364" s="4">
        <f t="shared" si="28"/>
        <v>3.4893513877088518</v>
      </c>
      <c r="I364" s="4">
        <f t="shared" si="29"/>
        <v>1.0200067569200271</v>
      </c>
    </row>
    <row r="365" spans="1:9" x14ac:dyDescent="0.2">
      <c r="A365" s="4">
        <f>IF('True_Odds_Calculator_3-way'!A366="","",'True_Odds_Calculator_3-way'!A366)</f>
        <v>2.27</v>
      </c>
      <c r="B365" s="4">
        <f>IF('True_Odds_Calculator_3-way'!B366="","",'True_Odds_Calculator_3-way'!B366)</f>
        <v>3.1</v>
      </c>
      <c r="C365" s="4">
        <f>IF('True_Odds_Calculator_3-way'!C366="","",'True_Odds_Calculator_3-way'!C366)</f>
        <v>3.63</v>
      </c>
      <c r="D365" s="4">
        <f t="shared" si="25"/>
        <v>3.8591373186435796E-2</v>
      </c>
      <c r="E365" s="4">
        <f t="shared" si="26"/>
        <v>2.3382796497505129</v>
      </c>
      <c r="F365" s="4">
        <f t="shared" si="27"/>
        <v>3.2287555125427074</v>
      </c>
      <c r="G365" s="4">
        <f t="shared" si="28"/>
        <v>3.8078077197703788</v>
      </c>
      <c r="I365" s="4">
        <f t="shared" si="29"/>
        <v>1.0385913731864358</v>
      </c>
    </row>
    <row r="366" spans="1:9" x14ac:dyDescent="0.2">
      <c r="A366" s="4">
        <f>IF('True_Odds_Calculator_3-way'!A367="","",'True_Odds_Calculator_3-way'!A367)</f>
        <v>2.42</v>
      </c>
      <c r="B366" s="4">
        <f>IF('True_Odds_Calculator_3-way'!B367="","",'True_Odds_Calculator_3-way'!B367)</f>
        <v>3.48</v>
      </c>
      <c r="C366" s="4">
        <f>IF('True_Odds_Calculator_3-way'!C367="","",'True_Odds_Calculator_3-way'!C367)</f>
        <v>3</v>
      </c>
      <c r="D366" s="4">
        <f t="shared" si="25"/>
        <v>3.3912795668281426E-2</v>
      </c>
      <c r="E366" s="4">
        <f t="shared" si="26"/>
        <v>2.488064287402505</v>
      </c>
      <c r="F366" s="4">
        <f t="shared" si="27"/>
        <v>3.6225051617343418</v>
      </c>
      <c r="G366" s="4">
        <f t="shared" si="28"/>
        <v>3.1053097345132739</v>
      </c>
      <c r="I366" s="4">
        <f t="shared" si="29"/>
        <v>1.0339127956682814</v>
      </c>
    </row>
    <row r="367" spans="1:9" x14ac:dyDescent="0.2">
      <c r="A367" s="4">
        <f>IF('True_Odds_Calculator_3-way'!A368="","",'True_Odds_Calculator_3-way'!A368)</f>
        <v>2.63</v>
      </c>
      <c r="B367" s="4">
        <f>IF('True_Odds_Calculator_3-way'!B368="","",'True_Odds_Calculator_3-way'!B368)</f>
        <v>2.84</v>
      </c>
      <c r="C367" s="4">
        <f>IF('True_Odds_Calculator_3-way'!C368="","",'True_Odds_Calculator_3-way'!C368)</f>
        <v>3.16</v>
      </c>
      <c r="D367" s="4">
        <f t="shared" si="25"/>
        <v>4.8796509140998978E-2</v>
      </c>
      <c r="E367" s="4">
        <f t="shared" si="26"/>
        <v>2.7475347935112127</v>
      </c>
      <c r="F367" s="4">
        <f t="shared" si="27"/>
        <v>2.9775447893146163</v>
      </c>
      <c r="G367" s="4">
        <f t="shared" si="28"/>
        <v>3.331221414957712</v>
      </c>
      <c r="I367" s="4">
        <f t="shared" si="29"/>
        <v>1.048796509140999</v>
      </c>
    </row>
    <row r="368" spans="1:9" x14ac:dyDescent="0.2">
      <c r="A368" s="4">
        <f>IF('True_Odds_Calculator_3-way'!A369="","",'True_Odds_Calculator_3-way'!A369)</f>
        <v>2.14</v>
      </c>
      <c r="B368" s="4">
        <f>IF('True_Odds_Calculator_3-way'!B369="","",'True_Odds_Calculator_3-way'!B369)</f>
        <v>3.3</v>
      </c>
      <c r="C368" s="4">
        <f>IF('True_Odds_Calculator_3-way'!C369="","",'True_Odds_Calculator_3-way'!C369)</f>
        <v>3.8</v>
      </c>
      <c r="D368" s="4">
        <f t="shared" si="25"/>
        <v>3.3477917393313295E-2</v>
      </c>
      <c r="E368" s="4">
        <f t="shared" si="26"/>
        <v>2.1923554529214413</v>
      </c>
      <c r="F368" s="4">
        <f t="shared" si="27"/>
        <v>3.4261711834400104</v>
      </c>
      <c r="G368" s="4">
        <f t="shared" si="28"/>
        <v>3.9682761884106537</v>
      </c>
      <c r="I368" s="4">
        <f t="shared" si="29"/>
        <v>1.0334779173933133</v>
      </c>
    </row>
    <row r="369" spans="1:9" x14ac:dyDescent="0.2">
      <c r="A369" s="4">
        <f>IF('True_Odds_Calculator_3-way'!A370="","",'True_Odds_Calculator_3-way'!A370)</f>
        <v>2.2200000000000002</v>
      </c>
      <c r="B369" s="4">
        <f>IF('True_Odds_Calculator_3-way'!B370="","",'True_Odds_Calculator_3-way'!B370)</f>
        <v>3.45</v>
      </c>
      <c r="C369" s="4">
        <f>IF('True_Odds_Calculator_3-way'!C370="","",'True_Odds_Calculator_3-way'!C370)</f>
        <v>3.55</v>
      </c>
      <c r="D369" s="4">
        <f t="shared" si="25"/>
        <v>2.1995663759289075E-2</v>
      </c>
      <c r="E369" s="4">
        <f t="shared" si="26"/>
        <v>2.2567323613998833</v>
      </c>
      <c r="F369" s="4">
        <f t="shared" si="27"/>
        <v>3.5395325223096608</v>
      </c>
      <c r="G369" s="4">
        <f t="shared" si="28"/>
        <v>3.6448693973577848</v>
      </c>
      <c r="I369" s="4">
        <f t="shared" si="29"/>
        <v>1.0219956637592891</v>
      </c>
    </row>
    <row r="370" spans="1:9" x14ac:dyDescent="0.2">
      <c r="A370" s="4">
        <f>IF('True_Odds_Calculator_3-way'!A371="","",'True_Odds_Calculator_3-way'!A371)</f>
        <v>3.08</v>
      </c>
      <c r="B370" s="4">
        <f>IF('True_Odds_Calculator_3-way'!B371="","",'True_Odds_Calculator_3-way'!B371)</f>
        <v>3.01</v>
      </c>
      <c r="C370" s="4">
        <f>IF('True_Odds_Calculator_3-way'!C371="","",'True_Odds_Calculator_3-way'!C371)</f>
        <v>2.66</v>
      </c>
      <c r="D370" s="4">
        <f t="shared" si="25"/>
        <v>3.2841087920647105E-2</v>
      </c>
      <c r="E370" s="4">
        <f t="shared" si="26"/>
        <v>3.1874714992653139</v>
      </c>
      <c r="F370" s="4">
        <f t="shared" si="27"/>
        <v>3.1125606095589924</v>
      </c>
      <c r="G370" s="4">
        <f t="shared" si="28"/>
        <v>2.7397799198652804</v>
      </c>
      <c r="I370" s="4">
        <f t="shared" si="29"/>
        <v>1.0328410879206471</v>
      </c>
    </row>
    <row r="371" spans="1:9" x14ac:dyDescent="0.2">
      <c r="A371" s="4">
        <f>IF('True_Odds_Calculator_3-way'!A372="","",'True_Odds_Calculator_3-way'!A372)</f>
        <v>1.45</v>
      </c>
      <c r="B371" s="4">
        <f>IF('True_Odds_Calculator_3-way'!B372="","",'True_Odds_Calculator_3-way'!B372)</f>
        <v>4.21</v>
      </c>
      <c r="C371" s="4">
        <f>IF('True_Odds_Calculator_3-way'!C372="","",'True_Odds_Calculator_3-way'!C372)</f>
        <v>5.39</v>
      </c>
      <c r="D371" s="4">
        <f t="shared" si="25"/>
        <v>0.11271362058252299</v>
      </c>
      <c r="E371" s="4">
        <f t="shared" si="26"/>
        <v>1.5335448390484854</v>
      </c>
      <c r="F371" s="4">
        <f t="shared" si="27"/>
        <v>5.001038106724363</v>
      </c>
      <c r="G371" s="4">
        <f t="shared" si="28"/>
        <v>6.7586953105662468</v>
      </c>
      <c r="I371" s="4">
        <f t="shared" si="29"/>
        <v>1.112713620582523</v>
      </c>
    </row>
    <row r="372" spans="1:9" x14ac:dyDescent="0.2">
      <c r="A372" s="4">
        <f>IF('True_Odds_Calculator_3-way'!A373="","",'True_Odds_Calculator_3-way'!A373)</f>
        <v>5.65</v>
      </c>
      <c r="B372" s="4">
        <f>IF('True_Odds_Calculator_3-way'!B373="","",'True_Odds_Calculator_3-way'!B373)</f>
        <v>4.5599999999999996</v>
      </c>
      <c r="C372" s="4">
        <f>IF('True_Odds_Calculator_3-way'!C373="","",'True_Odds_Calculator_3-way'!C373)</f>
        <v>1.57</v>
      </c>
      <c r="D372" s="4">
        <f t="shared" si="25"/>
        <v>3.323207121574856E-2</v>
      </c>
      <c r="E372" s="4">
        <f t="shared" si="26"/>
        <v>6.0272264269586131</v>
      </c>
      <c r="F372" s="4">
        <f t="shared" si="27"/>
        <v>4.8025921270512688</v>
      </c>
      <c r="G372" s="4">
        <f t="shared" si="28"/>
        <v>1.5977878484400727</v>
      </c>
      <c r="I372" s="4">
        <f t="shared" si="29"/>
        <v>1.0332320712157486</v>
      </c>
    </row>
    <row r="373" spans="1:9" x14ac:dyDescent="0.2">
      <c r="A373" s="4">
        <f>IF('True_Odds_Calculator_3-way'!A374="","",'True_Odds_Calculator_3-way'!A374)</f>
        <v>2.81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2.86</v>
      </c>
      <c r="D373" s="4">
        <f t="shared" si="25"/>
        <v>2.706564413147472E-2</v>
      </c>
      <c r="E373" s="4">
        <f t="shared" si="26"/>
        <v>2.8830906337698847</v>
      </c>
      <c r="F373" s="4">
        <f t="shared" si="27"/>
        <v>3.1997795788783892</v>
      </c>
      <c r="G373" s="4">
        <f t="shared" si="28"/>
        <v>2.9357499244542833</v>
      </c>
      <c r="I373" s="4">
        <f t="shared" si="29"/>
        <v>1.0270656441314747</v>
      </c>
    </row>
    <row r="374" spans="1:9" x14ac:dyDescent="0.2">
      <c r="A374" s="4">
        <f>IF('True_Odds_Calculator_3-way'!A375="","",'True_Odds_Calculator_3-way'!A375)</f>
        <v>2.12</v>
      </c>
      <c r="B374" s="4">
        <f>IF('True_Odds_Calculator_3-way'!B375="","",'True_Odds_Calculator_3-way'!B375)</f>
        <v>3.55</v>
      </c>
      <c r="C374" s="4">
        <f>IF('True_Odds_Calculator_3-way'!C375="","",'True_Odds_Calculator_3-way'!C375)</f>
        <v>3.64</v>
      </c>
      <c r="D374" s="4">
        <f t="shared" si="25"/>
        <v>2.8113528777892194E-2</v>
      </c>
      <c r="E374" s="4">
        <f t="shared" si="26"/>
        <v>2.1629715253038224</v>
      </c>
      <c r="F374" s="4">
        <f t="shared" si="27"/>
        <v>3.6721643735724001</v>
      </c>
      <c r="G374" s="4">
        <f t="shared" si="28"/>
        <v>3.7685492923645802</v>
      </c>
      <c r="I374" s="4">
        <f t="shared" si="29"/>
        <v>1.0281135287778922</v>
      </c>
    </row>
    <row r="375" spans="1:9" x14ac:dyDescent="0.2">
      <c r="A375" s="4">
        <f>IF('True_Odds_Calculator_3-way'!A376="","",'True_Odds_Calculator_3-way'!A376)</f>
        <v>3.2</v>
      </c>
      <c r="B375" s="4">
        <f>IF('True_Odds_Calculator_3-way'!B376="","",'True_Odds_Calculator_3-way'!B376)</f>
        <v>3.27</v>
      </c>
      <c r="C375" s="4">
        <f>IF('True_Odds_Calculator_3-way'!C376="","",'True_Odds_Calculator_3-way'!C376)</f>
        <v>2.4500000000000002</v>
      </c>
      <c r="D375" s="4">
        <f t="shared" si="25"/>
        <v>2.6473662859639147E-2</v>
      </c>
      <c r="E375" s="4">
        <f t="shared" si="26"/>
        <v>3.2929893217102393</v>
      </c>
      <c r="F375" s="4">
        <f t="shared" si="27"/>
        <v>3.3671638654542426</v>
      </c>
      <c r="G375" s="4">
        <f t="shared" si="28"/>
        <v>2.5041399003037772</v>
      </c>
      <c r="I375" s="4">
        <f t="shared" si="29"/>
        <v>1.0264736628596391</v>
      </c>
    </row>
    <row r="376" spans="1:9" x14ac:dyDescent="0.2">
      <c r="A376" s="4">
        <f>IF('True_Odds_Calculator_3-way'!A377="","",'True_Odds_Calculator_3-way'!A377)</f>
        <v>3.34</v>
      </c>
      <c r="B376" s="4">
        <f>IF('True_Odds_Calculator_3-way'!B377="","",'True_Odds_Calculator_3-way'!B377)</f>
        <v>3.47</v>
      </c>
      <c r="C376" s="4">
        <f>IF('True_Odds_Calculator_3-way'!C377="","",'True_Odds_Calculator_3-way'!C377)</f>
        <v>2.27</v>
      </c>
      <c r="D376" s="4">
        <f t="shared" si="25"/>
        <v>2.8114270006369679E-2</v>
      </c>
      <c r="E376" s="4">
        <f t="shared" si="26"/>
        <v>3.4479218642957599</v>
      </c>
      <c r="F376" s="4">
        <f t="shared" si="27"/>
        <v>3.5866331457247576</v>
      </c>
      <c r="G376" s="4">
        <f t="shared" si="28"/>
        <v>2.3193396154058865</v>
      </c>
      <c r="I376" s="4">
        <f t="shared" si="29"/>
        <v>1.0281142700063697</v>
      </c>
    </row>
    <row r="377" spans="1:9" x14ac:dyDescent="0.2">
      <c r="A377" s="4">
        <f>IF('True_Odds_Calculator_3-way'!A378="","",'True_Odds_Calculator_3-way'!A378)</f>
        <v>3.63</v>
      </c>
      <c r="B377" s="4">
        <f>IF('True_Odds_Calculator_3-way'!B378="","",'True_Odds_Calculator_3-way'!B378)</f>
        <v>3.38</v>
      </c>
      <c r="C377" s="4">
        <f>IF('True_Odds_Calculator_3-way'!C378="","",'True_Odds_Calculator_3-way'!C378)</f>
        <v>2.19</v>
      </c>
      <c r="D377" s="4">
        <f t="shared" si="25"/>
        <v>2.7961086395802415E-2</v>
      </c>
      <c r="E377" s="4">
        <f t="shared" si="26"/>
        <v>3.7571141209676724</v>
      </c>
      <c r="F377" s="4">
        <f t="shared" si="27"/>
        <v>3.4899430620753007</v>
      </c>
      <c r="G377" s="4">
        <f t="shared" si="28"/>
        <v>2.2356328275270361</v>
      </c>
      <c r="I377" s="4">
        <f t="shared" si="29"/>
        <v>1.0279610863958024</v>
      </c>
    </row>
    <row r="378" spans="1:9" x14ac:dyDescent="0.2">
      <c r="A378" s="4">
        <f>IF('True_Odds_Calculator_3-way'!A379="","",'True_Odds_Calculator_3-way'!A379)</f>
        <v>2.74</v>
      </c>
      <c r="B378" s="4">
        <f>IF('True_Odds_Calculator_3-way'!B379="","",'True_Odds_Calculator_3-way'!B379)</f>
        <v>3.3</v>
      </c>
      <c r="C378" s="4">
        <f>IF('True_Odds_Calculator_3-way'!C379="","",'True_Odds_Calculator_3-way'!C379)</f>
        <v>2.79</v>
      </c>
      <c r="D378" s="4">
        <f t="shared" si="25"/>
        <v>2.6416745748038428E-2</v>
      </c>
      <c r="E378" s="4">
        <f t="shared" si="26"/>
        <v>2.8077432480862257</v>
      </c>
      <c r="F378" s="4">
        <f t="shared" si="27"/>
        <v>3.3987626743694137</v>
      </c>
      <c r="G378" s="4">
        <f t="shared" si="28"/>
        <v>2.8602698909052982</v>
      </c>
      <c r="I378" s="4">
        <f t="shared" si="29"/>
        <v>1.0264167457480384</v>
      </c>
    </row>
    <row r="379" spans="1:9" x14ac:dyDescent="0.2">
      <c r="A379" s="4">
        <f>IF('True_Odds_Calculator_3-way'!A380="","",'True_Odds_Calculator_3-way'!A380)</f>
        <v>1.66</v>
      </c>
      <c r="B379" s="4">
        <f>IF('True_Odds_Calculator_3-way'!B380="","",'True_Odds_Calculator_3-way'!B380)</f>
        <v>3.98</v>
      </c>
      <c r="C379" s="4">
        <f>IF('True_Odds_Calculator_3-way'!C380="","",'True_Odds_Calculator_3-way'!C380)</f>
        <v>5.59</v>
      </c>
      <c r="D379" s="4">
        <f t="shared" si="25"/>
        <v>3.2556796526547194E-2</v>
      </c>
      <c r="E379" s="4">
        <f t="shared" si="26"/>
        <v>1.6904531082960701</v>
      </c>
      <c r="F379" s="4">
        <f t="shared" si="27"/>
        <v>4.1596642895662423</v>
      </c>
      <c r="G379" s="4">
        <f t="shared" si="28"/>
        <v>5.9510132445934607</v>
      </c>
      <c r="I379" s="4">
        <f t="shared" si="29"/>
        <v>1.0325567965265472</v>
      </c>
    </row>
    <row r="380" spans="1:9" x14ac:dyDescent="0.2">
      <c r="A380" s="4">
        <f>IF('True_Odds_Calculator_3-way'!A381="","",'True_Odds_Calculator_3-way'!A381)</f>
        <v>2.68</v>
      </c>
      <c r="B380" s="4">
        <f>IF('True_Odds_Calculator_3-way'!B381="","",'True_Odds_Calculator_3-way'!B381)</f>
        <v>3.28</v>
      </c>
      <c r="C380" s="4">
        <f>IF('True_Odds_Calculator_3-way'!C381="","",'True_Odds_Calculator_3-way'!C381)</f>
        <v>2.85</v>
      </c>
      <c r="D380" s="4">
        <f t="shared" si="25"/>
        <v>2.8889570121152897E-2</v>
      </c>
      <c r="E380" s="4">
        <f t="shared" si="26"/>
        <v>2.7509977950413322</v>
      </c>
      <c r="F380" s="4">
        <f t="shared" si="27"/>
        <v>3.386980942973127</v>
      </c>
      <c r="G380" s="4">
        <f t="shared" si="28"/>
        <v>2.9304258046807012</v>
      </c>
      <c r="I380" s="4">
        <f t="shared" si="29"/>
        <v>1.0288895701211529</v>
      </c>
    </row>
    <row r="381" spans="1:9" x14ac:dyDescent="0.2">
      <c r="A381" s="4">
        <f>IF('True_Odds_Calculator_3-way'!A382="","",'True_Odds_Calculator_3-way'!A382)</f>
        <v>3.19</v>
      </c>
      <c r="B381" s="4">
        <f>IF('True_Odds_Calculator_3-way'!B382="","",'True_Odds_Calculator_3-way'!B382)</f>
        <v>3.51</v>
      </c>
      <c r="C381" s="4">
        <f>IF('True_Odds_Calculator_3-way'!C382="","",'True_Odds_Calculator_3-way'!C382)</f>
        <v>2.33</v>
      </c>
      <c r="D381" s="4">
        <f t="shared" si="25"/>
        <v>2.7564458080959531E-2</v>
      </c>
      <c r="E381" s="4">
        <f t="shared" si="26"/>
        <v>3.2863228018972466</v>
      </c>
      <c r="F381" s="4">
        <f t="shared" si="27"/>
        <v>3.6269713341832657</v>
      </c>
      <c r="G381" s="4">
        <f t="shared" si="28"/>
        <v>2.3809728082105708</v>
      </c>
      <c r="I381" s="4">
        <f t="shared" si="29"/>
        <v>1.0275644580809595</v>
      </c>
    </row>
    <row r="382" spans="1:9" x14ac:dyDescent="0.2">
      <c r="A382" s="4">
        <f>IF('True_Odds_Calculator_3-way'!A383="","",'True_Odds_Calculator_3-way'!A383)</f>
        <v>3.71</v>
      </c>
      <c r="B382" s="4">
        <f>IF('True_Odds_Calculator_3-way'!B383="","",'True_Odds_Calculator_3-way'!B383)</f>
        <v>3.55</v>
      </c>
      <c r="C382" s="4">
        <f>IF('True_Odds_Calculator_3-way'!C383="","",'True_Odds_Calculator_3-way'!C383)</f>
        <v>2.1</v>
      </c>
      <c r="D382" s="4">
        <f t="shared" si="25"/>
        <v>2.742239601128782E-2</v>
      </c>
      <c r="E382" s="4">
        <f t="shared" si="26"/>
        <v>3.8402313187436214</v>
      </c>
      <c r="F382" s="4">
        <f t="shared" si="27"/>
        <v>3.6690604058006899</v>
      </c>
      <c r="G382" s="4">
        <f t="shared" si="28"/>
        <v>2.1410998618173283</v>
      </c>
      <c r="I382" s="4">
        <f t="shared" si="29"/>
        <v>1.0274223960112878</v>
      </c>
    </row>
    <row r="383" spans="1:9" x14ac:dyDescent="0.2">
      <c r="A383" s="4">
        <f>IF('True_Odds_Calculator_3-way'!A384="","",'True_Odds_Calculator_3-way'!A384)</f>
        <v>2.41</v>
      </c>
      <c r="B383" s="4">
        <f>IF('True_Odds_Calculator_3-way'!B384="","",'True_Odds_Calculator_3-way'!B384)</f>
        <v>3.32</v>
      </c>
      <c r="C383" s="4">
        <f>IF('True_Odds_Calculator_3-way'!C384="","",'True_Odds_Calculator_3-way'!C384)</f>
        <v>3.21</v>
      </c>
      <c r="D383" s="4">
        <f t="shared" si="25"/>
        <v>2.766905836398692E-2</v>
      </c>
      <c r="E383" s="4">
        <f t="shared" si="26"/>
        <v>2.4647859732486719</v>
      </c>
      <c r="F383" s="4">
        <f t="shared" si="27"/>
        <v>3.4248710043163615</v>
      </c>
      <c r="G383" s="4">
        <f t="shared" si="28"/>
        <v>3.3079343485531587</v>
      </c>
      <c r="I383" s="4">
        <f t="shared" si="29"/>
        <v>1.0276690583639869</v>
      </c>
    </row>
    <row r="384" spans="1:9" x14ac:dyDescent="0.2">
      <c r="A384" s="4">
        <f>IF('True_Odds_Calculator_3-way'!A385="","",'True_Odds_Calculator_3-way'!A385)</f>
        <v>3.22</v>
      </c>
      <c r="B384" s="4">
        <f>IF('True_Odds_Calculator_3-way'!B385="","",'True_Odds_Calculator_3-way'!B385)</f>
        <v>3.38</v>
      </c>
      <c r="C384" s="4">
        <f>IF('True_Odds_Calculator_3-way'!C385="","",'True_Odds_Calculator_3-way'!C385)</f>
        <v>2.37</v>
      </c>
      <c r="D384" s="4">
        <f t="shared" si="25"/>
        <v>2.8357922646902622E-2</v>
      </c>
      <c r="E384" s="4">
        <f t="shared" si="26"/>
        <v>3.3210855536307373</v>
      </c>
      <c r="F384" s="4">
        <f t="shared" si="27"/>
        <v>3.491554922019541</v>
      </c>
      <c r="G384" s="4">
        <f t="shared" si="28"/>
        <v>2.4243112606491888</v>
      </c>
      <c r="I384" s="4">
        <f t="shared" si="29"/>
        <v>1.0283579226469026</v>
      </c>
    </row>
    <row r="385" spans="1:9" x14ac:dyDescent="0.2">
      <c r="A385" s="4">
        <f>IF('True_Odds_Calculator_3-way'!A386="","",'True_Odds_Calculator_3-way'!A386)</f>
        <v>2.02</v>
      </c>
      <c r="B385" s="4">
        <f>IF('True_Odds_Calculator_3-way'!B386="","",'True_Odds_Calculator_3-way'!B386)</f>
        <v>3.5</v>
      </c>
      <c r="C385" s="4">
        <f>IF('True_Odds_Calculator_3-way'!C386="","",'True_Odds_Calculator_3-way'!C386)</f>
        <v>4.03</v>
      </c>
      <c r="D385" s="4">
        <f t="shared" si="25"/>
        <v>2.8902748481157925E-2</v>
      </c>
      <c r="E385" s="4">
        <f t="shared" si="26"/>
        <v>2.0600918260366581</v>
      </c>
      <c r="F385" s="4">
        <f t="shared" si="27"/>
        <v>3.6221380353669539</v>
      </c>
      <c r="G385" s="4">
        <f t="shared" si="28"/>
        <v>4.1927893458906631</v>
      </c>
      <c r="I385" s="4">
        <f t="shared" si="29"/>
        <v>1.0289027484811579</v>
      </c>
    </row>
    <row r="386" spans="1:9" x14ac:dyDescent="0.2">
      <c r="A386" s="4">
        <f>IF('True_Odds_Calculator_3-way'!A387="","",'True_Odds_Calculator_3-way'!A387)</f>
        <v>1.91</v>
      </c>
      <c r="B386" s="4">
        <f>IF('True_Odds_Calculator_3-way'!B387="","",'True_Odds_Calculator_3-way'!B387)</f>
        <v>3.98</v>
      </c>
      <c r="C386" s="4">
        <f>IF('True_Odds_Calculator_3-way'!C387="","",'True_Odds_Calculator_3-way'!C387)</f>
        <v>3.92</v>
      </c>
      <c r="D386" s="4">
        <f t="shared" si="25"/>
        <v>2.9918531647445512E-2</v>
      </c>
      <c r="E386" s="4">
        <f t="shared" si="26"/>
        <v>1.9470883964317407</v>
      </c>
      <c r="F386" s="4">
        <f t="shared" si="27"/>
        <v>4.1445032873349978</v>
      </c>
      <c r="G386" s="4">
        <f t="shared" si="28"/>
        <v>4.079481402086425</v>
      </c>
      <c r="I386" s="4">
        <f t="shared" si="29"/>
        <v>1.0299185316474455</v>
      </c>
    </row>
    <row r="387" spans="1:9" x14ac:dyDescent="0.2">
      <c r="A387" s="4">
        <f>IF('True_Odds_Calculator_3-way'!A388="","",'True_Odds_Calculator_3-way'!A388)</f>
        <v>1.99</v>
      </c>
      <c r="B387" s="4">
        <f>IF('True_Odds_Calculator_3-way'!B388="","",'True_Odds_Calculator_3-way'!B388)</f>
        <v>3.73</v>
      </c>
      <c r="C387" s="4">
        <f>IF('True_Odds_Calculator_3-way'!C388="","",'True_Odds_Calculator_3-way'!C388)</f>
        <v>3.88</v>
      </c>
      <c r="D387" s="4">
        <f t="shared" ref="D387:D450" si="30">IF(A387="","",((1/A387)+(1/B387)+(1/C387))-1)</f>
        <v>2.8341036322265145E-2</v>
      </c>
      <c r="E387" s="4">
        <f t="shared" ref="E387:E450" si="31">IF(A387="","",(3*A387)/(3-($D387*A387)))</f>
        <v>2.0281279001682964</v>
      </c>
      <c r="F387" s="4">
        <f t="shared" ref="F387:F450" si="32">IF(B387="","",(3*B387)/(3-($D387*B387)))</f>
        <v>3.8662359285492842</v>
      </c>
      <c r="G387" s="4">
        <f t="shared" ref="G387:G450" si="33">IF(C387="","",(3*C387)/(3-($D387*C387)))</f>
        <v>4.027630403979586</v>
      </c>
      <c r="I387" s="4">
        <f t="shared" ref="I387:I450" si="34">IF(A387="","",D387+1)</f>
        <v>1.0283410363222651</v>
      </c>
    </row>
    <row r="388" spans="1:9" x14ac:dyDescent="0.2">
      <c r="A388" s="4">
        <f>IF('True_Odds_Calculator_3-way'!A389="","",'True_Odds_Calculator_3-way'!A389)</f>
        <v>2.38</v>
      </c>
      <c r="B388" s="4">
        <f>IF('True_Odds_Calculator_3-way'!B389="","",'True_Odds_Calculator_3-way'!B389)</f>
        <v>3.54</v>
      </c>
      <c r="C388" s="4">
        <f>IF('True_Odds_Calculator_3-way'!C389="","",'True_Odds_Calculator_3-way'!C389)</f>
        <v>3.08</v>
      </c>
      <c r="D388" s="4">
        <f t="shared" si="30"/>
        <v>2.7329267608430019E-2</v>
      </c>
      <c r="E388" s="4">
        <f t="shared" si="31"/>
        <v>2.4327448743166333</v>
      </c>
      <c r="F388" s="4">
        <f t="shared" si="32"/>
        <v>3.6579639823595658</v>
      </c>
      <c r="G388" s="4">
        <f t="shared" si="33"/>
        <v>3.1689135281271792</v>
      </c>
      <c r="I388" s="4">
        <f t="shared" si="34"/>
        <v>1.02732926760843</v>
      </c>
    </row>
    <row r="389" spans="1:9" x14ac:dyDescent="0.2">
      <c r="A389" s="4">
        <f>IF('True_Odds_Calculator_3-way'!A390="","",'True_Odds_Calculator_3-way'!A390)</f>
        <v>3.89</v>
      </c>
      <c r="B389" s="4">
        <f>IF('True_Odds_Calculator_3-way'!B390="","",'True_Odds_Calculator_3-way'!B390)</f>
        <v>3.57</v>
      </c>
      <c r="C389" s="4">
        <f>IF('True_Odds_Calculator_3-way'!C390="","",'True_Odds_Calculator_3-way'!C390)</f>
        <v>2.0299999999999998</v>
      </c>
      <c r="D389" s="4">
        <f t="shared" si="30"/>
        <v>2.9792290996710769E-2</v>
      </c>
      <c r="E389" s="4">
        <f t="shared" si="31"/>
        <v>4.0463117360596428</v>
      </c>
      <c r="F389" s="4">
        <f t="shared" si="32"/>
        <v>3.7012186622806542</v>
      </c>
      <c r="G389" s="4">
        <f t="shared" si="33"/>
        <v>2.0717656566668099</v>
      </c>
      <c r="I389" s="4">
        <f t="shared" si="34"/>
        <v>1.0297922909967108</v>
      </c>
    </row>
    <row r="390" spans="1:9" x14ac:dyDescent="0.2">
      <c r="A390" s="4">
        <f>IF('True_Odds_Calculator_3-way'!A391="","",'True_Odds_Calculator_3-way'!A391)</f>
        <v>2.93</v>
      </c>
      <c r="B390" s="4">
        <f>IF('True_Odds_Calculator_3-way'!B391="","",'True_Odds_Calculator_3-way'!B391)</f>
        <v>3.37</v>
      </c>
      <c r="C390" s="4">
        <f>IF('True_Odds_Calculator_3-way'!C391="","",'True_Odds_Calculator_3-way'!C391)</f>
        <v>2.57</v>
      </c>
      <c r="D390" s="4">
        <f t="shared" si="30"/>
        <v>2.7137891737914144E-2</v>
      </c>
      <c r="E390" s="4">
        <f t="shared" si="31"/>
        <v>3.0097730544159478</v>
      </c>
      <c r="F390" s="4">
        <f t="shared" si="32"/>
        <v>3.4759644222027783</v>
      </c>
      <c r="G390" s="4">
        <f t="shared" si="33"/>
        <v>2.6311697696352514</v>
      </c>
      <c r="I390" s="4">
        <f t="shared" si="34"/>
        <v>1.0271378917379141</v>
      </c>
    </row>
    <row r="391" spans="1:9" x14ac:dyDescent="0.2">
      <c r="A391" s="4">
        <f>IF('True_Odds_Calculator_3-way'!A392="","",'True_Odds_Calculator_3-way'!A392)</f>
        <v>2.1</v>
      </c>
      <c r="B391" s="4">
        <f>IF('True_Odds_Calculator_3-way'!B392="","",'True_Odds_Calculator_3-way'!B392)</f>
        <v>3.6</v>
      </c>
      <c r="C391" s="4">
        <f>IF('True_Odds_Calculator_3-way'!C392="","",'True_Odds_Calculator_3-way'!C392)</f>
        <v>3.64</v>
      </c>
      <c r="D391" s="4">
        <f t="shared" si="30"/>
        <v>2.8693528693528592E-2</v>
      </c>
      <c r="E391" s="4">
        <f t="shared" si="31"/>
        <v>2.1430440470998691</v>
      </c>
      <c r="F391" s="4">
        <f t="shared" si="32"/>
        <v>3.7283763277693471</v>
      </c>
      <c r="G391" s="4">
        <f t="shared" si="33"/>
        <v>3.7712970069071368</v>
      </c>
      <c r="I391" s="4">
        <f t="shared" si="34"/>
        <v>1.0286935286935286</v>
      </c>
    </row>
    <row r="392" spans="1:9" x14ac:dyDescent="0.2">
      <c r="A392" s="4">
        <f>IF('True_Odds_Calculator_3-way'!A393="","",'True_Odds_Calculator_3-way'!A393)</f>
        <v>2.23</v>
      </c>
      <c r="B392" s="4">
        <f>IF('True_Odds_Calculator_3-way'!B393="","",'True_Odds_Calculator_3-way'!B393)</f>
        <v>3.39</v>
      </c>
      <c r="C392" s="4">
        <f>IF('True_Odds_Calculator_3-way'!C393="","",'True_Odds_Calculator_3-way'!C393)</f>
        <v>3.5</v>
      </c>
      <c r="D392" s="4">
        <f t="shared" si="30"/>
        <v>2.913002972529144E-2</v>
      </c>
      <c r="E392" s="4">
        <f t="shared" si="31"/>
        <v>2.2793556214419546</v>
      </c>
      <c r="F392" s="4">
        <f t="shared" si="32"/>
        <v>3.5053865771663886</v>
      </c>
      <c r="G392" s="4">
        <f t="shared" si="33"/>
        <v>3.6231322760499993</v>
      </c>
      <c r="I392" s="4">
        <f t="shared" si="34"/>
        <v>1.0291300297252914</v>
      </c>
    </row>
    <row r="393" spans="1:9" x14ac:dyDescent="0.2">
      <c r="A393" s="4">
        <f>IF('True_Odds_Calculator_3-way'!A394="","",'True_Odds_Calculator_3-way'!A394)</f>
        <v>2.08</v>
      </c>
      <c r="B393" s="4">
        <f>IF('True_Odds_Calculator_3-way'!B394="","",'True_Odds_Calculator_3-way'!B394)</f>
        <v>3.5</v>
      </c>
      <c r="C393" s="4">
        <f>IF('True_Odds_Calculator_3-way'!C394="","",'True_Odds_Calculator_3-way'!C394)</f>
        <v>3.81</v>
      </c>
      <c r="D393" s="4">
        <f t="shared" si="30"/>
        <v>2.8950708084566346E-2</v>
      </c>
      <c r="E393" s="4">
        <f t="shared" si="31"/>
        <v>2.1226059894903324</v>
      </c>
      <c r="F393" s="4">
        <f t="shared" si="32"/>
        <v>3.6223477889897873</v>
      </c>
      <c r="G393" s="4">
        <f t="shared" si="33"/>
        <v>3.9554309074487803</v>
      </c>
      <c r="I393" s="4">
        <f t="shared" si="34"/>
        <v>1.0289507080845663</v>
      </c>
    </row>
    <row r="394" spans="1:9" x14ac:dyDescent="0.2">
      <c r="A394" s="4">
        <f>IF('True_Odds_Calculator_3-way'!A395="","",'True_Odds_Calculator_3-way'!A395)</f>
        <v>2.0299999999999998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3.96</v>
      </c>
      <c r="D394" s="4">
        <f t="shared" si="30"/>
        <v>2.8422208943846172E-2</v>
      </c>
      <c r="E394" s="4">
        <f t="shared" si="31"/>
        <v>2.0698072816384707</v>
      </c>
      <c r="F394" s="4">
        <f t="shared" si="32"/>
        <v>3.6521402269871674</v>
      </c>
      <c r="G394" s="4">
        <f t="shared" si="33"/>
        <v>4.1143597334591711</v>
      </c>
      <c r="I394" s="4">
        <f t="shared" si="34"/>
        <v>1.0284222089438462</v>
      </c>
    </row>
    <row r="395" spans="1:9" x14ac:dyDescent="0.2">
      <c r="A395" s="4">
        <f>IF('True_Odds_Calculator_3-way'!A396="","",'True_Odds_Calculator_3-way'!A396)</f>
        <v>2.41</v>
      </c>
      <c r="B395" s="4">
        <f>IF('True_Odds_Calculator_3-way'!B396="","",'True_Odds_Calculator_3-way'!B396)</f>
        <v>3.61</v>
      </c>
      <c r="C395" s="4">
        <f>IF('True_Odds_Calculator_3-way'!C396="","",'True_Odds_Calculator_3-way'!C396)</f>
        <v>2.99</v>
      </c>
      <c r="D395" s="4">
        <f t="shared" si="30"/>
        <v>2.639423012052422E-2</v>
      </c>
      <c r="E395" s="4">
        <f t="shared" si="31"/>
        <v>2.4622070749802676</v>
      </c>
      <c r="F395" s="4">
        <f t="shared" si="32"/>
        <v>3.7284185125683087</v>
      </c>
      <c r="G395" s="4">
        <f t="shared" si="33"/>
        <v>3.0707807234200741</v>
      </c>
      <c r="I395" s="4">
        <f t="shared" si="34"/>
        <v>1.0263942301205242</v>
      </c>
    </row>
    <row r="396" spans="1:9" x14ac:dyDescent="0.2">
      <c r="A396" s="4">
        <f>IF('True_Odds_Calculator_3-way'!A397="","",'True_Odds_Calculator_3-way'!A397)</f>
        <v>2.37</v>
      </c>
      <c r="B396" s="4">
        <f>IF('True_Odds_Calculator_3-way'!B397="","",'True_Odds_Calculator_3-way'!B397)</f>
        <v>3.4</v>
      </c>
      <c r="C396" s="4">
        <f>IF('True_Odds_Calculator_3-way'!C397="","",'True_Odds_Calculator_3-way'!C397)</f>
        <v>3.2</v>
      </c>
      <c r="D396" s="4">
        <f t="shared" si="30"/>
        <v>2.8558575328865743E-2</v>
      </c>
      <c r="E396" s="4">
        <f t="shared" si="31"/>
        <v>2.4247044220714904</v>
      </c>
      <c r="F396" s="4">
        <f t="shared" si="32"/>
        <v>3.5137266302076706</v>
      </c>
      <c r="G396" s="4">
        <f t="shared" si="33"/>
        <v>3.3005427176844049</v>
      </c>
      <c r="I396" s="4">
        <f t="shared" si="34"/>
        <v>1.0285585753288657</v>
      </c>
    </row>
    <row r="397" spans="1:9" x14ac:dyDescent="0.2">
      <c r="A397" s="4">
        <f>IF('True_Odds_Calculator_3-way'!A398="","",'True_Odds_Calculator_3-way'!A398)</f>
        <v>1.8</v>
      </c>
      <c r="B397" s="4">
        <f>IF('True_Odds_Calculator_3-way'!B398="","",'True_Odds_Calculator_3-way'!B398)</f>
        <v>3.82</v>
      </c>
      <c r="C397" s="4">
        <f>IF('True_Odds_Calculator_3-way'!C398="","",'True_Odds_Calculator_3-way'!C398)</f>
        <v>4.7300000000000004</v>
      </c>
      <c r="D397" s="4">
        <f t="shared" si="30"/>
        <v>2.8752150753855288E-2</v>
      </c>
      <c r="E397" s="4">
        <f t="shared" si="31"/>
        <v>1.8315974190680504</v>
      </c>
      <c r="F397" s="4">
        <f t="shared" si="32"/>
        <v>3.9651690909209121</v>
      </c>
      <c r="G397" s="4">
        <f t="shared" si="33"/>
        <v>4.9546049130447143</v>
      </c>
      <c r="I397" s="4">
        <f t="shared" si="34"/>
        <v>1.0287521507538553</v>
      </c>
    </row>
    <row r="398" spans="1:9" x14ac:dyDescent="0.2">
      <c r="A398" s="4">
        <f>IF('True_Odds_Calculator_3-way'!A399="","",'True_Odds_Calculator_3-way'!A399)</f>
        <v>1.82</v>
      </c>
      <c r="B398" s="4">
        <f>IF('True_Odds_Calculator_3-way'!B399="","",'True_Odds_Calculator_3-way'!B399)</f>
        <v>3.78</v>
      </c>
      <c r="C398" s="4">
        <f>IF('True_Odds_Calculator_3-way'!C399="","",'True_Odds_Calculator_3-way'!C399)</f>
        <v>4.63</v>
      </c>
      <c r="D398" s="4">
        <f t="shared" si="30"/>
        <v>2.9983535383103277E-2</v>
      </c>
      <c r="E398" s="4">
        <f t="shared" si="31"/>
        <v>1.853719173011356</v>
      </c>
      <c r="F398" s="4">
        <f t="shared" si="32"/>
        <v>3.9284124957841282</v>
      </c>
      <c r="G398" s="4">
        <f t="shared" si="33"/>
        <v>4.854646787796713</v>
      </c>
      <c r="I398" s="4">
        <f t="shared" si="34"/>
        <v>1.0299835353831033</v>
      </c>
    </row>
    <row r="399" spans="1:9" x14ac:dyDescent="0.2">
      <c r="A399" s="4">
        <f>IF('True_Odds_Calculator_3-way'!A400="","",'True_Odds_Calculator_3-way'!A400)</f>
        <v>3.24</v>
      </c>
      <c r="B399" s="4">
        <f>IF('True_Odds_Calculator_3-way'!B400="","",'True_Odds_Calculator_3-way'!B400)</f>
        <v>3.29</v>
      </c>
      <c r="C399" s="4">
        <f>IF('True_Odds_Calculator_3-way'!C400="","",'True_Odds_Calculator_3-way'!C400)</f>
        <v>2.41</v>
      </c>
      <c r="D399" s="4">
        <f t="shared" si="30"/>
        <v>2.7531102425896403E-2</v>
      </c>
      <c r="E399" s="4">
        <f t="shared" si="31"/>
        <v>3.3392890536839803</v>
      </c>
      <c r="F399" s="4">
        <f t="shared" si="32"/>
        <v>3.3924256147213372</v>
      </c>
      <c r="G399" s="4">
        <f t="shared" si="33"/>
        <v>2.4645066363225649</v>
      </c>
      <c r="I399" s="4">
        <f t="shared" si="34"/>
        <v>1.0275311024258964</v>
      </c>
    </row>
    <row r="400" spans="1:9" x14ac:dyDescent="0.2">
      <c r="A400" s="4">
        <f>IF('True_Odds_Calculator_3-way'!A401="","",'True_Odds_Calculator_3-way'!A401)</f>
        <v>7.79</v>
      </c>
      <c r="B400" s="4">
        <f>IF('True_Odds_Calculator_3-way'!B401="","",'True_Odds_Calculator_3-way'!B401)</f>
        <v>4.3899999999999997</v>
      </c>
      <c r="C400" s="4">
        <f>IF('True_Odds_Calculator_3-way'!C401="","",'True_Odds_Calculator_3-way'!C401)</f>
        <v>1.48</v>
      </c>
      <c r="D400" s="4">
        <f t="shared" si="30"/>
        <v>3.1835813227177212E-2</v>
      </c>
      <c r="E400" s="4">
        <f t="shared" si="31"/>
        <v>8.492008853548672</v>
      </c>
      <c r="F400" s="4">
        <f t="shared" si="32"/>
        <v>4.6045074569945541</v>
      </c>
      <c r="G400" s="4">
        <f t="shared" si="33"/>
        <v>1.5036152822097122</v>
      </c>
      <c r="I400" s="4">
        <f t="shared" si="34"/>
        <v>1.0318358132271772</v>
      </c>
    </row>
    <row r="401" spans="1:9" x14ac:dyDescent="0.2">
      <c r="A401" s="4">
        <f>IF('True_Odds_Calculator_3-way'!A402="","",'True_Odds_Calculator_3-way'!A402)</f>
        <v>3.53</v>
      </c>
      <c r="B401" s="4">
        <f>IF('True_Odds_Calculator_3-way'!B402="","",'True_Odds_Calculator_3-way'!B402)</f>
        <v>3.2</v>
      </c>
      <c r="C401" s="4">
        <f>IF('True_Odds_Calculator_3-way'!C402="","",'True_Odds_Calculator_3-way'!C402)</f>
        <v>2.31</v>
      </c>
      <c r="D401" s="4">
        <f t="shared" si="30"/>
        <v>2.8686551880602984E-2</v>
      </c>
      <c r="E401" s="4">
        <f t="shared" si="31"/>
        <v>3.653315885317252</v>
      </c>
      <c r="F401" s="4">
        <f t="shared" si="32"/>
        <v>3.3010074908199094</v>
      </c>
      <c r="G401" s="4">
        <f t="shared" si="33"/>
        <v>2.3621772955865907</v>
      </c>
      <c r="I401" s="4">
        <f t="shared" si="34"/>
        <v>1.028686551880603</v>
      </c>
    </row>
    <row r="402" spans="1:9" x14ac:dyDescent="0.2">
      <c r="A402" s="4">
        <f>IF('True_Odds_Calculator_3-way'!A403="","",'True_Odds_Calculator_3-way'!A403)</f>
        <v>3.13</v>
      </c>
      <c r="B402" s="4">
        <f>IF('True_Odds_Calculator_3-way'!B403="","",'True_Odds_Calculator_3-way'!B403)</f>
        <v>3.28</v>
      </c>
      <c r="C402" s="4">
        <f>IF('True_Odds_Calculator_3-way'!C403="","",'True_Odds_Calculator_3-way'!C403)</f>
        <v>2.48</v>
      </c>
      <c r="D402" s="4">
        <f t="shared" si="30"/>
        <v>2.7592673123474576E-2</v>
      </c>
      <c r="E402" s="4">
        <f t="shared" si="31"/>
        <v>3.2227784933693022</v>
      </c>
      <c r="F402" s="4">
        <f t="shared" si="32"/>
        <v>3.3820290150771286</v>
      </c>
      <c r="G402" s="4">
        <f t="shared" si="33"/>
        <v>2.5378891061443607</v>
      </c>
      <c r="I402" s="4">
        <f t="shared" si="34"/>
        <v>1.0275926731234746</v>
      </c>
    </row>
    <row r="403" spans="1:9" x14ac:dyDescent="0.2">
      <c r="A403" s="4">
        <f>IF('True_Odds_Calculator_3-way'!A404="","",'True_Odds_Calculator_3-way'!A404)</f>
        <v>3.19</v>
      </c>
      <c r="B403" s="4">
        <f>IF('True_Odds_Calculator_3-way'!B404="","",'True_Odds_Calculator_3-way'!B404)</f>
        <v>3.56</v>
      </c>
      <c r="C403" s="4">
        <f>IF('True_Odds_Calculator_3-way'!C404="","",'True_Odds_Calculator_3-way'!C404)</f>
        <v>2.2799999999999998</v>
      </c>
      <c r="D403" s="4">
        <f t="shared" si="30"/>
        <v>3.2974991457016101E-2</v>
      </c>
      <c r="E403" s="4">
        <f t="shared" si="31"/>
        <v>3.3059167048566027</v>
      </c>
      <c r="F403" s="4">
        <f t="shared" si="32"/>
        <v>3.7049769453021382</v>
      </c>
      <c r="G403" s="4">
        <f t="shared" si="33"/>
        <v>2.3386078357889022</v>
      </c>
      <c r="I403" s="4">
        <f t="shared" si="34"/>
        <v>1.0329749914570161</v>
      </c>
    </row>
    <row r="404" spans="1:9" x14ac:dyDescent="0.2">
      <c r="A404" s="4">
        <f>IF('True_Odds_Calculator_3-way'!A405="","",'True_Odds_Calculator_3-way'!A405)</f>
        <v>3.78</v>
      </c>
      <c r="B404" s="4">
        <f>IF('True_Odds_Calculator_3-way'!B405="","",'True_Odds_Calculator_3-way'!B405)</f>
        <v>3.84</v>
      </c>
      <c r="C404" s="4">
        <f>IF('True_Odds_Calculator_3-way'!C405="","",'True_Odds_Calculator_3-way'!C405)</f>
        <v>1.96</v>
      </c>
      <c r="D404" s="4">
        <f t="shared" si="30"/>
        <v>3.5171012849584349E-2</v>
      </c>
      <c r="E404" s="4">
        <f t="shared" si="31"/>
        <v>3.9552801220765477</v>
      </c>
      <c r="F404" s="4">
        <f t="shared" si="32"/>
        <v>4.0210219717596409</v>
      </c>
      <c r="G404" s="4">
        <f t="shared" si="33"/>
        <v>2.0060968867969229</v>
      </c>
      <c r="I404" s="4">
        <f t="shared" si="34"/>
        <v>1.0351710128495843</v>
      </c>
    </row>
    <row r="405" spans="1:9" x14ac:dyDescent="0.2">
      <c r="A405" s="4">
        <f>IF('True_Odds_Calculator_3-way'!A406="","",'True_Odds_Calculator_3-way'!A406)</f>
        <v>2.84</v>
      </c>
      <c r="B405" s="4">
        <f>IF('True_Odds_Calculator_3-way'!B406="","",'True_Odds_Calculator_3-way'!B406)</f>
        <v>3.32</v>
      </c>
      <c r="C405" s="4">
        <f>IF('True_Odds_Calculator_3-way'!C406="","",'True_Odds_Calculator_3-way'!C406)</f>
        <v>2.63</v>
      </c>
      <c r="D405" s="4">
        <f t="shared" si="30"/>
        <v>3.3545632215575827E-2</v>
      </c>
      <c r="E405" s="4">
        <f t="shared" si="31"/>
        <v>2.9331465621656538</v>
      </c>
      <c r="F405" s="4">
        <f t="shared" si="32"/>
        <v>3.4480030908783492</v>
      </c>
      <c r="G405" s="4">
        <f t="shared" si="33"/>
        <v>2.7096874018377433</v>
      </c>
      <c r="I405" s="4">
        <f t="shared" si="34"/>
        <v>1.0335456322155758</v>
      </c>
    </row>
    <row r="406" spans="1:9" x14ac:dyDescent="0.2">
      <c r="A406" s="4">
        <f>IF('True_Odds_Calculator_3-way'!A407="","",'True_Odds_Calculator_3-way'!A407)</f>
        <v>2.0499999999999998</v>
      </c>
      <c r="B406" s="4">
        <f>IF('True_Odds_Calculator_3-way'!B407="","",'True_Odds_Calculator_3-way'!B407)</f>
        <v>3.18</v>
      </c>
      <c r="C406" s="4">
        <f>IF('True_Odds_Calculator_3-way'!C407="","",'True_Odds_Calculator_3-way'!C407)</f>
        <v>4.29</v>
      </c>
      <c r="D406" s="4">
        <f t="shared" si="30"/>
        <v>3.5370519954045054E-2</v>
      </c>
      <c r="E406" s="4">
        <f t="shared" si="31"/>
        <v>2.1007754383671848</v>
      </c>
      <c r="F406" s="4">
        <f t="shared" si="32"/>
        <v>3.303871221545299</v>
      </c>
      <c r="G406" s="4">
        <f t="shared" si="33"/>
        <v>4.5185474215860681</v>
      </c>
      <c r="I406" s="4">
        <f t="shared" si="34"/>
        <v>1.0353705199540451</v>
      </c>
    </row>
    <row r="407" spans="1:9" x14ac:dyDescent="0.2">
      <c r="A407" s="4">
        <f>IF('True_Odds_Calculator_3-way'!A408="","",'True_Odds_Calculator_3-way'!A408)</f>
        <v>2.31</v>
      </c>
      <c r="B407" s="4">
        <f>IF('True_Odds_Calculator_3-way'!B408="","",'True_Odds_Calculator_3-way'!B408)</f>
        <v>3.34</v>
      </c>
      <c r="C407" s="4">
        <f>IF('True_Odds_Calculator_3-way'!C408="","",'True_Odds_Calculator_3-way'!C408)</f>
        <v>3.37</v>
      </c>
      <c r="D407" s="4">
        <f t="shared" si="30"/>
        <v>2.9037535549733651E-2</v>
      </c>
      <c r="E407" s="4">
        <f t="shared" si="31"/>
        <v>2.362830291819455</v>
      </c>
      <c r="F407" s="4">
        <f t="shared" si="32"/>
        <v>3.4515843950939984</v>
      </c>
      <c r="G407" s="4">
        <f t="shared" si="33"/>
        <v>3.4836320057551182</v>
      </c>
      <c r="I407" s="4">
        <f t="shared" si="34"/>
        <v>1.0290375355497337</v>
      </c>
    </row>
    <row r="408" spans="1:9" x14ac:dyDescent="0.2">
      <c r="A408" s="4">
        <f>IF('True_Odds_Calculator_3-way'!A409="","",'True_Odds_Calculator_3-way'!A409)</f>
        <v>1.17</v>
      </c>
      <c r="B408" s="4">
        <f>IF('True_Odds_Calculator_3-way'!B409="","",'True_Odds_Calculator_3-way'!B409)</f>
        <v>7.61</v>
      </c>
      <c r="C408" s="4">
        <f>IF('True_Odds_Calculator_3-way'!C409="","",'True_Odds_Calculator_3-way'!C409)</f>
        <v>19.27</v>
      </c>
      <c r="D408" s="4">
        <f t="shared" si="30"/>
        <v>3.8001035341546086E-2</v>
      </c>
      <c r="E408" s="4">
        <f t="shared" si="31"/>
        <v>1.1876007222367724</v>
      </c>
      <c r="F408" s="4">
        <f t="shared" si="32"/>
        <v>8.4218304259131216</v>
      </c>
      <c r="G408" s="4">
        <f t="shared" si="33"/>
        <v>25.492564669213891</v>
      </c>
      <c r="I408" s="4">
        <f t="shared" si="34"/>
        <v>1.0380010353415461</v>
      </c>
    </row>
    <row r="409" spans="1:9" x14ac:dyDescent="0.2">
      <c r="A409" s="4">
        <f>IF('True_Odds_Calculator_3-way'!A410="","",'True_Odds_Calculator_3-way'!A410)</f>
        <v>7.08</v>
      </c>
      <c r="B409" s="4">
        <f>IF('True_Odds_Calculator_3-way'!B410="","",'True_Odds_Calculator_3-way'!B410)</f>
        <v>4.6500000000000004</v>
      </c>
      <c r="C409" s="4">
        <f>IF('True_Odds_Calculator_3-way'!C410="","",'True_Odds_Calculator_3-way'!C410)</f>
        <v>1.44</v>
      </c>
      <c r="D409" s="4">
        <f t="shared" si="30"/>
        <v>5.074114573841193E-2</v>
      </c>
      <c r="E409" s="4">
        <f t="shared" si="31"/>
        <v>8.0431613665051511</v>
      </c>
      <c r="F409" s="4">
        <f t="shared" si="32"/>
        <v>5.0469352819438411</v>
      </c>
      <c r="G409" s="4">
        <f t="shared" si="33"/>
        <v>1.4759478159511037</v>
      </c>
      <c r="I409" s="4">
        <f t="shared" si="34"/>
        <v>1.0507411457384119</v>
      </c>
    </row>
    <row r="410" spans="1:9" x14ac:dyDescent="0.2">
      <c r="A410" s="4">
        <f>IF('True_Odds_Calculator_3-way'!A411="","",'True_Odds_Calculator_3-way'!A411)</f>
        <v>2.52</v>
      </c>
      <c r="B410" s="4">
        <f>IF('True_Odds_Calculator_3-way'!B411="","",'True_Odds_Calculator_3-way'!B411)</f>
        <v>2.8</v>
      </c>
      <c r="C410" s="4">
        <f>IF('True_Odds_Calculator_3-way'!C411="","",'True_Odds_Calculator_3-way'!C411)</f>
        <v>3.65</v>
      </c>
      <c r="D410" s="4">
        <f t="shared" si="30"/>
        <v>2.7940856707979966E-2</v>
      </c>
      <c r="E410" s="4">
        <f t="shared" si="31"/>
        <v>2.5805667258954457</v>
      </c>
      <c r="F410" s="4">
        <f t="shared" si="32"/>
        <v>2.874973952906855</v>
      </c>
      <c r="G410" s="4">
        <f t="shared" si="33"/>
        <v>3.7784472134739149</v>
      </c>
      <c r="I410" s="4">
        <f t="shared" si="34"/>
        <v>1.02794085670798</v>
      </c>
    </row>
    <row r="411" spans="1:9" x14ac:dyDescent="0.2">
      <c r="A411" s="4">
        <f>IF('True_Odds_Calculator_3-way'!A412="","",'True_Odds_Calculator_3-way'!A412)</f>
        <v>2.11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4.38</v>
      </c>
      <c r="D411" s="4">
        <f t="shared" si="30"/>
        <v>2.9041537193119638E-2</v>
      </c>
      <c r="E411" s="4">
        <f t="shared" si="31"/>
        <v>2.1539972927182163</v>
      </c>
      <c r="F411" s="4">
        <f t="shared" si="32"/>
        <v>3.1534115161892751</v>
      </c>
      <c r="G411" s="4">
        <f t="shared" si="33"/>
        <v>4.573937914575124</v>
      </c>
      <c r="I411" s="4">
        <f t="shared" si="34"/>
        <v>1.0290415371931196</v>
      </c>
    </row>
    <row r="412" spans="1:9" x14ac:dyDescent="0.2">
      <c r="A412" s="4">
        <f>IF('True_Odds_Calculator_3-way'!A413="","",'True_Odds_Calculator_3-way'!A413)</f>
        <v>3.36</v>
      </c>
      <c r="B412" s="4">
        <f>IF('True_Odds_Calculator_3-way'!B413="","",'True_Odds_Calculator_3-way'!B413)</f>
        <v>2.8</v>
      </c>
      <c r="C412" s="4">
        <f>IF('True_Odds_Calculator_3-way'!C413="","",'True_Odds_Calculator_3-way'!C413)</f>
        <v>2.68</v>
      </c>
      <c r="D412" s="4">
        <f t="shared" si="30"/>
        <v>2.7896233120113578E-2</v>
      </c>
      <c r="E412" s="4">
        <f t="shared" si="31"/>
        <v>3.4683648315529987</v>
      </c>
      <c r="F412" s="4">
        <f t="shared" si="32"/>
        <v>2.8748510131108453</v>
      </c>
      <c r="G412" s="4">
        <f t="shared" si="33"/>
        <v>2.7484942210646266</v>
      </c>
      <c r="I412" s="4">
        <f t="shared" si="34"/>
        <v>1.0278962331201136</v>
      </c>
    </row>
    <row r="413" spans="1:9" x14ac:dyDescent="0.2">
      <c r="A413" s="4">
        <f>IF('True_Odds_Calculator_3-way'!A414="","",'True_Odds_Calculator_3-way'!A414)</f>
        <v>1.72</v>
      </c>
      <c r="B413" s="4">
        <f>IF('True_Odds_Calculator_3-way'!B414="","",'True_Odds_Calculator_3-way'!B414)</f>
        <v>4.0199999999999996</v>
      </c>
      <c r="C413" s="4">
        <f>IF('True_Odds_Calculator_3-way'!C414="","",'True_Odds_Calculator_3-way'!C414)</f>
        <v>5.01</v>
      </c>
      <c r="D413" s="4">
        <f t="shared" si="30"/>
        <v>2.9752366145875619E-2</v>
      </c>
      <c r="E413" s="4">
        <f t="shared" si="31"/>
        <v>1.7498489643297188</v>
      </c>
      <c r="F413" s="4">
        <f t="shared" si="32"/>
        <v>4.1869250420129065</v>
      </c>
      <c r="G413" s="4">
        <f t="shared" si="33"/>
        <v>5.2719441995918945</v>
      </c>
      <c r="I413" s="4">
        <f t="shared" si="34"/>
        <v>1.0297523661458756</v>
      </c>
    </row>
    <row r="414" spans="1:9" x14ac:dyDescent="0.2">
      <c r="A414" s="4">
        <f>IF('True_Odds_Calculator_3-way'!A415="","",'True_Odds_Calculator_3-way'!A415)</f>
        <v>1.96</v>
      </c>
      <c r="B414" s="4">
        <f>IF('True_Odds_Calculator_3-way'!B415="","",'True_Odds_Calculator_3-way'!B415)</f>
        <v>3.31</v>
      </c>
      <c r="C414" s="4">
        <f>IF('True_Odds_Calculator_3-way'!C415="","",'True_Odds_Calculator_3-way'!C415)</f>
        <v>4.6100000000000003</v>
      </c>
      <c r="D414" s="4">
        <f t="shared" si="30"/>
        <v>2.923862495434304E-2</v>
      </c>
      <c r="E414" s="4">
        <f t="shared" si="31"/>
        <v>1.9981701823911522</v>
      </c>
      <c r="F414" s="4">
        <f t="shared" si="32"/>
        <v>3.4203399956450693</v>
      </c>
      <c r="G414" s="4">
        <f t="shared" si="33"/>
        <v>4.8268714316332568</v>
      </c>
      <c r="I414" s="4">
        <f t="shared" si="34"/>
        <v>1.029238624954343</v>
      </c>
    </row>
    <row r="415" spans="1:9" x14ac:dyDescent="0.2">
      <c r="A415" s="4">
        <f>IF('True_Odds_Calculator_3-way'!A416="","",'True_Odds_Calculator_3-way'!A416)</f>
        <v>2.34</v>
      </c>
      <c r="B415" s="4">
        <f>IF('True_Odds_Calculator_3-way'!B416="","",'True_Odds_Calculator_3-way'!B416)</f>
        <v>3.28</v>
      </c>
      <c r="C415" s="4">
        <f>IF('True_Odds_Calculator_3-way'!C416="","",'True_Odds_Calculator_3-way'!C416)</f>
        <v>3.39</v>
      </c>
      <c r="D415" s="4">
        <f t="shared" si="30"/>
        <v>2.7213726868378307E-2</v>
      </c>
      <c r="E415" s="4">
        <f t="shared" si="31"/>
        <v>2.3907477008549707</v>
      </c>
      <c r="F415" s="4">
        <f t="shared" si="32"/>
        <v>3.3805848210944709</v>
      </c>
      <c r="G415" s="4">
        <f t="shared" si="33"/>
        <v>3.4975551055654552</v>
      </c>
      <c r="I415" s="4">
        <f t="shared" si="34"/>
        <v>1.0272137268683783</v>
      </c>
    </row>
    <row r="416" spans="1:9" x14ac:dyDescent="0.2">
      <c r="A416" s="4">
        <f>IF('True_Odds_Calculator_3-way'!A417="","",'True_Odds_Calculator_3-way'!A417)</f>
        <v>3.6</v>
      </c>
      <c r="B416" s="4">
        <f>IF('True_Odds_Calculator_3-way'!B417="","",'True_Odds_Calculator_3-way'!B417)</f>
        <v>3.28</v>
      </c>
      <c r="C416" s="4">
        <f>IF('True_Odds_Calculator_3-way'!C417="","",'True_Odds_Calculator_3-way'!C417)</f>
        <v>2.2400000000000002</v>
      </c>
      <c r="D416" s="4">
        <f t="shared" si="30"/>
        <v>2.908439798683693E-2</v>
      </c>
      <c r="E416" s="4">
        <f t="shared" si="31"/>
        <v>3.7301883386485346</v>
      </c>
      <c r="F416" s="4">
        <f t="shared" si="32"/>
        <v>3.387726105251653</v>
      </c>
      <c r="G416" s="4">
        <f t="shared" si="33"/>
        <v>2.2897244588904484</v>
      </c>
      <c r="I416" s="4">
        <f t="shared" si="34"/>
        <v>1.0290843979868369</v>
      </c>
    </row>
    <row r="417" spans="1:9" x14ac:dyDescent="0.2">
      <c r="A417" s="4">
        <f>IF('True_Odds_Calculator_3-way'!A418="","",'True_Odds_Calculator_3-way'!A418)</f>
        <v>3.54</v>
      </c>
      <c r="B417" s="4">
        <f>IF('True_Odds_Calculator_3-way'!B418="","",'True_Odds_Calculator_3-way'!B418)</f>
        <v>3.52</v>
      </c>
      <c r="C417" s="4">
        <f>IF('True_Odds_Calculator_3-way'!C418="","",'True_Odds_Calculator_3-way'!C418)</f>
        <v>2.17</v>
      </c>
      <c r="D417" s="4">
        <f t="shared" si="30"/>
        <v>2.7406277884681529E-2</v>
      </c>
      <c r="E417" s="4">
        <f t="shared" si="31"/>
        <v>3.658307498429703</v>
      </c>
      <c r="F417" s="4">
        <f t="shared" si="32"/>
        <v>3.6369523845049692</v>
      </c>
      <c r="G417" s="4">
        <f t="shared" si="33"/>
        <v>2.2138878342208921</v>
      </c>
      <c r="I417" s="4">
        <f t="shared" si="34"/>
        <v>1.0274062778846815</v>
      </c>
    </row>
    <row r="418" spans="1:9" x14ac:dyDescent="0.2">
      <c r="A418" s="4">
        <f>IF('True_Odds_Calculator_3-way'!A419="","",'True_Odds_Calculator_3-way'!A419)</f>
        <v>1.99</v>
      </c>
      <c r="B418" s="4">
        <f>IF('True_Odds_Calculator_3-way'!B419="","",'True_Odds_Calculator_3-way'!B419)</f>
        <v>3.43</v>
      </c>
      <c r="C418" s="4">
        <f>IF('True_Odds_Calculator_3-way'!C419="","",'True_Odds_Calculator_3-way'!C419)</f>
        <v>4.28</v>
      </c>
      <c r="D418" s="4">
        <f t="shared" si="30"/>
        <v>2.7702612131527582E-2</v>
      </c>
      <c r="E418" s="4">
        <f t="shared" si="31"/>
        <v>2.0272529338060949</v>
      </c>
      <c r="F418" s="4">
        <f t="shared" si="32"/>
        <v>3.5421930123218961</v>
      </c>
      <c r="G418" s="4">
        <f t="shared" si="33"/>
        <v>4.4561163843676228</v>
      </c>
      <c r="I418" s="4">
        <f t="shared" si="34"/>
        <v>1.0277026121315276</v>
      </c>
    </row>
    <row r="419" spans="1:9" x14ac:dyDescent="0.2">
      <c r="A419" s="4">
        <f>IF('True_Odds_Calculator_3-way'!A420="","",'True_Odds_Calculator_3-way'!A420)</f>
        <v>2.0099999999999998</v>
      </c>
      <c r="B419" s="4">
        <f>IF('True_Odds_Calculator_3-way'!B420="","",'True_Odds_Calculator_3-way'!B420)</f>
        <v>3.62</v>
      </c>
      <c r="C419" s="4">
        <f>IF('True_Odds_Calculator_3-way'!C420="","",'True_Odds_Calculator_3-way'!C420)</f>
        <v>3.99</v>
      </c>
      <c r="D419" s="4">
        <f t="shared" si="30"/>
        <v>2.4382098149637432E-2</v>
      </c>
      <c r="E419" s="4">
        <f t="shared" si="31"/>
        <v>2.0433806785349446</v>
      </c>
      <c r="F419" s="4">
        <f t="shared" si="32"/>
        <v>3.7297327088343115</v>
      </c>
      <c r="G419" s="4">
        <f t="shared" si="33"/>
        <v>4.1237249380206329</v>
      </c>
      <c r="I419" s="4">
        <f t="shared" si="34"/>
        <v>1.0243820981496374</v>
      </c>
    </row>
    <row r="420" spans="1:9" x14ac:dyDescent="0.2">
      <c r="A420" s="4">
        <f>IF('True_Odds_Calculator_3-way'!A421="","",'True_Odds_Calculator_3-way'!A421)</f>
        <v>1.52</v>
      </c>
      <c r="B420" s="4">
        <f>IF('True_Odds_Calculator_3-way'!B421="","",'True_Odds_Calculator_3-way'!B421)</f>
        <v>4.0999999999999996</v>
      </c>
      <c r="C420" s="4">
        <f>IF('True_Odds_Calculator_3-way'!C421="","",'True_Odds_Calculator_3-way'!C421)</f>
        <v>6.51</v>
      </c>
      <c r="D420" s="4">
        <f t="shared" si="30"/>
        <v>5.5407006895681343E-2</v>
      </c>
      <c r="E420" s="4">
        <f t="shared" si="31"/>
        <v>1.5639032744183372</v>
      </c>
      <c r="F420" s="4">
        <f t="shared" si="32"/>
        <v>4.4358991927900711</v>
      </c>
      <c r="G420" s="4">
        <f t="shared" si="33"/>
        <v>7.3996882318465573</v>
      </c>
      <c r="I420" s="4">
        <f t="shared" si="34"/>
        <v>1.0554070068956813</v>
      </c>
    </row>
    <row r="421" spans="1:9" x14ac:dyDescent="0.2">
      <c r="A421" s="4">
        <f>IF('True_Odds_Calculator_3-way'!A422="","",'True_Odds_Calculator_3-way'!A422)</f>
        <v>6.01</v>
      </c>
      <c r="B421" s="4">
        <f>IF('True_Odds_Calculator_3-way'!B422="","",'True_Odds_Calculator_3-way'!B422)</f>
        <v>4.2300000000000004</v>
      </c>
      <c r="C421" s="4">
        <f>IF('True_Odds_Calculator_3-way'!C422="","",'True_Odds_Calculator_3-way'!C422)</f>
        <v>1.59</v>
      </c>
      <c r="D421" s="4">
        <f t="shared" si="30"/>
        <v>3.1726788076936518E-2</v>
      </c>
      <c r="E421" s="4">
        <f t="shared" si="31"/>
        <v>6.4179186211213057</v>
      </c>
      <c r="F421" s="4">
        <f t="shared" si="32"/>
        <v>4.4280895738900687</v>
      </c>
      <c r="G421" s="4">
        <f t="shared" si="33"/>
        <v>1.6171934271658459</v>
      </c>
      <c r="I421" s="4">
        <f t="shared" si="34"/>
        <v>1.0317267880769365</v>
      </c>
    </row>
    <row r="422" spans="1:9" x14ac:dyDescent="0.2">
      <c r="A422" s="4">
        <f>IF('True_Odds_Calculator_3-way'!A423="","",'True_Odds_Calculator_3-way'!A423)</f>
        <v>2.2000000000000002</v>
      </c>
      <c r="B422" s="4">
        <f>IF('True_Odds_Calculator_3-way'!B423="","",'True_Odds_Calculator_3-way'!B423)</f>
        <v>3.01</v>
      </c>
      <c r="C422" s="4">
        <f>IF('True_Odds_Calculator_3-way'!C423="","",'True_Odds_Calculator_3-way'!C423)</f>
        <v>4.04</v>
      </c>
      <c r="D422" s="4">
        <f t="shared" si="30"/>
        <v>3.4296120641964523E-2</v>
      </c>
      <c r="E422" s="4">
        <f t="shared" si="31"/>
        <v>2.2567585806643184</v>
      </c>
      <c r="F422" s="4">
        <f t="shared" si="32"/>
        <v>3.1172665156557318</v>
      </c>
      <c r="G422" s="4">
        <f t="shared" si="33"/>
        <v>4.2356241767149667</v>
      </c>
      <c r="I422" s="4">
        <f t="shared" si="34"/>
        <v>1.0342961206419645</v>
      </c>
    </row>
    <row r="423" spans="1:9" x14ac:dyDescent="0.2">
      <c r="A423" s="4">
        <f>IF('True_Odds_Calculator_3-way'!A424="","",'True_Odds_Calculator_3-way'!A424)</f>
        <v>1.79</v>
      </c>
      <c r="B423" s="4">
        <f>IF('True_Odds_Calculator_3-way'!B424="","",'True_Odds_Calculator_3-way'!B424)</f>
        <v>3.28</v>
      </c>
      <c r="C423" s="4">
        <f>IF('True_Odds_Calculator_3-way'!C424="","",'True_Odds_Calculator_3-way'!C424)</f>
        <v>5.82</v>
      </c>
      <c r="D423" s="4">
        <f t="shared" si="30"/>
        <v>3.5358572499507135E-2</v>
      </c>
      <c r="E423" s="4">
        <f t="shared" si="31"/>
        <v>1.8285780255161095</v>
      </c>
      <c r="F423" s="4">
        <f t="shared" si="32"/>
        <v>3.4118996242459354</v>
      </c>
      <c r="G423" s="4">
        <f t="shared" si="33"/>
        <v>6.248628620945416</v>
      </c>
      <c r="I423" s="4">
        <f t="shared" si="34"/>
        <v>1.0353585724995071</v>
      </c>
    </row>
    <row r="424" spans="1:9" x14ac:dyDescent="0.2">
      <c r="A424" s="4">
        <f>IF('True_Odds_Calculator_3-way'!A425="","",'True_Odds_Calculator_3-way'!A425)</f>
        <v>3.36</v>
      </c>
      <c r="B424" s="4">
        <f>IF('True_Odds_Calculator_3-way'!B425="","",'True_Odds_Calculator_3-way'!B425)</f>
        <v>3.09</v>
      </c>
      <c r="C424" s="4">
        <f>IF('True_Odds_Calculator_3-way'!C425="","",'True_Odds_Calculator_3-way'!C425)</f>
        <v>2.4300000000000002</v>
      </c>
      <c r="D424" s="4">
        <f t="shared" si="30"/>
        <v>3.2766276833159136E-2</v>
      </c>
      <c r="E424" s="4">
        <f t="shared" si="31"/>
        <v>3.488003556959463</v>
      </c>
      <c r="F424" s="4">
        <f t="shared" si="32"/>
        <v>3.1979277101836368</v>
      </c>
      <c r="G424" s="4">
        <f t="shared" si="33"/>
        <v>2.4962522425398079</v>
      </c>
      <c r="I424" s="4">
        <f t="shared" si="34"/>
        <v>1.0327662768331591</v>
      </c>
    </row>
    <row r="425" spans="1:9" x14ac:dyDescent="0.2">
      <c r="A425" s="4">
        <f>IF('True_Odds_Calculator_3-way'!A426="","",'True_Odds_Calculator_3-way'!A426)</f>
        <v>3.04</v>
      </c>
      <c r="B425" s="4">
        <f>IF('True_Odds_Calculator_3-way'!B426="","",'True_Odds_Calculator_3-way'!B426)</f>
        <v>2.99</v>
      </c>
      <c r="C425" s="4">
        <f>IF('True_Odds_Calculator_3-way'!C426="","",'True_Odds_Calculator_3-way'!C426)</f>
        <v>2.7</v>
      </c>
      <c r="D425" s="4">
        <f t="shared" si="30"/>
        <v>3.3765899326540172E-2</v>
      </c>
      <c r="E425" s="4">
        <f t="shared" si="31"/>
        <v>3.1477021263497047</v>
      </c>
      <c r="F425" s="4">
        <f t="shared" si="32"/>
        <v>3.0941277528522422</v>
      </c>
      <c r="G425" s="4">
        <f t="shared" si="33"/>
        <v>2.7846227626803519</v>
      </c>
      <c r="I425" s="4">
        <f t="shared" si="34"/>
        <v>1.0337658993265402</v>
      </c>
    </row>
    <row r="426" spans="1:9" x14ac:dyDescent="0.2">
      <c r="A426" s="4">
        <f>IF('True_Odds_Calculator_3-way'!A427="","",'True_Odds_Calculator_3-way'!A427)</f>
        <v>2.13</v>
      </c>
      <c r="B426" s="4">
        <f>IF('True_Odds_Calculator_3-way'!B427="","",'True_Odds_Calculator_3-way'!B427)</f>
        <v>2.98</v>
      </c>
      <c r="C426" s="4">
        <f>IF('True_Odds_Calculator_3-way'!C427="","",'True_Odds_Calculator_3-way'!C427)</f>
        <v>4.37</v>
      </c>
      <c r="D426" s="4">
        <f t="shared" si="30"/>
        <v>3.3886989818855184E-2</v>
      </c>
      <c r="E426" s="4">
        <f t="shared" si="31"/>
        <v>2.1825106894337938</v>
      </c>
      <c r="F426" s="4">
        <f t="shared" si="32"/>
        <v>3.0838041681808166</v>
      </c>
      <c r="G426" s="4">
        <f t="shared" si="33"/>
        <v>4.5969130446743653</v>
      </c>
      <c r="I426" s="4">
        <f t="shared" si="34"/>
        <v>1.0338869898188552</v>
      </c>
    </row>
    <row r="427" spans="1:9" x14ac:dyDescent="0.2">
      <c r="A427" s="4">
        <f>IF('True_Odds_Calculator_3-way'!A428="","",'True_Odds_Calculator_3-way'!A428)</f>
        <v>3.18</v>
      </c>
      <c r="B427" s="4">
        <f>IF('True_Odds_Calculator_3-way'!B428="","",'True_Odds_Calculator_3-way'!B428)</f>
        <v>2.93</v>
      </c>
      <c r="C427" s="4">
        <f>IF('True_Odds_Calculator_3-way'!C428="","",'True_Odds_Calculator_3-way'!C428)</f>
        <v>2.65</v>
      </c>
      <c r="D427" s="4">
        <f t="shared" si="30"/>
        <v>3.3120827698714272E-2</v>
      </c>
      <c r="E427" s="4">
        <f t="shared" si="31"/>
        <v>3.2957058976112439</v>
      </c>
      <c r="F427" s="4">
        <f t="shared" si="32"/>
        <v>3.0279480902138358</v>
      </c>
      <c r="G427" s="4">
        <f t="shared" si="33"/>
        <v>2.7298669843936167</v>
      </c>
      <c r="I427" s="4">
        <f t="shared" si="34"/>
        <v>1.0331208276987143</v>
      </c>
    </row>
    <row r="428" spans="1:9" x14ac:dyDescent="0.2">
      <c r="A428" s="4">
        <f>IF('True_Odds_Calculator_3-way'!A429="","",'True_Odds_Calculator_3-way'!A429)</f>
        <v>2.0699999999999998</v>
      </c>
      <c r="B428" s="4">
        <f>IF('True_Odds_Calculator_3-way'!B429="","",'True_Odds_Calculator_3-way'!B429)</f>
        <v>3.13</v>
      </c>
      <c r="C428" s="4">
        <f>IF('True_Odds_Calculator_3-way'!C429="","",'True_Odds_Calculator_3-way'!C429)</f>
        <v>4.04</v>
      </c>
      <c r="D428" s="4">
        <f t="shared" si="30"/>
        <v>5.0105357806234929E-2</v>
      </c>
      <c r="E428" s="4">
        <f t="shared" si="31"/>
        <v>2.1441282977225029</v>
      </c>
      <c r="F428" s="4">
        <f t="shared" si="32"/>
        <v>3.3026513504892829</v>
      </c>
      <c r="G428" s="4">
        <f t="shared" si="33"/>
        <v>4.3323245298791271</v>
      </c>
      <c r="I428" s="4">
        <f t="shared" si="34"/>
        <v>1.0501053578062349</v>
      </c>
    </row>
    <row r="429" spans="1:9" x14ac:dyDescent="0.2">
      <c r="A429" s="4">
        <f>IF('True_Odds_Calculator_3-way'!A430="","",'True_Odds_Calculator_3-way'!A430)</f>
        <v>2.0099999999999998</v>
      </c>
      <c r="B429" s="4">
        <f>IF('True_Odds_Calculator_3-way'!B430="","",'True_Odds_Calculator_3-way'!B430)</f>
        <v>3.22</v>
      </c>
      <c r="C429" s="4">
        <f>IF('True_Odds_Calculator_3-way'!C430="","",'True_Odds_Calculator_3-way'!C430)</f>
        <v>4.42</v>
      </c>
      <c r="D429" s="4">
        <f t="shared" si="30"/>
        <v>3.4315787913528295E-2</v>
      </c>
      <c r="E429" s="4">
        <f t="shared" si="31"/>
        <v>2.0573005867072411</v>
      </c>
      <c r="F429" s="4">
        <f t="shared" si="32"/>
        <v>3.3431352918967789</v>
      </c>
      <c r="G429" s="4">
        <f t="shared" si="33"/>
        <v>4.6553689074064</v>
      </c>
      <c r="I429" s="4">
        <f t="shared" si="34"/>
        <v>1.0343157879135283</v>
      </c>
    </row>
    <row r="430" spans="1:9" x14ac:dyDescent="0.2">
      <c r="A430" s="4">
        <f>IF('True_Odds_Calculator_3-way'!A431="","",'True_Odds_Calculator_3-way'!A431)</f>
        <v>3.17</v>
      </c>
      <c r="B430" s="4">
        <f>IF('True_Odds_Calculator_3-way'!B431="","",'True_Odds_Calculator_3-way'!B431)</f>
        <v>3.57</v>
      </c>
      <c r="C430" s="4">
        <f>IF('True_Odds_Calculator_3-way'!C431="","",'True_Odds_Calculator_3-way'!C431)</f>
        <v>2.31</v>
      </c>
      <c r="D430" s="4">
        <f t="shared" si="30"/>
        <v>2.8469890967571354E-2</v>
      </c>
      <c r="E430" s="4">
        <f t="shared" si="31"/>
        <v>3.2683215202435716</v>
      </c>
      <c r="F430" s="4">
        <f t="shared" si="32"/>
        <v>3.6951899701086117</v>
      </c>
      <c r="G430" s="4">
        <f t="shared" si="33"/>
        <v>2.3617743835766309</v>
      </c>
      <c r="I430" s="4">
        <f t="shared" si="34"/>
        <v>1.0284698909675714</v>
      </c>
    </row>
    <row r="431" spans="1:9" x14ac:dyDescent="0.2">
      <c r="A431" s="4">
        <f>IF('True_Odds_Calculator_3-way'!A432="","",'True_Odds_Calculator_3-way'!A432)</f>
        <v>1.93</v>
      </c>
      <c r="B431" s="4">
        <f>IF('True_Odds_Calculator_3-way'!B432="","",'True_Odds_Calculator_3-way'!B432)</f>
        <v>3.65</v>
      </c>
      <c r="C431" s="4">
        <f>IF('True_Odds_Calculator_3-way'!C432="","",'True_Odds_Calculator_3-way'!C432)</f>
        <v>4.29</v>
      </c>
      <c r="D431" s="4">
        <f t="shared" si="30"/>
        <v>2.5207550865865791E-2</v>
      </c>
      <c r="E431" s="4">
        <f t="shared" si="31"/>
        <v>1.9618144660766756</v>
      </c>
      <c r="F431" s="4">
        <f t="shared" si="32"/>
        <v>3.7654843430359</v>
      </c>
      <c r="G431" s="4">
        <f t="shared" si="33"/>
        <v>4.4504235163428882</v>
      </c>
      <c r="I431" s="4">
        <f t="shared" si="34"/>
        <v>1.0252075508658658</v>
      </c>
    </row>
    <row r="432" spans="1:9" x14ac:dyDescent="0.2">
      <c r="A432" s="4">
        <f>IF('True_Odds_Calculator_3-way'!A433="","",'True_Odds_Calculator_3-way'!A433)</f>
        <v>1.96</v>
      </c>
      <c r="B432" s="4">
        <f>IF('True_Odds_Calculator_3-way'!B433="","",'True_Odds_Calculator_3-way'!B433)</f>
        <v>3.83</v>
      </c>
      <c r="C432" s="4">
        <f>IF('True_Odds_Calculator_3-way'!C433="","",'True_Odds_Calculator_3-way'!C433)</f>
        <v>3.87</v>
      </c>
      <c r="D432" s="4">
        <f t="shared" si="30"/>
        <v>2.9698620193315817E-2</v>
      </c>
      <c r="E432" s="4">
        <f t="shared" si="31"/>
        <v>1.9987825752400332</v>
      </c>
      <c r="F432" s="4">
        <f t="shared" si="32"/>
        <v>3.9809382219263156</v>
      </c>
      <c r="G432" s="4">
        <f t="shared" si="33"/>
        <v>4.0241708967413583</v>
      </c>
      <c r="I432" s="4">
        <f t="shared" si="34"/>
        <v>1.0296986201933158</v>
      </c>
    </row>
    <row r="433" spans="1:9" x14ac:dyDescent="0.2">
      <c r="A433" s="4">
        <f>IF('True_Odds_Calculator_3-way'!A434="","",'True_Odds_Calculator_3-way'!A434)</f>
        <v>2.44</v>
      </c>
      <c r="B433" s="4">
        <f>IF('True_Odds_Calculator_3-way'!B434="","",'True_Odds_Calculator_3-way'!B434)</f>
        <v>3.51</v>
      </c>
      <c r="C433" s="4">
        <f>IF('True_Odds_Calculator_3-way'!C434="","",'True_Odds_Calculator_3-way'!C434)</f>
        <v>3</v>
      </c>
      <c r="D433" s="4">
        <f t="shared" si="30"/>
        <v>2.8069683807388612E-2</v>
      </c>
      <c r="E433" s="4">
        <f t="shared" si="31"/>
        <v>2.4970066863629294</v>
      </c>
      <c r="F433" s="4">
        <f t="shared" si="32"/>
        <v>3.6291880897225823</v>
      </c>
      <c r="G433" s="4">
        <f t="shared" si="33"/>
        <v>3.0866410379625173</v>
      </c>
      <c r="I433" s="4">
        <f t="shared" si="34"/>
        <v>1.0280696838073886</v>
      </c>
    </row>
    <row r="434" spans="1:9" x14ac:dyDescent="0.2">
      <c r="A434" s="4">
        <f>IF('True_Odds_Calculator_3-way'!A435="","",'True_Odds_Calculator_3-way'!A435)</f>
        <v>2.1800000000000002</v>
      </c>
      <c r="B434" s="4">
        <f>IF('True_Odds_Calculator_3-way'!B435="","",'True_Odds_Calculator_3-way'!B435)</f>
        <v>3.3</v>
      </c>
      <c r="C434" s="4">
        <f>IF('True_Odds_Calculator_3-way'!C435="","",'True_Odds_Calculator_3-way'!C435)</f>
        <v>3.84</v>
      </c>
      <c r="D434" s="4">
        <f t="shared" si="30"/>
        <v>2.2162566027244868E-2</v>
      </c>
      <c r="E434" s="4">
        <f t="shared" si="31"/>
        <v>2.215683129182735</v>
      </c>
      <c r="F434" s="4">
        <f t="shared" si="32"/>
        <v>3.3824604021980811</v>
      </c>
      <c r="G434" s="4">
        <f t="shared" si="33"/>
        <v>3.9521139011605277</v>
      </c>
      <c r="I434" s="4">
        <f t="shared" si="34"/>
        <v>1.0221625660272449</v>
      </c>
    </row>
    <row r="435" spans="1:9" x14ac:dyDescent="0.2">
      <c r="A435" s="4">
        <f>IF('True_Odds_Calculator_3-way'!A436="","",'True_Odds_Calculator_3-way'!A436)</f>
        <v>1.66</v>
      </c>
      <c r="B435" s="4">
        <f>IF('True_Odds_Calculator_3-way'!B436="","",'True_Odds_Calculator_3-way'!B436)</f>
        <v>3.89</v>
      </c>
      <c r="C435" s="4">
        <f>IF('True_Odds_Calculator_3-way'!C436="","",'True_Odds_Calculator_3-way'!C436)</f>
        <v>5.88</v>
      </c>
      <c r="D435" s="4">
        <f t="shared" si="30"/>
        <v>2.9547074505461124E-2</v>
      </c>
      <c r="E435" s="4">
        <f t="shared" si="31"/>
        <v>1.6875910697535939</v>
      </c>
      <c r="F435" s="4">
        <f t="shared" si="32"/>
        <v>4.0449738982018504</v>
      </c>
      <c r="G435" s="4">
        <f t="shared" si="33"/>
        <v>6.2414569131749644</v>
      </c>
      <c r="I435" s="4">
        <f t="shared" si="34"/>
        <v>1.0295470745054611</v>
      </c>
    </row>
    <row r="436" spans="1:9" x14ac:dyDescent="0.2">
      <c r="A436" s="4">
        <f>IF('True_Odds_Calculator_3-way'!A437="","",'True_Odds_Calculator_3-way'!A437)</f>
        <v>3.03</v>
      </c>
      <c r="B436" s="4">
        <f>IF('True_Odds_Calculator_3-way'!B437="","",'True_Odds_Calculator_3-way'!B437)</f>
        <v>3.25</v>
      </c>
      <c r="C436" s="4">
        <f>IF('True_Odds_Calculator_3-way'!C437="","",'True_Odds_Calculator_3-way'!C437)</f>
        <v>2.56</v>
      </c>
      <c r="D436" s="4">
        <f t="shared" si="30"/>
        <v>2.8350310992637739E-2</v>
      </c>
      <c r="E436" s="4">
        <f t="shared" si="31"/>
        <v>3.1193179709057013</v>
      </c>
      <c r="F436" s="4">
        <f t="shared" si="32"/>
        <v>3.35297951293908</v>
      </c>
      <c r="G436" s="4">
        <f t="shared" si="33"/>
        <v>2.6234676250008673</v>
      </c>
      <c r="I436" s="4">
        <f t="shared" si="34"/>
        <v>1.0283503109926377</v>
      </c>
    </row>
    <row r="437" spans="1:9" x14ac:dyDescent="0.2">
      <c r="A437" s="4">
        <f>IF('True_Odds_Calculator_3-way'!A438="","",'True_Odds_Calculator_3-way'!A438)</f>
        <v>1.61</v>
      </c>
      <c r="B437" s="4">
        <f>IF('True_Odds_Calculator_3-way'!B438="","",'True_Odds_Calculator_3-way'!B438)</f>
        <v>4.33</v>
      </c>
      <c r="C437" s="4">
        <f>IF('True_Odds_Calculator_3-way'!C438="","",'True_Odds_Calculator_3-way'!C438)</f>
        <v>5.44</v>
      </c>
      <c r="D437" s="4">
        <f t="shared" si="30"/>
        <v>3.5888424051214951E-2</v>
      </c>
      <c r="E437" s="4">
        <f t="shared" si="31"/>
        <v>1.6416177564735557</v>
      </c>
      <c r="F437" s="4">
        <f t="shared" si="32"/>
        <v>4.5665421271074145</v>
      </c>
      <c r="G437" s="4">
        <f t="shared" si="33"/>
        <v>5.8186652068299738</v>
      </c>
      <c r="I437" s="4">
        <f t="shared" si="34"/>
        <v>1.035888424051215</v>
      </c>
    </row>
    <row r="438" spans="1:9" x14ac:dyDescent="0.2">
      <c r="A438" s="4">
        <f>IF('True_Odds_Calculator_3-way'!A439="","",'True_Odds_Calculator_3-way'!A439)</f>
        <v>3.19</v>
      </c>
      <c r="B438" s="4">
        <f>IF('True_Odds_Calculator_3-way'!B439="","",'True_Odds_Calculator_3-way'!B439)</f>
        <v>3.26</v>
      </c>
      <c r="C438" s="4">
        <f>IF('True_Odds_Calculator_3-way'!C439="","",'True_Odds_Calculator_3-way'!C439)</f>
        <v>2.4900000000000002</v>
      </c>
      <c r="D438" s="4">
        <f t="shared" si="30"/>
        <v>2.1834515784931341E-2</v>
      </c>
      <c r="E438" s="4">
        <f t="shared" si="31"/>
        <v>3.2658238352807856</v>
      </c>
      <c r="F438" s="4">
        <f t="shared" si="32"/>
        <v>3.3392293624295073</v>
      </c>
      <c r="G438" s="4">
        <f t="shared" si="33"/>
        <v>2.5359582794994364</v>
      </c>
      <c r="I438" s="4">
        <f t="shared" si="34"/>
        <v>1.0218345157849313</v>
      </c>
    </row>
    <row r="439" spans="1:9" x14ac:dyDescent="0.2">
      <c r="A439" s="4">
        <f>IF('True_Odds_Calculator_3-way'!A440="","",'True_Odds_Calculator_3-way'!A440)</f>
        <v>2.82</v>
      </c>
      <c r="B439" s="4">
        <f>IF('True_Odds_Calculator_3-way'!B440="","",'True_Odds_Calculator_3-way'!B440)</f>
        <v>3.25</v>
      </c>
      <c r="C439" s="4">
        <f>IF('True_Odds_Calculator_3-way'!C440="","",'True_Odds_Calculator_3-way'!C440)</f>
        <v>2.74</v>
      </c>
      <c r="D439" s="4">
        <f t="shared" si="30"/>
        <v>2.7265740419956996E-2</v>
      </c>
      <c r="E439" s="4">
        <f t="shared" si="31"/>
        <v>2.8941771704513588</v>
      </c>
      <c r="F439" s="4">
        <f t="shared" si="32"/>
        <v>3.348920015825247</v>
      </c>
      <c r="G439" s="4">
        <f t="shared" si="33"/>
        <v>2.8099760166801571</v>
      </c>
      <c r="I439" s="4">
        <f t="shared" si="34"/>
        <v>1.027265740419957</v>
      </c>
    </row>
    <row r="440" spans="1:9" x14ac:dyDescent="0.2">
      <c r="A440" s="4">
        <f>IF('True_Odds_Calculator_3-way'!A441="","",'True_Odds_Calculator_3-way'!A441)</f>
        <v>1.44</v>
      </c>
      <c r="B440" s="4">
        <f>IF('True_Odds_Calculator_3-way'!B441="","",'True_Odds_Calculator_3-way'!B441)</f>
        <v>5.13</v>
      </c>
      <c r="C440" s="4">
        <f>IF('True_Odds_Calculator_3-way'!C441="","",'True_Odds_Calculator_3-way'!C441)</f>
        <v>7</v>
      </c>
      <c r="D440" s="4">
        <f t="shared" si="30"/>
        <v>3.2233361180729503E-2</v>
      </c>
      <c r="E440" s="4">
        <f t="shared" si="31"/>
        <v>1.4626298282533432</v>
      </c>
      <c r="F440" s="4">
        <f t="shared" si="32"/>
        <v>5.4292553861660569</v>
      </c>
      <c r="G440" s="4">
        <f t="shared" si="33"/>
        <v>7.5692956262076212</v>
      </c>
      <c r="I440" s="4">
        <f t="shared" si="34"/>
        <v>1.0322333611807295</v>
      </c>
    </row>
    <row r="441" spans="1:9" x14ac:dyDescent="0.2">
      <c r="A441" s="4">
        <f>IF('True_Odds_Calculator_3-way'!A442="","",'True_Odds_Calculator_3-way'!A442)</f>
        <v>2.2000000000000002</v>
      </c>
      <c r="B441" s="4">
        <f>IF('True_Odds_Calculator_3-way'!B442="","",'True_Odds_Calculator_3-way'!B442)</f>
        <v>3.35</v>
      </c>
      <c r="C441" s="4">
        <f>IF('True_Odds_Calculator_3-way'!C442="","",'True_Odds_Calculator_3-way'!C442)</f>
        <v>3.63</v>
      </c>
      <c r="D441" s="4">
        <f t="shared" si="30"/>
        <v>2.8535010895933688E-2</v>
      </c>
      <c r="E441" s="4">
        <f t="shared" si="31"/>
        <v>2.2470204182193347</v>
      </c>
      <c r="F441" s="4">
        <f t="shared" si="32"/>
        <v>3.4602579910841329</v>
      </c>
      <c r="G441" s="4">
        <f t="shared" si="33"/>
        <v>3.7598165515819857</v>
      </c>
      <c r="I441" s="4">
        <f t="shared" si="34"/>
        <v>1.0285350108959337</v>
      </c>
    </row>
    <row r="442" spans="1:9" x14ac:dyDescent="0.2">
      <c r="A442" s="4">
        <f>IF('True_Odds_Calculator_3-way'!A443="","",'True_Odds_Calculator_3-way'!A443)</f>
        <v>4.42</v>
      </c>
      <c r="B442" s="4">
        <f>IF('True_Odds_Calculator_3-way'!B443="","",'True_Odds_Calculator_3-way'!B443)</f>
        <v>3.7</v>
      </c>
      <c r="C442" s="4">
        <f>IF('True_Odds_Calculator_3-way'!C443="","",'True_Odds_Calculator_3-way'!C443)</f>
        <v>1.88</v>
      </c>
      <c r="D442" s="4">
        <f t="shared" si="30"/>
        <v>2.8429507778694241E-2</v>
      </c>
      <c r="E442" s="4">
        <f t="shared" si="31"/>
        <v>4.6132304220483018</v>
      </c>
      <c r="F442" s="4">
        <f t="shared" si="32"/>
        <v>3.8344474597916753</v>
      </c>
      <c r="G442" s="4">
        <f t="shared" si="33"/>
        <v>1.9141012934361972</v>
      </c>
      <c r="I442" s="4">
        <f t="shared" si="34"/>
        <v>1.0284295077786942</v>
      </c>
    </row>
    <row r="443" spans="1:9" x14ac:dyDescent="0.2">
      <c r="A443" s="4">
        <f>IF('True_Odds_Calculator_3-way'!A444="","",'True_Odds_Calculator_3-way'!A444)</f>
        <v>2.6</v>
      </c>
      <c r="B443" s="4">
        <f>IF('True_Odds_Calculator_3-way'!B444="","",'True_Odds_Calculator_3-way'!B444)</f>
        <v>3.37</v>
      </c>
      <c r="C443" s="4">
        <f>IF('True_Odds_Calculator_3-way'!C444="","",'True_Odds_Calculator_3-way'!C444)</f>
        <v>2.93</v>
      </c>
      <c r="D443" s="4">
        <f t="shared" si="30"/>
        <v>2.264821798754002E-2</v>
      </c>
      <c r="E443" s="4">
        <f t="shared" si="31"/>
        <v>2.6520557586793228</v>
      </c>
      <c r="F443" s="4">
        <f t="shared" si="32"/>
        <v>3.4579760925551435</v>
      </c>
      <c r="G443" s="4">
        <f t="shared" si="33"/>
        <v>2.9962769251837029</v>
      </c>
      <c r="I443" s="4">
        <f t="shared" si="34"/>
        <v>1.02264821798754</v>
      </c>
    </row>
    <row r="444" spans="1:9" x14ac:dyDescent="0.2">
      <c r="A444" s="4">
        <f>IF('True_Odds_Calculator_3-way'!A445="","",'True_Odds_Calculator_3-way'!A445)</f>
        <v>3.11</v>
      </c>
      <c r="B444" s="4">
        <f>IF('True_Odds_Calculator_3-way'!B445="","",'True_Odds_Calculator_3-way'!B445)</f>
        <v>2.71</v>
      </c>
      <c r="C444" s="4">
        <f>IF('True_Odds_Calculator_3-way'!C445="","",'True_Odds_Calculator_3-way'!C445)</f>
        <v>2.97</v>
      </c>
      <c r="D444" s="4">
        <f t="shared" si="30"/>
        <v>2.7247435097365713E-2</v>
      </c>
      <c r="E444" s="4">
        <f t="shared" si="31"/>
        <v>3.2004001268834283</v>
      </c>
      <c r="F444" s="4">
        <f t="shared" si="32"/>
        <v>2.7783858454938137</v>
      </c>
      <c r="G444" s="4">
        <f t="shared" si="33"/>
        <v>3.0523366616323049</v>
      </c>
      <c r="I444" s="4">
        <f t="shared" si="34"/>
        <v>1.0272474350973657</v>
      </c>
    </row>
    <row r="445" spans="1:9" x14ac:dyDescent="0.2">
      <c r="A445" s="4">
        <f>IF('True_Odds_Calculator_3-way'!A446="","",'True_Odds_Calculator_3-way'!A446)</f>
        <v>2.58</v>
      </c>
      <c r="B445" s="4">
        <f>IF('True_Odds_Calculator_3-way'!B446="","",'True_Odds_Calculator_3-way'!B446)</f>
        <v>2.94</v>
      </c>
      <c r="C445" s="4">
        <f>IF('True_Odds_Calculator_3-way'!C446="","",'True_Odds_Calculator_3-way'!C446)</f>
        <v>3.34</v>
      </c>
      <c r="D445" s="4">
        <f t="shared" si="30"/>
        <v>2.7134151251365424E-2</v>
      </c>
      <c r="E445" s="4">
        <f t="shared" si="31"/>
        <v>2.6416437341456969</v>
      </c>
      <c r="F445" s="4">
        <f t="shared" si="32"/>
        <v>3.0203145997117811</v>
      </c>
      <c r="G445" s="4">
        <f t="shared" si="33"/>
        <v>3.4440422965784929</v>
      </c>
      <c r="I445" s="4">
        <f t="shared" si="34"/>
        <v>1.0271341512513654</v>
      </c>
    </row>
    <row r="446" spans="1:9" x14ac:dyDescent="0.2">
      <c r="A446" s="4">
        <f>IF('True_Odds_Calculator_3-way'!A447="","",'True_Odds_Calculator_3-way'!A447)</f>
        <v>3.62</v>
      </c>
      <c r="B446" s="4">
        <f>IF('True_Odds_Calculator_3-way'!B447="","",'True_Odds_Calculator_3-way'!B447)</f>
        <v>3.38</v>
      </c>
      <c r="C446" s="4">
        <f>IF('True_Odds_Calculator_3-way'!C447="","",'True_Odds_Calculator_3-way'!C447)</f>
        <v>2.16</v>
      </c>
      <c r="D446" s="4">
        <f t="shared" si="30"/>
        <v>3.5064045051295345E-2</v>
      </c>
      <c r="E446" s="4">
        <f t="shared" si="31"/>
        <v>3.7799312118177149</v>
      </c>
      <c r="F446" s="4">
        <f t="shared" si="32"/>
        <v>3.5190206372618293</v>
      </c>
      <c r="G446" s="4">
        <f t="shared" si="33"/>
        <v>2.2159439706366357</v>
      </c>
      <c r="I446" s="4">
        <f t="shared" si="34"/>
        <v>1.0350640450512953</v>
      </c>
    </row>
    <row r="447" spans="1:9" x14ac:dyDescent="0.2">
      <c r="A447" s="4">
        <f>IF('True_Odds_Calculator_3-way'!A448="","",'True_Odds_Calculator_3-way'!A448)</f>
        <v>1.79</v>
      </c>
      <c r="B447" s="4">
        <f>IF('True_Odds_Calculator_3-way'!B448="","",'True_Odds_Calculator_3-way'!B448)</f>
        <v>4.16</v>
      </c>
      <c r="C447" s="4">
        <f>IF('True_Odds_Calculator_3-way'!C448="","",'True_Odds_Calculator_3-way'!C448)</f>
        <v>4.29</v>
      </c>
      <c r="D447" s="4">
        <f t="shared" si="30"/>
        <v>3.2144066361943224E-2</v>
      </c>
      <c r="E447" s="4">
        <f t="shared" si="31"/>
        <v>1.8250022528031307</v>
      </c>
      <c r="F447" s="4">
        <f t="shared" si="32"/>
        <v>4.3540746270772388</v>
      </c>
      <c r="G447" s="4">
        <f t="shared" si="33"/>
        <v>4.4966951565561297</v>
      </c>
      <c r="I447" s="4">
        <f t="shared" si="34"/>
        <v>1.0321440663619432</v>
      </c>
    </row>
    <row r="448" spans="1:9" x14ac:dyDescent="0.2">
      <c r="A448" s="4">
        <f>IF('True_Odds_Calculator_3-way'!A449="","",'True_Odds_Calculator_3-way'!A449)</f>
        <v>3.62</v>
      </c>
      <c r="B448" s="4">
        <f>IF('True_Odds_Calculator_3-way'!B449="","",'True_Odds_Calculator_3-way'!B449)</f>
        <v>3.97</v>
      </c>
      <c r="C448" s="4">
        <f>IF('True_Odds_Calculator_3-way'!C449="","",'True_Odds_Calculator_3-way'!C449)</f>
        <v>2</v>
      </c>
      <c r="D448" s="4">
        <f t="shared" si="30"/>
        <v>2.8132262688395082E-2</v>
      </c>
      <c r="E448" s="4">
        <f t="shared" si="31"/>
        <v>3.7472035599746212</v>
      </c>
      <c r="F448" s="4">
        <f t="shared" si="32"/>
        <v>4.1235115774171032</v>
      </c>
      <c r="G448" s="4">
        <f t="shared" si="33"/>
        <v>2.0382266177527324</v>
      </c>
      <c r="I448" s="4">
        <f t="shared" si="34"/>
        <v>1.0281322626883951</v>
      </c>
    </row>
    <row r="449" spans="1:9" x14ac:dyDescent="0.2">
      <c r="A449" s="4">
        <f>IF('True_Odds_Calculator_3-way'!A450="","",'True_Odds_Calculator_3-way'!A450)</f>
        <v>9.17</v>
      </c>
      <c r="B449" s="4">
        <f>IF('True_Odds_Calculator_3-way'!B450="","",'True_Odds_Calculator_3-way'!B450)</f>
        <v>5.3</v>
      </c>
      <c r="C449" s="4">
        <f>IF('True_Odds_Calculator_3-way'!C450="","",'True_Odds_Calculator_3-way'!C450)</f>
        <v>1.36</v>
      </c>
      <c r="D449" s="4">
        <f t="shared" si="30"/>
        <v>3.3024617019499658E-2</v>
      </c>
      <c r="E449" s="4">
        <f t="shared" si="31"/>
        <v>10.199601258361124</v>
      </c>
      <c r="F449" s="4">
        <f t="shared" si="32"/>
        <v>5.6283792912784163</v>
      </c>
      <c r="G449" s="4">
        <f t="shared" si="33"/>
        <v>1.3806702345965916</v>
      </c>
      <c r="I449" s="4">
        <f t="shared" si="34"/>
        <v>1.0330246170194997</v>
      </c>
    </row>
    <row r="450" spans="1:9" x14ac:dyDescent="0.2">
      <c r="A450" s="4">
        <f>IF('True_Odds_Calculator_3-way'!A451="","",'True_Odds_Calculator_3-way'!A451)</f>
        <v>2.48</v>
      </c>
      <c r="B450" s="4">
        <f>IF('True_Odds_Calculator_3-way'!B451="","",'True_Odds_Calculator_3-way'!B451)</f>
        <v>3.5</v>
      </c>
      <c r="C450" s="4">
        <f>IF('True_Odds_Calculator_3-way'!C451="","",'True_Odds_Calculator_3-way'!C451)</f>
        <v>3</v>
      </c>
      <c r="D450" s="4">
        <f t="shared" si="30"/>
        <v>2.2273425499231836E-2</v>
      </c>
      <c r="E450" s="4">
        <f t="shared" si="31"/>
        <v>2.5265200517464419</v>
      </c>
      <c r="F450" s="4">
        <f t="shared" si="32"/>
        <v>3.5933762649494017</v>
      </c>
      <c r="G450" s="4">
        <f t="shared" si="33"/>
        <v>3.0683424980361349</v>
      </c>
      <c r="I450" s="4">
        <f t="shared" si="34"/>
        <v>1.0222734254992318</v>
      </c>
    </row>
    <row r="451" spans="1:9" x14ac:dyDescent="0.2">
      <c r="A451" s="4">
        <f>IF('True_Odds_Calculator_3-way'!A452="","",'True_Odds_Calculator_3-way'!A452)</f>
        <v>1.25</v>
      </c>
      <c r="B451" s="4">
        <f>IF('True_Odds_Calculator_3-way'!B452="","",'True_Odds_Calculator_3-way'!B452)</f>
        <v>6.54</v>
      </c>
      <c r="C451" s="4">
        <f>IF('True_Odds_Calculator_3-way'!C452="","",'True_Odds_Calculator_3-way'!C452)</f>
        <v>12.17</v>
      </c>
      <c r="D451" s="4">
        <f t="shared" ref="D451:D514" si="35">IF(A451="","",((1/A451)+(1/B451)+(1/C451))-1)</f>
        <v>3.5074467470267212E-2</v>
      </c>
      <c r="E451" s="4">
        <f t="shared" ref="E451:E514" si="36">IF(A451="","",(3*A451)/(3-($D451*A451)))</f>
        <v>1.2685388857850992</v>
      </c>
      <c r="F451" s="4">
        <f t="shared" ref="F451:F514" si="37">IF(B451="","",(3*B451)/(3-($D451*B451)))</f>
        <v>7.0814654093496872</v>
      </c>
      <c r="G451" s="4">
        <f t="shared" ref="G451:G514" si="38">IF(C451="","",(3*C451)/(3-($D451*C451)))</f>
        <v>14.188869265929668</v>
      </c>
      <c r="I451" s="4">
        <f t="shared" ref="I451:I514" si="39">IF(A451="","",D451+1)</f>
        <v>1.0350744674702672</v>
      </c>
    </row>
    <row r="452" spans="1:9" x14ac:dyDescent="0.2">
      <c r="A452" s="4">
        <f>IF('True_Odds_Calculator_3-way'!A453="","",'True_Odds_Calculator_3-way'!A453)</f>
        <v>1.23</v>
      </c>
      <c r="B452" s="4">
        <f>IF('True_Odds_Calculator_3-way'!B453="","",'True_Odds_Calculator_3-way'!B453)</f>
        <v>6.8</v>
      </c>
      <c r="C452" s="4">
        <f>IF('True_Odds_Calculator_3-way'!C453="","",'True_Odds_Calculator_3-way'!C453)</f>
        <v>13.45</v>
      </c>
      <c r="D452" s="4">
        <f t="shared" si="35"/>
        <v>3.4416395989894655E-2</v>
      </c>
      <c r="E452" s="4">
        <f t="shared" si="36"/>
        <v>1.2476046021508398</v>
      </c>
      <c r="F452" s="4">
        <f t="shared" si="37"/>
        <v>7.3753551229490268</v>
      </c>
      <c r="G452" s="4">
        <f t="shared" si="38"/>
        <v>15.903988162278566</v>
      </c>
      <c r="I452" s="4">
        <f t="shared" si="39"/>
        <v>1.0344163959898947</v>
      </c>
    </row>
    <row r="453" spans="1:9" x14ac:dyDescent="0.2">
      <c r="A453" s="4">
        <f>IF('True_Odds_Calculator_3-way'!A454="","",'True_Odds_Calculator_3-way'!A454)</f>
        <v>8.98</v>
      </c>
      <c r="B453" s="4">
        <f>IF('True_Odds_Calculator_3-way'!B454="","",'True_Odds_Calculator_3-way'!B454)</f>
        <v>6.32</v>
      </c>
      <c r="C453" s="4">
        <f>IF('True_Odds_Calculator_3-way'!C454="","",'True_Odds_Calculator_3-way'!C454)</f>
        <v>1.31</v>
      </c>
      <c r="D453" s="4">
        <f t="shared" si="35"/>
        <v>3.2945201337464924E-2</v>
      </c>
      <c r="E453" s="4">
        <f t="shared" si="36"/>
        <v>9.9624573927641205</v>
      </c>
      <c r="F453" s="4">
        <f t="shared" si="37"/>
        <v>6.7913506893121296</v>
      </c>
      <c r="G453" s="4">
        <f t="shared" si="38"/>
        <v>1.3291208269168053</v>
      </c>
      <c r="I453" s="4">
        <f t="shared" si="39"/>
        <v>1.0329452013374649</v>
      </c>
    </row>
    <row r="454" spans="1:9" x14ac:dyDescent="0.2">
      <c r="A454" s="4">
        <f>IF('True_Odds_Calculator_3-way'!A455="","",'True_Odds_Calculator_3-way'!A455)</f>
        <v>2.54</v>
      </c>
      <c r="B454" s="4">
        <f>IF('True_Odds_Calculator_3-way'!B455="","",'True_Odds_Calculator_3-way'!B455)</f>
        <v>3.69</v>
      </c>
      <c r="C454" s="4">
        <f>IF('True_Odds_Calculator_3-way'!C455="","",'True_Odds_Calculator_3-way'!C455)</f>
        <v>2.8</v>
      </c>
      <c r="D454" s="4">
        <f t="shared" si="35"/>
        <v>2.1846354571532167E-2</v>
      </c>
      <c r="E454" s="4">
        <f t="shared" si="36"/>
        <v>2.5878666836715238</v>
      </c>
      <c r="F454" s="4">
        <f t="shared" si="37"/>
        <v>3.7918919908219939</v>
      </c>
      <c r="G454" s="4">
        <f t="shared" si="38"/>
        <v>2.8582801345314914</v>
      </c>
      <c r="I454" s="4">
        <f t="shared" si="39"/>
        <v>1.0218463545715322</v>
      </c>
    </row>
    <row r="455" spans="1:9" x14ac:dyDescent="0.2">
      <c r="A455" s="4">
        <f>IF('True_Odds_Calculator_3-way'!A456="","",'True_Odds_Calculator_3-way'!A456)</f>
        <v>1.36</v>
      </c>
      <c r="B455" s="4">
        <f>IF('True_Odds_Calculator_3-way'!B456="","",'True_Odds_Calculator_3-way'!B456)</f>
        <v>5.58</v>
      </c>
      <c r="C455" s="4">
        <f>IF('True_Odds_Calculator_3-way'!C456="","",'True_Odds_Calculator_3-way'!C456)</f>
        <v>8.94</v>
      </c>
      <c r="D455" s="4">
        <f t="shared" si="35"/>
        <v>2.6362410447328122E-2</v>
      </c>
      <c r="E455" s="4">
        <f t="shared" si="36"/>
        <v>1.3764498968370726</v>
      </c>
      <c r="F455" s="4">
        <f t="shared" si="37"/>
        <v>5.8677181829378142</v>
      </c>
      <c r="G455" s="4">
        <f t="shared" si="38"/>
        <v>9.7022050663670711</v>
      </c>
      <c r="I455" s="4">
        <f t="shared" si="39"/>
        <v>1.0263624104473281</v>
      </c>
    </row>
    <row r="456" spans="1:9" x14ac:dyDescent="0.2">
      <c r="A456" s="4">
        <f>IF('True_Odds_Calculator_3-way'!A457="","",'True_Odds_Calculator_3-way'!A457)</f>
        <v>2.77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2.6</v>
      </c>
      <c r="D456" s="4">
        <f t="shared" si="35"/>
        <v>2.6525091344788754E-2</v>
      </c>
      <c r="E456" s="4">
        <f t="shared" si="36"/>
        <v>2.8395447121816662</v>
      </c>
      <c r="F456" s="4">
        <f t="shared" si="37"/>
        <v>3.6756978904631192</v>
      </c>
      <c r="G456" s="4">
        <f t="shared" si="38"/>
        <v>2.6611762165992241</v>
      </c>
      <c r="I456" s="4">
        <f t="shared" si="39"/>
        <v>1.0265250913447888</v>
      </c>
    </row>
    <row r="457" spans="1:9" x14ac:dyDescent="0.2">
      <c r="A457" s="4">
        <f>IF('True_Odds_Calculator_3-way'!A458="","",'True_Odds_Calculator_3-way'!A458)</f>
        <v>2.1</v>
      </c>
      <c r="B457" s="4">
        <f>IF('True_Odds_Calculator_3-way'!B458="","",'True_Odds_Calculator_3-way'!B458)</f>
        <v>3.65</v>
      </c>
      <c r="C457" s="4">
        <f>IF('True_Odds_Calculator_3-way'!C458="","",'True_Odds_Calculator_3-way'!C458)</f>
        <v>3.58</v>
      </c>
      <c r="D457" s="4">
        <f t="shared" si="35"/>
        <v>2.949268786874959E-2</v>
      </c>
      <c r="E457" s="4">
        <f t="shared" si="36"/>
        <v>2.1442681621287938</v>
      </c>
      <c r="F457" s="4">
        <f t="shared" si="37"/>
        <v>3.7858466660841481</v>
      </c>
      <c r="G457" s="4">
        <f t="shared" si="38"/>
        <v>3.7105928593643647</v>
      </c>
      <c r="I457" s="4">
        <f t="shared" si="39"/>
        <v>1.0294926878687496</v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>
        <f>IF('True_Odds_Calculator_3-way'!A460="","",'True_Odds_Calculator_3-way'!A460)</f>
        <v>5.42</v>
      </c>
      <c r="B459" s="4">
        <f>IF('True_Odds_Calculator_3-way'!B460="","",'True_Odds_Calculator_3-way'!B460)</f>
        <v>4.25</v>
      </c>
      <c r="C459" s="4">
        <f>IF('True_Odds_Calculator_3-way'!C460="","",'True_Odds_Calculator_3-way'!C460)</f>
        <v>1.65</v>
      </c>
      <c r="D459" s="4">
        <f t="shared" si="35"/>
        <v>2.5856568726115192E-2</v>
      </c>
      <c r="E459" s="4">
        <f t="shared" si="36"/>
        <v>5.685598174995949</v>
      </c>
      <c r="F459" s="4">
        <f t="shared" si="37"/>
        <v>4.4115974270929064</v>
      </c>
      <c r="G459" s="4">
        <f t="shared" si="38"/>
        <v>1.6738033461901214</v>
      </c>
      <c r="I459" s="4">
        <f t="shared" si="39"/>
        <v>1.0258565687261152</v>
      </c>
    </row>
    <row r="460" spans="1:9" x14ac:dyDescent="0.2">
      <c r="A460" s="4">
        <f>IF('True_Odds_Calculator_3-way'!A461="","",'True_Odds_Calculator_3-way'!A461)</f>
        <v>1.18</v>
      </c>
      <c r="B460" s="4">
        <f>IF('True_Odds_Calculator_3-way'!B461="","",'True_Odds_Calculator_3-way'!B461)</f>
        <v>8.3000000000000007</v>
      </c>
      <c r="C460" s="4">
        <f>IF('True_Odds_Calculator_3-way'!C461="","",'True_Odds_Calculator_3-way'!C461)</f>
        <v>14.98</v>
      </c>
      <c r="D460" s="4">
        <f t="shared" si="35"/>
        <v>3.4695229061797228E-2</v>
      </c>
      <c r="E460" s="4">
        <f t="shared" si="36"/>
        <v>1.1963260099460817</v>
      </c>
      <c r="F460" s="4">
        <f t="shared" si="37"/>
        <v>9.1813157242591217</v>
      </c>
      <c r="G460" s="4">
        <f t="shared" si="38"/>
        <v>18.119028212082146</v>
      </c>
      <c r="I460" s="4">
        <f t="shared" si="39"/>
        <v>1.0346952290617972</v>
      </c>
    </row>
    <row r="461" spans="1:9" x14ac:dyDescent="0.2">
      <c r="A461" s="4">
        <f>IF('True_Odds_Calculator_3-way'!A462="","",'True_Odds_Calculator_3-way'!A462)</f>
        <v>2.0699999999999998</v>
      </c>
      <c r="B461" s="4">
        <f>IF('True_Odds_Calculator_3-way'!B462="","",'True_Odds_Calculator_3-way'!B462)</f>
        <v>3.76</v>
      </c>
      <c r="C461" s="4">
        <f>IF('True_Odds_Calculator_3-way'!C462="","",'True_Odds_Calculator_3-way'!C462)</f>
        <v>3.64</v>
      </c>
      <c r="D461" s="4">
        <f t="shared" si="35"/>
        <v>2.3774508973398945E-2</v>
      </c>
      <c r="E461" s="4">
        <f t="shared" si="36"/>
        <v>2.1045234683370686</v>
      </c>
      <c r="F461" s="4">
        <f t="shared" si="37"/>
        <v>3.8754791424389974</v>
      </c>
      <c r="G461" s="4">
        <f t="shared" si="38"/>
        <v>3.7481197781906266</v>
      </c>
      <c r="I461" s="4">
        <f t="shared" si="39"/>
        <v>1.0237745089733989</v>
      </c>
    </row>
    <row r="462" spans="1:9" x14ac:dyDescent="0.2">
      <c r="A462" s="4">
        <f>IF('True_Odds_Calculator_3-way'!A463="","",'True_Odds_Calculator_3-way'!A463)</f>
        <v>2.66</v>
      </c>
      <c r="B462" s="4">
        <f>IF('True_Odds_Calculator_3-way'!B463="","",'True_Odds_Calculator_3-way'!B463)</f>
        <v>3.22</v>
      </c>
      <c r="C462" s="4">
        <f>IF('True_Odds_Calculator_3-way'!C463="","",'True_Odds_Calculator_3-way'!C463)</f>
        <v>2.99</v>
      </c>
      <c r="D462" s="4">
        <f t="shared" si="35"/>
        <v>2.0947016370357341E-2</v>
      </c>
      <c r="E462" s="4">
        <f t="shared" si="36"/>
        <v>2.7103391871322442</v>
      </c>
      <c r="F462" s="4">
        <f t="shared" si="37"/>
        <v>3.2940608001767129</v>
      </c>
      <c r="G462" s="4">
        <f t="shared" si="38"/>
        <v>3.0537538075613693</v>
      </c>
      <c r="I462" s="4">
        <f t="shared" si="39"/>
        <v>1.0209470163703573</v>
      </c>
    </row>
    <row r="463" spans="1:9" x14ac:dyDescent="0.2">
      <c r="A463" s="4">
        <f>IF('True_Odds_Calculator_3-way'!A464="","",'True_Odds_Calculator_3-way'!A464)</f>
        <v>2.48</v>
      </c>
      <c r="B463" s="4">
        <f>IF('True_Odds_Calculator_3-way'!B464="","",'True_Odds_Calculator_3-way'!B464)</f>
        <v>3.26</v>
      </c>
      <c r="C463" s="4">
        <f>IF('True_Odds_Calculator_3-way'!C464="","",'True_Odds_Calculator_3-way'!C464)</f>
        <v>3.15</v>
      </c>
      <c r="D463" s="4">
        <f t="shared" si="35"/>
        <v>2.7434590169599149E-2</v>
      </c>
      <c r="E463" s="4">
        <f t="shared" si="36"/>
        <v>2.5375497536893459</v>
      </c>
      <c r="F463" s="4">
        <f t="shared" si="37"/>
        <v>3.3601743741126922</v>
      </c>
      <c r="G463" s="4">
        <f t="shared" si="38"/>
        <v>3.2434313194417324</v>
      </c>
      <c r="I463" s="4">
        <f t="shared" si="39"/>
        <v>1.0274345901695991</v>
      </c>
    </row>
    <row r="464" spans="1:9" x14ac:dyDescent="0.2">
      <c r="A464" s="4">
        <f>IF('True_Odds_Calculator_3-way'!A465="","",'True_Odds_Calculator_3-way'!A465)</f>
        <v>3</v>
      </c>
      <c r="B464" s="4">
        <f>IF('True_Odds_Calculator_3-way'!B465="","",'True_Odds_Calculator_3-way'!B465)</f>
        <v>3.05</v>
      </c>
      <c r="C464" s="4">
        <f>IF('True_Odds_Calculator_3-way'!C465="","",'True_Odds_Calculator_3-way'!C465)</f>
        <v>2.74</v>
      </c>
      <c r="D464" s="4">
        <f t="shared" si="35"/>
        <v>2.616568944198483E-2</v>
      </c>
      <c r="E464" s="4">
        <f t="shared" si="36"/>
        <v>3.0806061847225066</v>
      </c>
      <c r="F464" s="4">
        <f t="shared" si="37"/>
        <v>3.1333527745375767</v>
      </c>
      <c r="G464" s="4">
        <f t="shared" si="38"/>
        <v>2.8070836754497281</v>
      </c>
      <c r="I464" s="4">
        <f t="shared" si="39"/>
        <v>1.0261656894419848</v>
      </c>
    </row>
    <row r="465" spans="1:9" x14ac:dyDescent="0.2">
      <c r="A465" s="4">
        <f>IF('True_Odds_Calculator_3-way'!A466="","",'True_Odds_Calculator_3-way'!A466)</f>
        <v>1.9</v>
      </c>
      <c r="B465" s="4">
        <f>IF('True_Odds_Calculator_3-way'!B466="","",'True_Odds_Calculator_3-way'!B466)</f>
        <v>3.64</v>
      </c>
      <c r="C465" s="4">
        <f>IF('True_Odds_Calculator_3-way'!C466="","",'True_Odds_Calculator_3-way'!C466)</f>
        <v>4.38</v>
      </c>
      <c r="D465" s="4">
        <f t="shared" si="35"/>
        <v>2.9351566482064051E-2</v>
      </c>
      <c r="E465" s="4">
        <f t="shared" si="36"/>
        <v>1.9359887244442322</v>
      </c>
      <c r="F465" s="4">
        <f t="shared" si="37"/>
        <v>3.7744192769162783</v>
      </c>
      <c r="G465" s="4">
        <f t="shared" si="38"/>
        <v>4.5761009684332654</v>
      </c>
      <c r="I465" s="4">
        <f t="shared" si="39"/>
        <v>1.0293515664820641</v>
      </c>
    </row>
    <row r="466" spans="1:9" x14ac:dyDescent="0.2">
      <c r="A466" s="4">
        <f>IF('True_Odds_Calculator_3-way'!A467="","",'True_Odds_Calculator_3-way'!A467)</f>
        <v>1.93</v>
      </c>
      <c r="B466" s="4">
        <f>IF('True_Odds_Calculator_3-way'!B467="","",'True_Odds_Calculator_3-way'!B467)</f>
        <v>3.43</v>
      </c>
      <c r="C466" s="4">
        <f>IF('True_Odds_Calculator_3-way'!C467="","",'True_Odds_Calculator_3-way'!C467)</f>
        <v>4.5999999999999996</v>
      </c>
      <c r="D466" s="4">
        <f t="shared" si="35"/>
        <v>2.707120887810599E-2</v>
      </c>
      <c r="E466" s="4">
        <f t="shared" si="36"/>
        <v>1.9642082802618983</v>
      </c>
      <c r="F466" s="4">
        <f t="shared" si="37"/>
        <v>3.5395542130769742</v>
      </c>
      <c r="G466" s="4">
        <f t="shared" si="38"/>
        <v>4.7992113616042573</v>
      </c>
      <c r="I466" s="4">
        <f t="shared" si="39"/>
        <v>1.027071208878106</v>
      </c>
    </row>
    <row r="467" spans="1:9" x14ac:dyDescent="0.2">
      <c r="A467" s="4">
        <f>IF('True_Odds_Calculator_3-way'!A468="","",'True_Odds_Calculator_3-way'!A468)</f>
        <v>1.88</v>
      </c>
      <c r="B467" s="4">
        <f>IF('True_Odds_Calculator_3-way'!B468="","",'True_Odds_Calculator_3-way'!B468)</f>
        <v>3.54</v>
      </c>
      <c r="C467" s="4">
        <f>IF('True_Odds_Calculator_3-way'!C468="","",'True_Odds_Calculator_3-way'!C468)</f>
        <v>4.63</v>
      </c>
      <c r="D467" s="4">
        <f t="shared" si="35"/>
        <v>3.0383490705525373E-2</v>
      </c>
      <c r="E467" s="4">
        <f t="shared" si="36"/>
        <v>1.9164905958356337</v>
      </c>
      <c r="F467" s="4">
        <f t="shared" si="37"/>
        <v>3.6716374516145232</v>
      </c>
      <c r="G467" s="4">
        <f t="shared" si="38"/>
        <v>4.8577908177335924</v>
      </c>
      <c r="I467" s="4">
        <f t="shared" si="39"/>
        <v>1.0303834907055254</v>
      </c>
    </row>
    <row r="468" spans="1:9" x14ac:dyDescent="0.2">
      <c r="A468" s="4">
        <f>IF('True_Odds_Calculator_3-way'!A469="","",'True_Odds_Calculator_3-way'!A469)</f>
        <v>3.35</v>
      </c>
      <c r="B468" s="4">
        <f>IF('True_Odds_Calculator_3-way'!B469="","",'True_Odds_Calculator_3-way'!B469)</f>
        <v>3.24</v>
      </c>
      <c r="C468" s="4">
        <f>IF('True_Odds_Calculator_3-way'!C469="","",'True_Odds_Calculator_3-way'!C469)</f>
        <v>2.38</v>
      </c>
      <c r="D468" s="4">
        <f t="shared" si="35"/>
        <v>2.7317505222099969E-2</v>
      </c>
      <c r="E468" s="4">
        <f t="shared" si="36"/>
        <v>3.4554055837545348</v>
      </c>
      <c r="F468" s="4">
        <f t="shared" si="37"/>
        <v>3.3384953121742176</v>
      </c>
      <c r="G468" s="4">
        <f t="shared" si="38"/>
        <v>2.4327216702996455</v>
      </c>
      <c r="I468" s="4">
        <f t="shared" si="39"/>
        <v>1.0273175052221</v>
      </c>
    </row>
    <row r="469" spans="1:9" x14ac:dyDescent="0.2">
      <c r="A469" s="4">
        <f>IF('True_Odds_Calculator_3-way'!A470="","",'True_Odds_Calculator_3-way'!A470)</f>
        <v>1.69</v>
      </c>
      <c r="B469" s="4">
        <f>IF('True_Odds_Calculator_3-way'!B470="","",'True_Odds_Calculator_3-way'!B470)</f>
        <v>3.97</v>
      </c>
      <c r="C469" s="4">
        <f>IF('True_Odds_Calculator_3-way'!C470="","",'True_Odds_Calculator_3-way'!C470)</f>
        <v>5.34</v>
      </c>
      <c r="D469" s="4">
        <f t="shared" si="35"/>
        <v>3.0871062700100316E-2</v>
      </c>
      <c r="E469" s="4">
        <f t="shared" si="36"/>
        <v>1.719910444248463</v>
      </c>
      <c r="F469" s="4">
        <f t="shared" si="37"/>
        <v>4.1390931571230514</v>
      </c>
      <c r="G469" s="4">
        <f t="shared" si="38"/>
        <v>5.650497622157074</v>
      </c>
      <c r="I469" s="4">
        <f t="shared" si="39"/>
        <v>1.0308710627001003</v>
      </c>
    </row>
    <row r="470" spans="1:9" x14ac:dyDescent="0.2">
      <c r="A470" s="4">
        <f>IF('True_Odds_Calculator_3-way'!A471="","",'True_Odds_Calculator_3-way'!A471)</f>
        <v>5</v>
      </c>
      <c r="B470" s="4">
        <f>IF('True_Odds_Calculator_3-way'!B471="","",'True_Odds_Calculator_3-way'!B471)</f>
        <v>3.75</v>
      </c>
      <c r="C470" s="4">
        <f>IF('True_Odds_Calculator_3-way'!C471="","",'True_Odds_Calculator_3-way'!C471)</f>
        <v>1.78</v>
      </c>
      <c r="D470" s="4">
        <f t="shared" si="35"/>
        <v>2.8464419475655589E-2</v>
      </c>
      <c r="E470" s="4">
        <f t="shared" si="36"/>
        <v>5.2490170380078656</v>
      </c>
      <c r="F470" s="4">
        <f t="shared" si="37"/>
        <v>3.8883495145631075</v>
      </c>
      <c r="G470" s="4">
        <f t="shared" si="38"/>
        <v>1.8105786618444848</v>
      </c>
      <c r="I470" s="4">
        <f t="shared" si="39"/>
        <v>1.0284644194756556</v>
      </c>
    </row>
    <row r="471" spans="1:9" x14ac:dyDescent="0.2">
      <c r="A471" s="4">
        <f>IF('True_Odds_Calculator_3-way'!A472="","",'True_Odds_Calculator_3-way'!A472)</f>
        <v>2.77</v>
      </c>
      <c r="B471" s="4">
        <f>IF('True_Odds_Calculator_3-way'!B472="","",'True_Odds_Calculator_3-way'!B472)</f>
        <v>3.09</v>
      </c>
      <c r="C471" s="4">
        <f>IF('True_Odds_Calculator_3-way'!C472="","",'True_Odds_Calculator_3-way'!C472)</f>
        <v>2.92</v>
      </c>
      <c r="D471" s="4">
        <f t="shared" si="35"/>
        <v>2.7101179218822935E-2</v>
      </c>
      <c r="E471" s="4">
        <f t="shared" si="36"/>
        <v>2.8410938918094071</v>
      </c>
      <c r="F471" s="4">
        <f t="shared" si="37"/>
        <v>3.1787318016525115</v>
      </c>
      <c r="G471" s="4">
        <f t="shared" si="38"/>
        <v>2.9991120197486807</v>
      </c>
      <c r="I471" s="4">
        <f t="shared" si="39"/>
        <v>1.0271011792188229</v>
      </c>
    </row>
    <row r="472" spans="1:9" x14ac:dyDescent="0.2">
      <c r="A472" s="4">
        <f>IF('True_Odds_Calculator_3-way'!A473="","",'True_Odds_Calculator_3-way'!A473)</f>
        <v>1.93</v>
      </c>
      <c r="B472" s="4">
        <f>IF('True_Odds_Calculator_3-way'!B473="","",'True_Odds_Calculator_3-way'!B473)</f>
        <v>3.34</v>
      </c>
      <c r="C472" s="4">
        <f>IF('True_Odds_Calculator_3-way'!C473="","",'True_Odds_Calculator_3-way'!C473)</f>
        <v>4.72</v>
      </c>
      <c r="D472" s="4">
        <f t="shared" si="35"/>
        <v>2.9400319410358255E-2</v>
      </c>
      <c r="E472" s="4">
        <f t="shared" si="36"/>
        <v>1.9672081797481131</v>
      </c>
      <c r="F472" s="4">
        <f t="shared" si="37"/>
        <v>3.4530256639640129</v>
      </c>
      <c r="G472" s="4">
        <f t="shared" si="38"/>
        <v>4.9489197174765831</v>
      </c>
      <c r="I472" s="4">
        <f t="shared" si="39"/>
        <v>1.0294003194103583</v>
      </c>
    </row>
    <row r="473" spans="1:9" x14ac:dyDescent="0.2">
      <c r="A473" s="4">
        <f>IF('True_Odds_Calculator_3-way'!A474="","",'True_Odds_Calculator_3-way'!A474)</f>
        <v>2.7</v>
      </c>
      <c r="B473" s="4">
        <f>IF('True_Odds_Calculator_3-way'!B474="","",'True_Odds_Calculator_3-way'!B474)</f>
        <v>3.16</v>
      </c>
      <c r="C473" s="4">
        <f>IF('True_Odds_Calculator_3-way'!C474="","",'True_Odds_Calculator_3-way'!C474)</f>
        <v>2.89</v>
      </c>
      <c r="D473" s="4">
        <f t="shared" si="35"/>
        <v>3.2846827818576729E-2</v>
      </c>
      <c r="E473" s="4">
        <f t="shared" si="36"/>
        <v>2.7822492560352172</v>
      </c>
      <c r="F473" s="4">
        <f t="shared" si="37"/>
        <v>3.2732500615069284</v>
      </c>
      <c r="G473" s="4">
        <f t="shared" si="38"/>
        <v>2.9844348117975894</v>
      </c>
      <c r="I473" s="4">
        <f t="shared" si="39"/>
        <v>1.0328468278185767</v>
      </c>
    </row>
    <row r="474" spans="1:9" x14ac:dyDescent="0.2">
      <c r="A474" s="4">
        <f>IF('True_Odds_Calculator_3-way'!A475="","",'True_Odds_Calculator_3-way'!A475)</f>
        <v>1.91</v>
      </c>
      <c r="B474" s="4">
        <f>IF('True_Odds_Calculator_3-way'!B475="","",'True_Odds_Calculator_3-way'!B475)</f>
        <v>3.88</v>
      </c>
      <c r="C474" s="4">
        <f>IF('True_Odds_Calculator_3-way'!C475="","",'True_Odds_Calculator_3-way'!C475)</f>
        <v>3.95</v>
      </c>
      <c r="D474" s="4">
        <f t="shared" si="35"/>
        <v>3.4456725148995782E-2</v>
      </c>
      <c r="E474" s="4">
        <f t="shared" si="36"/>
        <v>1.9528403339518285</v>
      </c>
      <c r="F474" s="4">
        <f t="shared" si="37"/>
        <v>4.0609733427175945</v>
      </c>
      <c r="G474" s="4">
        <f t="shared" si="38"/>
        <v>4.1377201777630361</v>
      </c>
      <c r="I474" s="4">
        <f t="shared" si="39"/>
        <v>1.0344567251489958</v>
      </c>
    </row>
    <row r="475" spans="1:9" x14ac:dyDescent="0.2">
      <c r="A475" s="4">
        <f>IF('True_Odds_Calculator_3-way'!A476="","",'True_Odds_Calculator_3-way'!A476)</f>
        <v>2.27</v>
      </c>
      <c r="B475" s="4">
        <f>IF('True_Odds_Calculator_3-way'!B476="","",'True_Odds_Calculator_3-way'!B476)</f>
        <v>3.38</v>
      </c>
      <c r="C475" s="4">
        <f>IF('True_Odds_Calculator_3-way'!C476="","",'True_Odds_Calculator_3-way'!C476)</f>
        <v>3.36</v>
      </c>
      <c r="D475" s="4">
        <f t="shared" si="35"/>
        <v>3.4005670145961675E-2</v>
      </c>
      <c r="E475" s="4">
        <f t="shared" si="36"/>
        <v>2.3299518921280815</v>
      </c>
      <c r="F475" s="4">
        <f t="shared" si="37"/>
        <v>3.5146572568990893</v>
      </c>
      <c r="G475" s="4">
        <f t="shared" si="38"/>
        <v>3.4930370329688598</v>
      </c>
      <c r="I475" s="4">
        <f t="shared" si="39"/>
        <v>1.0340056701459617</v>
      </c>
    </row>
    <row r="476" spans="1:9" x14ac:dyDescent="0.2">
      <c r="A476" s="4">
        <f>IF('True_Odds_Calculator_3-way'!A477="","",'True_Odds_Calculator_3-way'!A477)</f>
        <v>1.55</v>
      </c>
      <c r="B476" s="4">
        <f>IF('True_Odds_Calculator_3-way'!B477="","",'True_Odds_Calculator_3-way'!B477)</f>
        <v>4.1399999999999997</v>
      </c>
      <c r="C476" s="4">
        <f>IF('True_Odds_Calculator_3-way'!C477="","",'True_Odds_Calculator_3-way'!C477)</f>
        <v>6.58</v>
      </c>
      <c r="D476" s="4">
        <f t="shared" si="35"/>
        <v>3.8682867932964937E-2</v>
      </c>
      <c r="E476" s="4">
        <f t="shared" si="36"/>
        <v>1.5816102981810773</v>
      </c>
      <c r="F476" s="4">
        <f t="shared" si="37"/>
        <v>4.3734659224697428</v>
      </c>
      <c r="G476" s="4">
        <f t="shared" si="38"/>
        <v>7.190034317837898</v>
      </c>
      <c r="I476" s="4">
        <f t="shared" si="39"/>
        <v>1.0386828679329649</v>
      </c>
    </row>
    <row r="477" spans="1:9" x14ac:dyDescent="0.2">
      <c r="A477" s="4">
        <f>IF('True_Odds_Calculator_3-way'!A478="","",'True_Odds_Calculator_3-way'!A478)</f>
        <v>2.5299999999999998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2.81</v>
      </c>
      <c r="D477" s="4">
        <f t="shared" si="35"/>
        <v>3.8485124956124439E-2</v>
      </c>
      <c r="E477" s="4">
        <f t="shared" si="36"/>
        <v>2.6148675900139602</v>
      </c>
      <c r="F477" s="4">
        <f t="shared" si="37"/>
        <v>3.6426163946539627</v>
      </c>
      <c r="G477" s="4">
        <f t="shared" si="38"/>
        <v>2.915082103403063</v>
      </c>
      <c r="I477" s="4">
        <f t="shared" si="39"/>
        <v>1.0384851249561244</v>
      </c>
    </row>
    <row r="478" spans="1:9" x14ac:dyDescent="0.2">
      <c r="A478" s="4">
        <f>IF('True_Odds_Calculator_3-way'!A479="","",'True_Odds_Calculator_3-way'!A479)</f>
        <v>2.54</v>
      </c>
      <c r="B478" s="4">
        <f>IF('True_Odds_Calculator_3-way'!B479="","",'True_Odds_Calculator_3-way'!B479)</f>
        <v>3.63</v>
      </c>
      <c r="C478" s="4">
        <f>IF('True_Odds_Calculator_3-way'!C479="","",'True_Odds_Calculator_3-way'!C479)</f>
        <v>2.71</v>
      </c>
      <c r="D478" s="4">
        <f t="shared" si="35"/>
        <v>3.818657110238699E-2</v>
      </c>
      <c r="E478" s="4">
        <f t="shared" si="36"/>
        <v>2.6248652992242874</v>
      </c>
      <c r="F478" s="4">
        <f t="shared" si="37"/>
        <v>3.80585226209408</v>
      </c>
      <c r="G478" s="4">
        <f t="shared" si="38"/>
        <v>2.8068218896399602</v>
      </c>
      <c r="I478" s="4">
        <f t="shared" si="39"/>
        <v>1.038186571102387</v>
      </c>
    </row>
    <row r="479" spans="1:9" x14ac:dyDescent="0.2">
      <c r="A479" s="4">
        <f>IF('True_Odds_Calculator_3-way'!A480="","",'True_Odds_Calculator_3-way'!A480)</f>
        <v>1.74</v>
      </c>
      <c r="B479" s="4">
        <f>IF('True_Odds_Calculator_3-way'!B480="","",'True_Odds_Calculator_3-way'!B480)</f>
        <v>3.97</v>
      </c>
      <c r="C479" s="4">
        <f>IF('True_Odds_Calculator_3-way'!C480="","",'True_Odds_Calculator_3-way'!C480)</f>
        <v>4.6900000000000004</v>
      </c>
      <c r="D479" s="4">
        <f t="shared" si="35"/>
        <v>3.9821428648594726E-2</v>
      </c>
      <c r="E479" s="4">
        <f t="shared" si="36"/>
        <v>1.7811379249389319</v>
      </c>
      <c r="F479" s="4">
        <f t="shared" si="37"/>
        <v>4.1908450624667921</v>
      </c>
      <c r="G479" s="4">
        <f t="shared" si="38"/>
        <v>5.0013552008353495</v>
      </c>
      <c r="I479" s="4">
        <f t="shared" si="39"/>
        <v>1.0398214286485947</v>
      </c>
    </row>
    <row r="480" spans="1:9" x14ac:dyDescent="0.2">
      <c r="A480" s="4">
        <f>IF('True_Odds_Calculator_3-way'!A481="","",'True_Odds_Calculator_3-way'!A481)</f>
        <v>2.76</v>
      </c>
      <c r="B480" s="4">
        <f>IF('True_Odds_Calculator_3-way'!B481="","",'True_Odds_Calculator_3-way'!B481)</f>
        <v>3.57</v>
      </c>
      <c r="C480" s="4">
        <f>IF('True_Odds_Calculator_3-way'!C481="","",'True_Odds_Calculator_3-way'!C481)</f>
        <v>2.52</v>
      </c>
      <c r="D480" s="4">
        <f t="shared" si="35"/>
        <v>3.9256282223034233E-2</v>
      </c>
      <c r="E480" s="4">
        <f t="shared" si="36"/>
        <v>2.8634144451332921</v>
      </c>
      <c r="F480" s="4">
        <f t="shared" si="37"/>
        <v>3.7449450159631072</v>
      </c>
      <c r="G480" s="4">
        <f t="shared" si="38"/>
        <v>2.6059313068622614</v>
      </c>
      <c r="I480" s="4">
        <f t="shared" si="39"/>
        <v>1.0392562822230342</v>
      </c>
    </row>
    <row r="481" spans="1:9" x14ac:dyDescent="0.2">
      <c r="A481" s="4">
        <f>IF('True_Odds_Calculator_3-way'!A482="","",'True_Odds_Calculator_3-way'!A482)</f>
        <v>2.17</v>
      </c>
      <c r="B481" s="4">
        <f>IF('True_Odds_Calculator_3-way'!B482="","",'True_Odds_Calculator_3-way'!B482)</f>
        <v>3.39</v>
      </c>
      <c r="C481" s="4">
        <f>IF('True_Odds_Calculator_3-way'!C482="","",'True_Odds_Calculator_3-way'!C482)</f>
        <v>3.77</v>
      </c>
      <c r="D481" s="4">
        <f t="shared" si="35"/>
        <v>2.1066733214941014E-2</v>
      </c>
      <c r="E481" s="4">
        <f t="shared" si="36"/>
        <v>2.2035787284205894</v>
      </c>
      <c r="F481" s="4">
        <f t="shared" si="37"/>
        <v>3.4726682872778372</v>
      </c>
      <c r="G481" s="4">
        <f t="shared" si="38"/>
        <v>3.8725205729429808</v>
      </c>
      <c r="I481" s="4">
        <f t="shared" si="39"/>
        <v>1.021066733214941</v>
      </c>
    </row>
    <row r="482" spans="1:9" x14ac:dyDescent="0.2">
      <c r="A482" s="4">
        <f>IF('True_Odds_Calculator_3-way'!A483="","",'True_Odds_Calculator_3-way'!A483)</f>
        <v>1.2</v>
      </c>
      <c r="B482" s="4">
        <f>IF('True_Odds_Calculator_3-way'!B483="","",'True_Odds_Calculator_3-way'!B483)</f>
        <v>7.92</v>
      </c>
      <c r="C482" s="4">
        <f>IF('True_Odds_Calculator_3-way'!C483="","",'True_Odds_Calculator_3-way'!C483)</f>
        <v>14.27</v>
      </c>
      <c r="D482" s="4">
        <f t="shared" si="35"/>
        <v>2.967304438923235E-2</v>
      </c>
      <c r="E482" s="4">
        <f t="shared" si="36"/>
        <v>1.2144141459438007</v>
      </c>
      <c r="F482" s="4">
        <f t="shared" si="37"/>
        <v>8.5931610587889438</v>
      </c>
      <c r="G482" s="4">
        <f t="shared" si="38"/>
        <v>16.615140348126094</v>
      </c>
      <c r="I482" s="4">
        <f t="shared" si="39"/>
        <v>1.0296730443892324</v>
      </c>
    </row>
    <row r="483" spans="1:9" x14ac:dyDescent="0.2">
      <c r="A483" s="4">
        <f>IF('True_Odds_Calculator_3-way'!A484="","",'True_Odds_Calculator_3-way'!A484)</f>
        <v>2.63</v>
      </c>
      <c r="B483" s="4">
        <f>IF('True_Odds_Calculator_3-way'!B484="","",'True_Odds_Calculator_3-way'!B484)</f>
        <v>2.77</v>
      </c>
      <c r="C483" s="4">
        <f>IF('True_Odds_Calculator_3-way'!C484="","",'True_Odds_Calculator_3-way'!C484)</f>
        <v>3.37</v>
      </c>
      <c r="D483" s="4">
        <f t="shared" si="35"/>
        <v>3.7974872251549385E-2</v>
      </c>
      <c r="E483" s="4">
        <f t="shared" si="36"/>
        <v>2.7205713703782379</v>
      </c>
      <c r="F483" s="4">
        <f t="shared" si="37"/>
        <v>2.8706551162846985</v>
      </c>
      <c r="G483" s="4">
        <f t="shared" si="38"/>
        <v>3.5201647355609404</v>
      </c>
      <c r="I483" s="4">
        <f t="shared" si="39"/>
        <v>1.0379748722515494</v>
      </c>
    </row>
    <row r="484" spans="1:9" x14ac:dyDescent="0.2">
      <c r="A484" s="4">
        <f>IF('True_Odds_Calculator_3-way'!A485="","",'True_Odds_Calculator_3-way'!A485)</f>
        <v>1.97</v>
      </c>
      <c r="B484" s="4">
        <f>IF('True_Odds_Calculator_3-way'!B485="","",'True_Odds_Calculator_3-way'!B485)</f>
        <v>3.43</v>
      </c>
      <c r="C484" s="4">
        <f>IF('True_Odds_Calculator_3-way'!C485="","",'True_Odds_Calculator_3-way'!C485)</f>
        <v>4.1500000000000004</v>
      </c>
      <c r="D484" s="4">
        <f t="shared" si="35"/>
        <v>4.0123258124029393E-2</v>
      </c>
      <c r="E484" s="4">
        <f t="shared" si="36"/>
        <v>2.0233093581241111</v>
      </c>
      <c r="F484" s="4">
        <f t="shared" si="37"/>
        <v>3.5949140146311978</v>
      </c>
      <c r="G484" s="4">
        <f t="shared" si="38"/>
        <v>4.3938770505738356</v>
      </c>
      <c r="I484" s="4">
        <f t="shared" si="39"/>
        <v>1.0401232581240294</v>
      </c>
    </row>
    <row r="485" spans="1: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3.23</v>
      </c>
      <c r="C485" s="4">
        <f>IF('True_Odds_Calculator_3-way'!C486="","",'True_Odds_Calculator_3-way'!C486)</f>
        <v>4.63</v>
      </c>
      <c r="D485" s="4">
        <f t="shared" si="35"/>
        <v>4.1044162127876982E-2</v>
      </c>
      <c r="E485" s="4">
        <f t="shared" si="36"/>
        <v>1.9928952084111737</v>
      </c>
      <c r="F485" s="4">
        <f t="shared" si="37"/>
        <v>3.379335828201222</v>
      </c>
      <c r="G485" s="4">
        <f t="shared" si="38"/>
        <v>4.9431211361597249</v>
      </c>
      <c r="I485" s="4">
        <f t="shared" si="39"/>
        <v>1.041044162127877</v>
      </c>
    </row>
    <row r="486" spans="1:9" x14ac:dyDescent="0.2">
      <c r="A486" s="4">
        <f>IF('True_Odds_Calculator_3-way'!A487="","",'True_Odds_Calculator_3-way'!A487)</f>
        <v>1.81</v>
      </c>
      <c r="B486" s="4">
        <f>IF('True_Odds_Calculator_3-way'!B487="","",'True_Odds_Calculator_3-way'!B487)</f>
        <v>3.47</v>
      </c>
      <c r="C486" s="4">
        <f>IF('True_Odds_Calculator_3-way'!C487="","",'True_Odds_Calculator_3-way'!C487)</f>
        <v>4.9800000000000004</v>
      </c>
      <c r="D486" s="4">
        <f t="shared" si="35"/>
        <v>4.1473838737055457E-2</v>
      </c>
      <c r="E486" s="4">
        <f t="shared" si="36"/>
        <v>1.8564531916435125</v>
      </c>
      <c r="F486" s="4">
        <f t="shared" si="37"/>
        <v>3.6448485106501334</v>
      </c>
      <c r="G486" s="4">
        <f t="shared" si="38"/>
        <v>5.3482056252745123</v>
      </c>
      <c r="I486" s="4">
        <f t="shared" si="39"/>
        <v>1.0414738387370555</v>
      </c>
    </row>
    <row r="487" spans="1:9" x14ac:dyDescent="0.2">
      <c r="A487" s="4">
        <f>IF('True_Odds_Calculator_3-way'!A488="","",'True_Odds_Calculator_3-way'!A488)</f>
        <v>1.88</v>
      </c>
      <c r="B487" s="4">
        <f>IF('True_Odds_Calculator_3-way'!B488="","",'True_Odds_Calculator_3-way'!B488)</f>
        <v>3.3</v>
      </c>
      <c r="C487" s="4">
        <f>IF('True_Odds_Calculator_3-way'!C488="","",'True_Odds_Calculator_3-way'!C488)</f>
        <v>4.88</v>
      </c>
      <c r="D487" s="4">
        <f t="shared" si="35"/>
        <v>3.9863229434209391E-2</v>
      </c>
      <c r="E487" s="4">
        <f t="shared" si="36"/>
        <v>1.928167468844151</v>
      </c>
      <c r="F487" s="4">
        <f t="shared" si="37"/>
        <v>3.4513397009916265</v>
      </c>
      <c r="G487" s="4">
        <f t="shared" si="38"/>
        <v>5.2183817175635667</v>
      </c>
      <c r="I487" s="4">
        <f t="shared" si="39"/>
        <v>1.0398632294342094</v>
      </c>
    </row>
    <row r="488" spans="1:9" x14ac:dyDescent="0.2">
      <c r="A488" s="4">
        <f>IF('True_Odds_Calculator_3-way'!A489="","",'True_Odds_Calculator_3-way'!A489)</f>
        <v>1.72</v>
      </c>
      <c r="B488" s="4">
        <f>IF('True_Odds_Calculator_3-way'!B489="","",'True_Odds_Calculator_3-way'!B489)</f>
        <v>3.59</v>
      </c>
      <c r="C488" s="4">
        <f>IF('True_Odds_Calculator_3-way'!C489="","",'True_Odds_Calculator_3-way'!C489)</f>
        <v>5.43</v>
      </c>
      <c r="D488" s="4">
        <f t="shared" si="35"/>
        <v>4.4108943485736907E-2</v>
      </c>
      <c r="E488" s="4">
        <f t="shared" si="36"/>
        <v>1.7646258482397266</v>
      </c>
      <c r="F488" s="4">
        <f t="shared" si="37"/>
        <v>3.7900530311685094</v>
      </c>
      <c r="G488" s="4">
        <f t="shared" si="38"/>
        <v>5.9011295908401218</v>
      </c>
      <c r="I488" s="4">
        <f t="shared" si="39"/>
        <v>1.0441089434857369</v>
      </c>
    </row>
    <row r="489" spans="1:9" x14ac:dyDescent="0.2">
      <c r="A489" s="4">
        <f>IF('True_Odds_Calculator_3-way'!A490="","",'True_Odds_Calculator_3-way'!A490)</f>
        <v>2.81</v>
      </c>
      <c r="B489" s="4">
        <f>IF('True_Odds_Calculator_3-way'!B490="","",'True_Odds_Calculator_3-way'!B490)</f>
        <v>2.88</v>
      </c>
      <c r="C489" s="4">
        <f>IF('True_Odds_Calculator_3-way'!C490="","",'True_Odds_Calculator_3-way'!C490)</f>
        <v>2.99</v>
      </c>
      <c r="D489" s="4">
        <f t="shared" si="35"/>
        <v>3.7542268878335783E-2</v>
      </c>
      <c r="E489" s="4">
        <f t="shared" si="36"/>
        <v>2.9124138441251279</v>
      </c>
      <c r="F489" s="4">
        <f t="shared" si="37"/>
        <v>2.9876776289947284</v>
      </c>
      <c r="G489" s="4">
        <f t="shared" si="38"/>
        <v>3.1062260579516314</v>
      </c>
      <c r="I489" s="4">
        <f t="shared" si="39"/>
        <v>1.0375422688783358</v>
      </c>
    </row>
    <row r="490" spans="1:9" x14ac:dyDescent="0.2">
      <c r="A490" s="4">
        <f>IF('True_Odds_Calculator_3-way'!A491="","",'True_Odds_Calculator_3-way'!A491)</f>
        <v>3.26</v>
      </c>
      <c r="B490" s="4">
        <f>IF('True_Odds_Calculator_3-way'!B491="","",'True_Odds_Calculator_3-way'!B491)</f>
        <v>3.01</v>
      </c>
      <c r="C490" s="4">
        <f>IF('True_Odds_Calculator_3-way'!C491="","",'True_Odds_Calculator_3-way'!C491)</f>
        <v>2.5</v>
      </c>
      <c r="D490" s="4">
        <f t="shared" si="35"/>
        <v>3.8974379878931042E-2</v>
      </c>
      <c r="E490" s="4">
        <f t="shared" si="36"/>
        <v>3.4041741254180362</v>
      </c>
      <c r="F490" s="4">
        <f t="shared" si="37"/>
        <v>3.1324939665189682</v>
      </c>
      <c r="G490" s="4">
        <f t="shared" si="38"/>
        <v>2.5839223080083</v>
      </c>
      <c r="I490" s="4">
        <f t="shared" si="39"/>
        <v>1.038974379878931</v>
      </c>
    </row>
    <row r="491" spans="1:9" x14ac:dyDescent="0.2">
      <c r="A491" s="4">
        <f>IF('True_Odds_Calculator_3-way'!A492="","",'True_Odds_Calculator_3-way'!A492)</f>
        <v>2.46</v>
      </c>
      <c r="B491" s="4">
        <f>IF('True_Odds_Calculator_3-way'!B492="","",'True_Odds_Calculator_3-way'!B492)</f>
        <v>2.91</v>
      </c>
      <c r="C491" s="4">
        <f>IF('True_Odds_Calculator_3-way'!C492="","",'True_Odds_Calculator_3-way'!C492)</f>
        <v>3.47</v>
      </c>
      <c r="D491" s="4">
        <f t="shared" si="35"/>
        <v>3.8331114764845076E-2</v>
      </c>
      <c r="E491" s="4">
        <f t="shared" si="36"/>
        <v>2.5398307252711927</v>
      </c>
      <c r="F491" s="4">
        <f t="shared" si="37"/>
        <v>3.0223754911596741</v>
      </c>
      <c r="G491" s="4">
        <f t="shared" si="38"/>
        <v>3.6309845007041148</v>
      </c>
      <c r="I491" s="4">
        <f t="shared" si="39"/>
        <v>1.0383311147648451</v>
      </c>
    </row>
    <row r="492" spans="1:9" x14ac:dyDescent="0.2">
      <c r="A492" s="4">
        <f>IF('True_Odds_Calculator_3-way'!A493="","",'True_Odds_Calculator_3-way'!A493)</f>
        <v>2.06</v>
      </c>
      <c r="B492" s="4">
        <f>IF('True_Odds_Calculator_3-way'!B493="","",'True_Odds_Calculator_3-way'!B493)</f>
        <v>3.26</v>
      </c>
      <c r="C492" s="4">
        <f>IF('True_Odds_Calculator_3-way'!C493="","",'True_Odds_Calculator_3-way'!C493)</f>
        <v>3.95</v>
      </c>
      <c r="D492" s="4">
        <f t="shared" si="35"/>
        <v>4.5349916423577552E-2</v>
      </c>
      <c r="E492" s="4">
        <f t="shared" si="36"/>
        <v>2.1262107907391306</v>
      </c>
      <c r="F492" s="4">
        <f t="shared" si="37"/>
        <v>3.4289810160453151</v>
      </c>
      <c r="G492" s="4">
        <f t="shared" si="38"/>
        <v>4.2008348896896193</v>
      </c>
      <c r="I492" s="4">
        <f t="shared" si="39"/>
        <v>1.0453499164235776</v>
      </c>
    </row>
    <row r="493" spans="1:9" x14ac:dyDescent="0.2">
      <c r="A493" s="4">
        <f>IF('True_Odds_Calculator_3-way'!A494="","",'True_Odds_Calculator_3-way'!A494)</f>
        <v>2.88</v>
      </c>
      <c r="B493" s="4">
        <f>IF('True_Odds_Calculator_3-way'!B494="","",'True_Odds_Calculator_3-way'!B494)</f>
        <v>3.21</v>
      </c>
      <c r="C493" s="4">
        <f>IF('True_Odds_Calculator_3-way'!C494="","",'True_Odds_Calculator_3-way'!C494)</f>
        <v>2.56</v>
      </c>
      <c r="D493" s="4">
        <f t="shared" si="35"/>
        <v>4.937370197300095E-2</v>
      </c>
      <c r="E493" s="4">
        <f t="shared" si="36"/>
        <v>3.0233006851218995</v>
      </c>
      <c r="F493" s="4">
        <f t="shared" si="37"/>
        <v>3.389042652638524</v>
      </c>
      <c r="G493" s="4">
        <f t="shared" si="38"/>
        <v>2.6726027001243096</v>
      </c>
      <c r="I493" s="4">
        <f t="shared" si="39"/>
        <v>1.0493737019730009</v>
      </c>
    </row>
    <row r="494" spans="1:9" x14ac:dyDescent="0.2">
      <c r="A494" s="4">
        <f>IF('True_Odds_Calculator_3-way'!A495="","",'True_Odds_Calculator_3-way'!A495)</f>
        <v>5.8</v>
      </c>
      <c r="B494" s="4">
        <f>IF('True_Odds_Calculator_3-way'!B495="","",'True_Odds_Calculator_3-way'!B495)</f>
        <v>3.82</v>
      </c>
      <c r="C494" s="4">
        <f>IF('True_Odds_Calculator_3-way'!C495="","",'True_Odds_Calculator_3-way'!C495)</f>
        <v>1.61</v>
      </c>
      <c r="D494" s="4">
        <f t="shared" si="35"/>
        <v>5.5311910237850315E-2</v>
      </c>
      <c r="E494" s="4">
        <f t="shared" si="36"/>
        <v>6.4944979717870837</v>
      </c>
      <c r="F494" s="4">
        <f t="shared" si="37"/>
        <v>4.1094291454692904</v>
      </c>
      <c r="G494" s="4">
        <f t="shared" si="38"/>
        <v>1.659253374217148</v>
      </c>
      <c r="I494" s="4">
        <f t="shared" si="39"/>
        <v>1.0553119102378503</v>
      </c>
    </row>
    <row r="495" spans="1:9" x14ac:dyDescent="0.2">
      <c r="A495" s="4">
        <f>IF('True_Odds_Calculator_3-way'!A496="","",'True_Odds_Calculator_3-way'!A496)</f>
        <v>4.68</v>
      </c>
      <c r="B495" s="4">
        <f>IF('True_Odds_Calculator_3-way'!B496="","",'True_Odds_Calculator_3-way'!B496)</f>
        <v>4.3</v>
      </c>
      <c r="C495" s="4">
        <f>IF('True_Odds_Calculator_3-way'!C496="","",'True_Odds_Calculator_3-way'!C496)</f>
        <v>1.73</v>
      </c>
      <c r="D495" s="4">
        <f t="shared" si="35"/>
        <v>2.4268035291022283E-2</v>
      </c>
      <c r="E495" s="4">
        <f t="shared" si="36"/>
        <v>4.8641475550620994</v>
      </c>
      <c r="F495" s="4">
        <f t="shared" si="37"/>
        <v>4.454962225391907</v>
      </c>
      <c r="G495" s="4">
        <f t="shared" si="38"/>
        <v>1.7545542267121272</v>
      </c>
      <c r="I495" s="4">
        <f t="shared" si="39"/>
        <v>1.0242680352910223</v>
      </c>
    </row>
    <row r="496" spans="1:9" x14ac:dyDescent="0.2">
      <c r="A496" s="4">
        <f>IF('True_Odds_Calculator_3-way'!A497="","",'True_Odds_Calculator_3-way'!A497)</f>
        <v>7.81</v>
      </c>
      <c r="B496" s="4">
        <f>IF('True_Odds_Calculator_3-way'!B497="","",'True_Odds_Calculator_3-way'!B497)</f>
        <v>4.99</v>
      </c>
      <c r="C496" s="4">
        <f>IF('True_Odds_Calculator_3-way'!C497="","",'True_Odds_Calculator_3-way'!C497)</f>
        <v>1.43</v>
      </c>
      <c r="D496" s="4">
        <f t="shared" si="35"/>
        <v>2.7742474015301388E-2</v>
      </c>
      <c r="E496" s="4">
        <f t="shared" si="36"/>
        <v>8.4179702882284442</v>
      </c>
      <c r="F496" s="4">
        <f t="shared" si="37"/>
        <v>5.2314029959244115</v>
      </c>
      <c r="G496" s="4">
        <f t="shared" si="38"/>
        <v>1.4491636129813972</v>
      </c>
      <c r="I496" s="4">
        <f t="shared" si="39"/>
        <v>1.0277424740153014</v>
      </c>
    </row>
    <row r="497" spans="1:9" x14ac:dyDescent="0.2">
      <c r="A497" s="4">
        <f>IF('True_Odds_Calculator_3-way'!A498="","",'True_Odds_Calculator_3-way'!A498)</f>
        <v>1.38</v>
      </c>
      <c r="B497" s="4">
        <f>IF('True_Odds_Calculator_3-way'!B498="","",'True_Odds_Calculator_3-way'!B498)</f>
        <v>5.49</v>
      </c>
      <c r="C497" s="4">
        <f>IF('True_Odds_Calculator_3-way'!C498="","",'True_Odds_Calculator_3-way'!C498)</f>
        <v>8.4</v>
      </c>
      <c r="D497" s="4">
        <f t="shared" si="35"/>
        <v>2.5834662684270704E-2</v>
      </c>
      <c r="E497" s="4">
        <f t="shared" si="36"/>
        <v>1.396597082687046</v>
      </c>
      <c r="F497" s="4">
        <f t="shared" si="37"/>
        <v>5.7624330403224926</v>
      </c>
      <c r="G497" s="4">
        <f t="shared" si="38"/>
        <v>9.0550129763693512</v>
      </c>
      <c r="I497" s="4">
        <f t="shared" si="39"/>
        <v>1.0258346626842707</v>
      </c>
    </row>
    <row r="498" spans="1:9" x14ac:dyDescent="0.2">
      <c r="A498" s="4">
        <f>IF('True_Odds_Calculator_3-way'!A499="","",'True_Odds_Calculator_3-way'!A499)</f>
        <v>2.67</v>
      </c>
      <c r="B498" s="4">
        <f>IF('True_Odds_Calculator_3-way'!B499="","",'True_Odds_Calculator_3-way'!B499)</f>
        <v>3.34</v>
      </c>
      <c r="C498" s="4">
        <f>IF('True_Odds_Calculator_3-way'!C499="","",'True_Odds_Calculator_3-way'!C499)</f>
        <v>2.83</v>
      </c>
      <c r="D498" s="4">
        <f t="shared" si="35"/>
        <v>2.7289923270146899E-2</v>
      </c>
      <c r="E498" s="4">
        <f t="shared" si="36"/>
        <v>2.7364633075891556</v>
      </c>
      <c r="F498" s="4">
        <f t="shared" si="37"/>
        <v>3.4446582995648596</v>
      </c>
      <c r="G498" s="4">
        <f t="shared" si="38"/>
        <v>2.904779165854904</v>
      </c>
      <c r="I498" s="4">
        <f t="shared" si="39"/>
        <v>1.0272899232701469</v>
      </c>
    </row>
    <row r="499" spans="1:9" x14ac:dyDescent="0.2">
      <c r="A499" s="4">
        <f>IF('True_Odds_Calculator_3-way'!A500="","",'True_Odds_Calculator_3-way'!A500)</f>
        <v>1.8</v>
      </c>
      <c r="B499" s="4">
        <f>IF('True_Odds_Calculator_3-way'!B500="","",'True_Odds_Calculator_3-way'!B500)</f>
        <v>3.46</v>
      </c>
      <c r="C499" s="4">
        <f>IF('True_Odds_Calculator_3-way'!C500="","",'True_Odds_Calculator_3-way'!C500)</f>
        <v>5.4</v>
      </c>
      <c r="D499" s="4">
        <f t="shared" si="35"/>
        <v>2.9758081781203094E-2</v>
      </c>
      <c r="E499" s="4">
        <f t="shared" si="36"/>
        <v>1.8327229924143342</v>
      </c>
      <c r="F499" s="4">
        <f t="shared" si="37"/>
        <v>3.5829711071337242</v>
      </c>
      <c r="G499" s="4">
        <f t="shared" si="38"/>
        <v>5.7056188925081432</v>
      </c>
      <c r="I499" s="4">
        <f t="shared" si="39"/>
        <v>1.0297580817812031</v>
      </c>
    </row>
    <row r="500" spans="1:9" x14ac:dyDescent="0.2">
      <c r="A500" s="4">
        <f>IF('True_Odds_Calculator_3-way'!A501="","",'True_Odds_Calculator_3-way'!A501)</f>
        <v>3.33</v>
      </c>
      <c r="B500" s="4">
        <f>IF('True_Odds_Calculator_3-way'!B501="","",'True_Odds_Calculator_3-way'!B501)</f>
        <v>2.97</v>
      </c>
      <c r="C500" s="4">
        <f>IF('True_Odds_Calculator_3-way'!C501="","",'True_Odds_Calculator_3-way'!C501)</f>
        <v>2.56</v>
      </c>
      <c r="D500" s="4">
        <f t="shared" si="35"/>
        <v>2.7625637000636916E-2</v>
      </c>
      <c r="E500" s="4">
        <f t="shared" si="36"/>
        <v>3.4353429256672814</v>
      </c>
      <c r="F500" s="4">
        <f t="shared" si="37"/>
        <v>3.0535116524427215</v>
      </c>
      <c r="G500" s="4">
        <f t="shared" si="38"/>
        <v>2.621806135103498</v>
      </c>
      <c r="I500" s="4">
        <f t="shared" si="39"/>
        <v>1.0276256370006369</v>
      </c>
    </row>
    <row r="501" spans="1:9" x14ac:dyDescent="0.2">
      <c r="A501" s="4">
        <f>IF('True_Odds_Calculator_3-way'!A502="","",'True_Odds_Calculator_3-way'!A502)</f>
        <v>2.82</v>
      </c>
      <c r="B501" s="4">
        <f>IF('True_Odds_Calculator_3-way'!B502="","",'True_Odds_Calculator_3-way'!B502)</f>
        <v>3.09</v>
      </c>
      <c r="C501" s="4">
        <f>IF('True_Odds_Calculator_3-way'!C502="","",'True_Odds_Calculator_3-way'!C502)</f>
        <v>2.86</v>
      </c>
      <c r="D501" s="4">
        <f t="shared" si="35"/>
        <v>2.7884874197619425E-2</v>
      </c>
      <c r="E501" s="4">
        <f t="shared" si="36"/>
        <v>2.8959068790702407</v>
      </c>
      <c r="F501" s="4">
        <f t="shared" si="37"/>
        <v>3.181373567764116</v>
      </c>
      <c r="G501" s="4">
        <f t="shared" si="38"/>
        <v>2.9381053590620119</v>
      </c>
      <c r="I501" s="4">
        <f t="shared" si="39"/>
        <v>1.0278848741976194</v>
      </c>
    </row>
    <row r="502" spans="1:9" x14ac:dyDescent="0.2">
      <c r="A502" s="4">
        <f>IF('True_Odds_Calculator_3-way'!A503="","",'True_Odds_Calculator_3-way'!A503)</f>
        <v>1.69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5.72</v>
      </c>
      <c r="D502" s="4">
        <f t="shared" si="35"/>
        <v>3.2498597965046505E-2</v>
      </c>
      <c r="E502" s="4">
        <f t="shared" si="36"/>
        <v>1.7215167426876967</v>
      </c>
      <c r="F502" s="4">
        <f t="shared" si="37"/>
        <v>3.9196536718855142</v>
      </c>
      <c r="G502" s="4">
        <f t="shared" si="38"/>
        <v>6.0978469483895736</v>
      </c>
      <c r="I502" s="4">
        <f t="shared" si="39"/>
        <v>1.0324985979650465</v>
      </c>
    </row>
    <row r="503" spans="1:9" x14ac:dyDescent="0.2">
      <c r="A503" s="4">
        <f>IF('True_Odds_Calculator_3-way'!A504="","",'True_Odds_Calculator_3-way'!A504)</f>
        <v>1.68</v>
      </c>
      <c r="B503" s="4">
        <f>IF('True_Odds_Calculator_3-way'!B504="","",'True_Odds_Calculator_3-way'!B504)</f>
        <v>3.49</v>
      </c>
      <c r="C503" s="4">
        <f>IF('True_Odds_Calculator_3-way'!C504="","",'True_Odds_Calculator_3-way'!C504)</f>
        <v>6.71</v>
      </c>
      <c r="D503" s="4">
        <f t="shared" si="35"/>
        <v>3.0802343099773699E-2</v>
      </c>
      <c r="E503" s="4">
        <f t="shared" si="36"/>
        <v>1.7094874831899112</v>
      </c>
      <c r="F503" s="4">
        <f t="shared" si="37"/>
        <v>3.6197063585831719</v>
      </c>
      <c r="G503" s="4">
        <f t="shared" si="38"/>
        <v>7.2064879154502819</v>
      </c>
      <c r="I503" s="4">
        <f t="shared" si="39"/>
        <v>1.0308023430997737</v>
      </c>
    </row>
    <row r="504" spans="1:9" x14ac:dyDescent="0.2">
      <c r="A504" s="4">
        <f>IF('True_Odds_Calculator_3-way'!A505="","",'True_Odds_Calculator_3-way'!A505)</f>
        <v>12.91</v>
      </c>
      <c r="B504" s="4">
        <f>IF('True_Odds_Calculator_3-way'!B505="","",'True_Odds_Calculator_3-way'!B505)</f>
        <v>7.26</v>
      </c>
      <c r="C504" s="4">
        <f>IF('True_Odds_Calculator_3-way'!C505="","",'True_Odds_Calculator_3-way'!C505)</f>
        <v>1.22</v>
      </c>
      <c r="D504" s="4">
        <f t="shared" si="35"/>
        <v>3.4872511829225905E-2</v>
      </c>
      <c r="E504" s="4">
        <f t="shared" si="36"/>
        <v>15.189451210969592</v>
      </c>
      <c r="F504" s="4">
        <f t="shared" si="37"/>
        <v>7.9291529409436974</v>
      </c>
      <c r="G504" s="4">
        <f t="shared" si="38"/>
        <v>1.2375503049775001</v>
      </c>
      <c r="I504" s="4">
        <f t="shared" si="39"/>
        <v>1.0348725118292259</v>
      </c>
    </row>
    <row r="505" spans="1:9" x14ac:dyDescent="0.2">
      <c r="A505" s="4">
        <f>IF('True_Odds_Calculator_3-way'!A506="","",'True_Odds_Calculator_3-way'!A506)</f>
        <v>4.5599999999999996</v>
      </c>
      <c r="B505" s="4">
        <f>IF('True_Odds_Calculator_3-way'!B506="","",'True_Odds_Calculator_3-way'!B506)</f>
        <v>4.42</v>
      </c>
      <c r="C505" s="4">
        <f>IF('True_Odds_Calculator_3-way'!C506="","",'True_Odds_Calculator_3-way'!C506)</f>
        <v>1.71</v>
      </c>
      <c r="D505" s="4">
        <f t="shared" si="35"/>
        <v>3.0337911142864549E-2</v>
      </c>
      <c r="E505" s="4">
        <f t="shared" si="36"/>
        <v>4.7804435823916327</v>
      </c>
      <c r="F505" s="4">
        <f t="shared" si="37"/>
        <v>4.6268084151243691</v>
      </c>
      <c r="G505" s="4">
        <f t="shared" si="38"/>
        <v>1.7400907088644506</v>
      </c>
      <c r="I505" s="4">
        <f t="shared" si="39"/>
        <v>1.0303379111428645</v>
      </c>
    </row>
    <row r="506" spans="1:9" x14ac:dyDescent="0.2">
      <c r="A506" s="4">
        <f>IF('True_Odds_Calculator_3-way'!A507="","",'True_Odds_Calculator_3-way'!A507)</f>
        <v>3.04</v>
      </c>
      <c r="B506" s="4">
        <f>IF('True_Odds_Calculator_3-way'!B507="","",'True_Odds_Calculator_3-way'!B507)</f>
        <v>3.49</v>
      </c>
      <c r="C506" s="4">
        <f>IF('True_Odds_Calculator_3-way'!C507="","",'True_Odds_Calculator_3-way'!C507)</f>
        <v>2.4300000000000002</v>
      </c>
      <c r="D506" s="4">
        <f t="shared" si="35"/>
        <v>2.7002953455306899E-2</v>
      </c>
      <c r="E506" s="4">
        <f t="shared" si="36"/>
        <v>3.125523682118529</v>
      </c>
      <c r="F506" s="4">
        <f t="shared" si="37"/>
        <v>3.6031885318103138</v>
      </c>
      <c r="G506" s="4">
        <f t="shared" si="38"/>
        <v>2.4843384246264084</v>
      </c>
      <c r="I506" s="4">
        <f t="shared" si="39"/>
        <v>1.0270029534553069</v>
      </c>
    </row>
    <row r="507" spans="1:9" x14ac:dyDescent="0.2">
      <c r="A507" s="4">
        <f>IF('True_Odds_Calculator_3-way'!A508="","",'True_Odds_Calculator_3-way'!A508)</f>
        <v>7.14</v>
      </c>
      <c r="B507" s="4">
        <f>IF('True_Odds_Calculator_3-way'!B508="","",'True_Odds_Calculator_3-way'!B508)</f>
        <v>4.08</v>
      </c>
      <c r="C507" s="4">
        <f>IF('True_Odds_Calculator_3-way'!C508="","",'True_Odds_Calculator_3-way'!C508)</f>
        <v>1.55</v>
      </c>
      <c r="D507" s="4">
        <f t="shared" si="35"/>
        <v>3.031535194723034E-2</v>
      </c>
      <c r="E507" s="4">
        <f t="shared" si="36"/>
        <v>7.695213813883413</v>
      </c>
      <c r="F507" s="4">
        <f t="shared" si="37"/>
        <v>4.255447321199691</v>
      </c>
      <c r="G507" s="4">
        <f t="shared" si="38"/>
        <v>1.5746638525931371</v>
      </c>
      <c r="I507" s="4">
        <f t="shared" si="39"/>
        <v>1.0303153519472303</v>
      </c>
    </row>
    <row r="508" spans="1:9" x14ac:dyDescent="0.2">
      <c r="A508" s="4">
        <f>IF('True_Odds_Calculator_3-way'!A509="","",'True_Odds_Calculator_3-way'!A509)</f>
        <v>1.26</v>
      </c>
      <c r="B508" s="4">
        <f>IF('True_Odds_Calculator_3-way'!B509="","",'True_Odds_Calculator_3-way'!B509)</f>
        <v>6.14</v>
      </c>
      <c r="C508" s="4">
        <f>IF('True_Odds_Calculator_3-way'!C509="","",'True_Odds_Calculator_3-way'!C509)</f>
        <v>12.82</v>
      </c>
      <c r="D508" s="4">
        <f t="shared" si="35"/>
        <v>3.4520363286999256E-2</v>
      </c>
      <c r="E508" s="4">
        <f t="shared" si="36"/>
        <v>1.2785369349779399</v>
      </c>
      <c r="F508" s="4">
        <f t="shared" si="37"/>
        <v>6.6067800921612481</v>
      </c>
      <c r="G508" s="4">
        <f t="shared" si="38"/>
        <v>15.038423390766788</v>
      </c>
      <c r="I508" s="4">
        <f t="shared" si="39"/>
        <v>1.0345203632869993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3.64</v>
      </c>
      <c r="C509" s="4">
        <f>IF('True_Odds_Calculator_3-way'!C510="","",'True_Odds_Calculator_3-way'!C510)</f>
        <v>2.1800000000000002</v>
      </c>
      <c r="D509" s="4">
        <f t="shared" si="35"/>
        <v>4.9896567258081559E-2</v>
      </c>
      <c r="E509" s="4">
        <f t="shared" si="36"/>
        <v>3.3352955197452991</v>
      </c>
      <c r="F509" s="4">
        <f t="shared" si="37"/>
        <v>3.8745710584349444</v>
      </c>
      <c r="G509" s="4">
        <f t="shared" si="38"/>
        <v>2.2620165869457911</v>
      </c>
      <c r="I509" s="4">
        <f t="shared" si="39"/>
        <v>1.0498965672580816</v>
      </c>
    </row>
    <row r="510" spans="1:9" x14ac:dyDescent="0.2">
      <c r="A510" s="4">
        <f>IF('True_Odds_Calculator_3-way'!A511="","",'True_Odds_Calculator_3-way'!A511)</f>
        <v>1.65</v>
      </c>
      <c r="B510" s="4">
        <f>IF('True_Odds_Calculator_3-way'!B511="","",'True_Odds_Calculator_3-way'!B511)</f>
        <v>4.3</v>
      </c>
      <c r="C510" s="4">
        <f>IF('True_Odds_Calculator_3-way'!C511="","",'True_Odds_Calculator_3-way'!C511)</f>
        <v>4.63</v>
      </c>
      <c r="D510" s="4">
        <f t="shared" si="35"/>
        <v>5.4601466977779234E-2</v>
      </c>
      <c r="E510" s="4">
        <f t="shared" si="36"/>
        <v>1.7010849536579531</v>
      </c>
      <c r="F510" s="4">
        <f t="shared" si="37"/>
        <v>4.6651005805958379</v>
      </c>
      <c r="G510" s="4">
        <f t="shared" si="38"/>
        <v>5.0560658958974116</v>
      </c>
      <c r="I510" s="4">
        <f t="shared" si="39"/>
        <v>1.0546014669777792</v>
      </c>
    </row>
    <row r="511" spans="1:9" x14ac:dyDescent="0.2">
      <c r="A511" s="4">
        <f>IF('True_Odds_Calculator_3-way'!A512="","",'True_Odds_Calculator_3-way'!A512)</f>
        <v>3.29</v>
      </c>
      <c r="B511" s="4">
        <f>IF('True_Odds_Calculator_3-way'!B512="","",'True_Odds_Calculator_3-way'!B512)</f>
        <v>3.87</v>
      </c>
      <c r="C511" s="4">
        <f>IF('True_Odds_Calculator_3-way'!C512="","",'True_Odds_Calculator_3-way'!C512)</f>
        <v>2.04</v>
      </c>
      <c r="D511" s="4">
        <f t="shared" si="35"/>
        <v>5.2545379029065087E-2</v>
      </c>
      <c r="E511" s="4">
        <f t="shared" si="36"/>
        <v>3.4911783333673849</v>
      </c>
      <c r="F511" s="4">
        <f t="shared" si="37"/>
        <v>4.1513963351715866</v>
      </c>
      <c r="G511" s="4">
        <f t="shared" si="38"/>
        <v>2.1155919137039518</v>
      </c>
      <c r="I511" s="4">
        <f t="shared" si="39"/>
        <v>1.0525453790290651</v>
      </c>
    </row>
    <row r="512" spans="1:9" x14ac:dyDescent="0.2">
      <c r="A512" s="4">
        <f>IF('True_Odds_Calculator_3-way'!A513="","",'True_Odds_Calculator_3-way'!A513)</f>
        <v>1.86</v>
      </c>
      <c r="B512" s="4">
        <f>IF('True_Odds_Calculator_3-way'!B513="","",'True_Odds_Calculator_3-way'!B513)</f>
        <v>3.92</v>
      </c>
      <c r="C512" s="4">
        <f>IF('True_Odds_Calculator_3-way'!C513="","",'True_Odds_Calculator_3-way'!C513)</f>
        <v>3.83</v>
      </c>
      <c r="D512" s="4">
        <f t="shared" si="35"/>
        <v>5.3833055162602284E-2</v>
      </c>
      <c r="E512" s="4">
        <f t="shared" si="36"/>
        <v>1.9242238460383663</v>
      </c>
      <c r="F512" s="4">
        <f t="shared" si="37"/>
        <v>4.2166037450191496</v>
      </c>
      <c r="G512" s="4">
        <f t="shared" si="38"/>
        <v>4.1126495167276902</v>
      </c>
      <c r="I512" s="4">
        <f t="shared" si="39"/>
        <v>1.0538330551626023</v>
      </c>
    </row>
    <row r="513" spans="1:9" x14ac:dyDescent="0.2">
      <c r="A513" s="4">
        <f>IF('True_Odds_Calculator_3-way'!A514="","",'True_Odds_Calculator_3-way'!A514)</f>
        <v>4.66</v>
      </c>
      <c r="B513" s="4">
        <f>IF('True_Odds_Calculator_3-way'!B514="","",'True_Odds_Calculator_3-way'!B514)</f>
        <v>4.0199999999999996</v>
      </c>
      <c r="C513" s="4">
        <f>IF('True_Odds_Calculator_3-way'!C514="","",'True_Odds_Calculator_3-way'!C514)</f>
        <v>1.69</v>
      </c>
      <c r="D513" s="4">
        <f t="shared" si="35"/>
        <v>5.506446991494518E-2</v>
      </c>
      <c r="E513" s="4">
        <f t="shared" si="36"/>
        <v>5.0958672414603452</v>
      </c>
      <c r="F513" s="4">
        <f t="shared" si="37"/>
        <v>4.3402514875993621</v>
      </c>
      <c r="G513" s="4">
        <f t="shared" si="38"/>
        <v>1.7441014179661243</v>
      </c>
      <c r="I513" s="4">
        <f t="shared" si="39"/>
        <v>1.0550644699149452</v>
      </c>
    </row>
    <row r="514" spans="1:9" x14ac:dyDescent="0.2">
      <c r="A514" s="4">
        <f>IF('True_Odds_Calculator_3-way'!A515="","",'True_Odds_Calculator_3-way'!A515)</f>
        <v>3.02</v>
      </c>
      <c r="B514" s="4">
        <f>IF('True_Odds_Calculator_3-way'!B515="","",'True_Odds_Calculator_3-way'!B515)</f>
        <v>3.82</v>
      </c>
      <c r="C514" s="4">
        <f>IF('True_Odds_Calculator_3-way'!C515="","",'True_Odds_Calculator_3-way'!C515)</f>
        <v>2.1800000000000002</v>
      </c>
      <c r="D514" s="4">
        <f t="shared" si="35"/>
        <v>5.1621528856886645E-2</v>
      </c>
      <c r="E514" s="4">
        <f t="shared" si="36"/>
        <v>3.1855386582781895</v>
      </c>
      <c r="F514" s="4">
        <f t="shared" si="37"/>
        <v>4.0887599720624008</v>
      </c>
      <c r="G514" s="4">
        <f t="shared" si="38"/>
        <v>2.2649624663984387</v>
      </c>
      <c r="I514" s="4">
        <f t="shared" si="39"/>
        <v>1.0516215288568866</v>
      </c>
    </row>
    <row r="515" spans="1:9" x14ac:dyDescent="0.2">
      <c r="A515" s="4">
        <f>IF('True_Odds_Calculator_3-way'!A516="","",'True_Odds_Calculator_3-way'!A516)</f>
        <v>7.49</v>
      </c>
      <c r="B515" s="4">
        <f>IF('True_Odds_Calculator_3-way'!B516="","",'True_Odds_Calculator_3-way'!B516)</f>
        <v>4.83</v>
      </c>
      <c r="C515" s="4">
        <f>IF('True_Odds_Calculator_3-way'!C516="","",'True_Odds_Calculator_3-way'!C516)</f>
        <v>1.4</v>
      </c>
      <c r="D515" s="4">
        <f t="shared" ref="D515:D578" si="40">IF(A515="","",((1/A515)+(1/B515)+(1/C515))-1)</f>
        <v>5.4836400224453907E-2</v>
      </c>
      <c r="E515" s="4">
        <f t="shared" ref="E515:E578" si="41">IF(A515="","",(3*A515)/(3-($D515*A515)))</f>
        <v>8.6781036605843518</v>
      </c>
      <c r="F515" s="4">
        <f t="shared" ref="F515:F578" si="42">IF(B515="","",(3*B515)/(3-($D515*B515)))</f>
        <v>5.2977174878698836</v>
      </c>
      <c r="G515" s="4">
        <f t="shared" ref="G515:G578" si="43">IF(C515="","",(3*C515)/(3-($D515*C515)))</f>
        <v>1.4367673360454447</v>
      </c>
      <c r="I515" s="4">
        <f t="shared" ref="I515:I578" si="44">IF(A515="","",D515+1)</f>
        <v>1.0548364002244539</v>
      </c>
    </row>
    <row r="516" spans="1:9" x14ac:dyDescent="0.2">
      <c r="A516" s="4">
        <f>IF('True_Odds_Calculator_3-way'!A517="","",'True_Odds_Calculator_3-way'!A517)</f>
        <v>1.7</v>
      </c>
      <c r="B516" s="4">
        <f>IF('True_Odds_Calculator_3-way'!B517="","",'True_Odds_Calculator_3-way'!B517)</f>
        <v>3.98</v>
      </c>
      <c r="C516" s="4">
        <f>IF('True_Odds_Calculator_3-way'!C517="","",'True_Odds_Calculator_3-way'!C517)</f>
        <v>4.63</v>
      </c>
      <c r="D516" s="4">
        <f t="shared" si="40"/>
        <v>5.5474296906971698E-2</v>
      </c>
      <c r="E516" s="4">
        <f t="shared" si="41"/>
        <v>1.7551746793967917</v>
      </c>
      <c r="F516" s="4">
        <f t="shared" si="42"/>
        <v>4.2961813342793063</v>
      </c>
      <c r="G516" s="4">
        <f t="shared" si="43"/>
        <v>5.0635144702260435</v>
      </c>
      <c r="I516" s="4">
        <f t="shared" si="44"/>
        <v>1.0554742969069717</v>
      </c>
    </row>
    <row r="517" spans="1:9" x14ac:dyDescent="0.2">
      <c r="A517" s="4">
        <f>IF('True_Odds_Calculator_3-way'!A518="","",'True_Odds_Calculator_3-way'!A518)</f>
        <v>1.64</v>
      </c>
      <c r="B517" s="4">
        <f>IF('True_Odds_Calculator_3-way'!B518="","",'True_Odds_Calculator_3-way'!B518)</f>
        <v>3.7</v>
      </c>
      <c r="C517" s="4">
        <f>IF('True_Odds_Calculator_3-way'!C518="","",'True_Odds_Calculator_3-way'!C518)</f>
        <v>5.77</v>
      </c>
      <c r="D517" s="4">
        <f t="shared" si="40"/>
        <v>5.3336593134538868E-2</v>
      </c>
      <c r="E517" s="4">
        <f t="shared" si="41"/>
        <v>1.6892541536157542</v>
      </c>
      <c r="F517" s="4">
        <f t="shared" si="42"/>
        <v>3.9605308405125617</v>
      </c>
      <c r="G517" s="4">
        <f t="shared" si="43"/>
        <v>6.4295714642495119</v>
      </c>
      <c r="I517" s="4">
        <f t="shared" si="44"/>
        <v>1.0533365931345389</v>
      </c>
    </row>
    <row r="518" spans="1:9" x14ac:dyDescent="0.2">
      <c r="A518" s="4">
        <f>IF('True_Odds_Calculator_3-way'!A519="","",'True_Odds_Calculator_3-way'!A519)</f>
        <v>3.2</v>
      </c>
      <c r="B518" s="4">
        <f>IF('True_Odds_Calculator_3-way'!B519="","",'True_Odds_Calculator_3-way'!B519)</f>
        <v>2.95</v>
      </c>
      <c r="C518" s="4">
        <f>IF('True_Odds_Calculator_3-way'!C519="","",'True_Odds_Calculator_3-way'!C519)</f>
        <v>2.54</v>
      </c>
      <c r="D518" s="4">
        <f t="shared" si="40"/>
        <v>4.5183838249032382E-2</v>
      </c>
      <c r="E518" s="4">
        <f t="shared" si="41"/>
        <v>3.3620370543476232</v>
      </c>
      <c r="F518" s="4">
        <f t="shared" si="42"/>
        <v>3.0871651373784372</v>
      </c>
      <c r="G518" s="4">
        <f t="shared" si="43"/>
        <v>2.6410344903548899</v>
      </c>
      <c r="I518" s="4">
        <f t="shared" si="44"/>
        <v>1.0451838382490324</v>
      </c>
    </row>
    <row r="519" spans="1:9" x14ac:dyDescent="0.2">
      <c r="A519" s="4">
        <f>IF('True_Odds_Calculator_3-way'!A520="","",'True_Odds_Calculator_3-way'!A520)</f>
        <v>4.97</v>
      </c>
      <c r="B519" s="4">
        <f>IF('True_Odds_Calculator_3-way'!B520="","",'True_Odds_Calculator_3-way'!B520)</f>
        <v>3.94</v>
      </c>
      <c r="C519" s="4">
        <f>IF('True_Odds_Calculator_3-way'!C520="","",'True_Odds_Calculator_3-way'!C520)</f>
        <v>1.76</v>
      </c>
      <c r="D519" s="4">
        <f t="shared" si="40"/>
        <v>2.3196168241567561E-2</v>
      </c>
      <c r="E519" s="4">
        <f t="shared" si="41"/>
        <v>5.1686214317222632</v>
      </c>
      <c r="F519" s="4">
        <f t="shared" si="42"/>
        <v>4.0638008521915276</v>
      </c>
      <c r="G519" s="4">
        <f t="shared" si="43"/>
        <v>1.7842812462810183</v>
      </c>
      <c r="I519" s="4">
        <f t="shared" si="44"/>
        <v>1.0231961682415676</v>
      </c>
    </row>
    <row r="520" spans="1:9" x14ac:dyDescent="0.2">
      <c r="A520" s="4">
        <f>IF('True_Odds_Calculator_3-way'!A521="","",'True_Odds_Calculator_3-way'!A521)</f>
        <v>4.3600000000000003</v>
      </c>
      <c r="B520" s="4">
        <f>IF('True_Odds_Calculator_3-way'!B521="","",'True_Odds_Calculator_3-way'!B521)</f>
        <v>3.39</v>
      </c>
      <c r="C520" s="4">
        <f>IF('True_Odds_Calculator_3-way'!C521="","",'True_Odds_Calculator_3-way'!C521)</f>
        <v>2</v>
      </c>
      <c r="D520" s="4">
        <f t="shared" si="40"/>
        <v>2.4343048902600639E-2</v>
      </c>
      <c r="E520" s="4">
        <f t="shared" si="41"/>
        <v>4.5199078510122117</v>
      </c>
      <c r="F520" s="4">
        <f t="shared" si="42"/>
        <v>3.4858885866574423</v>
      </c>
      <c r="G520" s="4">
        <f t="shared" si="43"/>
        <v>2.0329928292405595</v>
      </c>
      <c r="I520" s="4">
        <f t="shared" si="44"/>
        <v>1.0243430489026006</v>
      </c>
    </row>
    <row r="521" spans="1:9" x14ac:dyDescent="0.2">
      <c r="A521" s="4">
        <f>IF('True_Odds_Calculator_3-way'!A522="","",'True_Odds_Calculator_3-way'!A522)</f>
        <v>1.36</v>
      </c>
      <c r="B521" s="4">
        <f>IF('True_Odds_Calculator_3-way'!B522="","",'True_Odds_Calculator_3-way'!B522)</f>
        <v>5.5</v>
      </c>
      <c r="C521" s="4">
        <f>IF('True_Odds_Calculator_3-way'!C522="","",'True_Odds_Calculator_3-way'!C522)</f>
        <v>9.3699999999999992</v>
      </c>
      <c r="D521" s="4">
        <f t="shared" si="40"/>
        <v>2.3835885377727184E-2</v>
      </c>
      <c r="E521" s="4">
        <f t="shared" si="41"/>
        <v>1.3748561474723802</v>
      </c>
      <c r="F521" s="4">
        <f t="shared" si="42"/>
        <v>5.7513279903717267</v>
      </c>
      <c r="G521" s="4">
        <f t="shared" si="43"/>
        <v>10.123681955184065</v>
      </c>
      <c r="I521" s="4">
        <f t="shared" si="44"/>
        <v>1.0238358853777272</v>
      </c>
    </row>
    <row r="522" spans="1:9" x14ac:dyDescent="0.2">
      <c r="A522" s="4">
        <f>IF('True_Odds_Calculator_3-way'!A523="","",'True_Odds_Calculator_3-way'!A523)</f>
        <v>3.23</v>
      </c>
      <c r="B522" s="4">
        <f>IF('True_Odds_Calculator_3-way'!B523="","",'True_Odds_Calculator_3-way'!B523)</f>
        <v>2.94</v>
      </c>
      <c r="C522" s="4">
        <f>IF('True_Odds_Calculator_3-way'!C523="","",'True_Odds_Calculator_3-way'!C523)</f>
        <v>2.61</v>
      </c>
      <c r="D522" s="4">
        <f t="shared" si="40"/>
        <v>3.2875340093690308E-2</v>
      </c>
      <c r="E522" s="4">
        <f t="shared" si="41"/>
        <v>3.3485236146804414</v>
      </c>
      <c r="F522" s="4">
        <f t="shared" si="42"/>
        <v>3.0378737087087715</v>
      </c>
      <c r="G522" s="4">
        <f t="shared" si="43"/>
        <v>2.6868480065355724</v>
      </c>
      <c r="I522" s="4">
        <f t="shared" si="44"/>
        <v>1.0328753400936903</v>
      </c>
    </row>
    <row r="523" spans="1:9" x14ac:dyDescent="0.2">
      <c r="A523" s="4">
        <f>IF('True_Odds_Calculator_3-way'!A524="","",'True_Odds_Calculator_3-way'!A524)</f>
        <v>1.74</v>
      </c>
      <c r="B523" s="4">
        <f>IF('True_Odds_Calculator_3-way'!B524="","",'True_Odds_Calculator_3-way'!B524)</f>
        <v>3.5</v>
      </c>
      <c r="C523" s="4">
        <f>IF('True_Odds_Calculator_3-way'!C524="","",'True_Odds_Calculator_3-way'!C524)</f>
        <v>5.74</v>
      </c>
      <c r="D523" s="4">
        <f t="shared" si="40"/>
        <v>3.4642957267011054E-2</v>
      </c>
      <c r="E523" s="4">
        <f t="shared" si="41"/>
        <v>1.7756785587294062</v>
      </c>
      <c r="F523" s="4">
        <f t="shared" si="42"/>
        <v>3.6474168573793637</v>
      </c>
      <c r="G523" s="4">
        <f t="shared" si="43"/>
        <v>6.1474764054164952</v>
      </c>
      <c r="I523" s="4">
        <f t="shared" si="44"/>
        <v>1.0346429572670111</v>
      </c>
    </row>
    <row r="524" spans="1:9" x14ac:dyDescent="0.2">
      <c r="A524" s="4">
        <f>IF('True_Odds_Calculator_3-way'!A525="","",'True_Odds_Calculator_3-way'!A525)</f>
        <v>1.99</v>
      </c>
      <c r="B524" s="4">
        <f>IF('True_Odds_Calculator_3-way'!B525="","",'True_Odds_Calculator_3-way'!B525)</f>
        <v>3.11</v>
      </c>
      <c r="C524" s="4">
        <f>IF('True_Odds_Calculator_3-way'!C525="","",'True_Odds_Calculator_3-way'!C525)</f>
        <v>4.78</v>
      </c>
      <c r="D524" s="4">
        <f t="shared" si="40"/>
        <v>3.3260992094700903E-2</v>
      </c>
      <c r="E524" s="4">
        <f t="shared" si="41"/>
        <v>2.0348961680208593</v>
      </c>
      <c r="F524" s="4">
        <f t="shared" si="42"/>
        <v>3.221064099769452</v>
      </c>
      <c r="G524" s="4">
        <f t="shared" si="43"/>
        <v>5.047496346133042</v>
      </c>
      <c r="I524" s="4">
        <f t="shared" si="44"/>
        <v>1.0332609920947009</v>
      </c>
    </row>
    <row r="525" spans="1:9" x14ac:dyDescent="0.2">
      <c r="A525" s="4">
        <f>IF('True_Odds_Calculator_3-way'!A526="","",'True_Odds_Calculator_3-way'!A526)</f>
        <v>2.39</v>
      </c>
      <c r="B525" s="4">
        <f>IF('True_Odds_Calculator_3-way'!B526="","",'True_Odds_Calculator_3-way'!B526)</f>
        <v>3.4</v>
      </c>
      <c r="C525" s="4">
        <f>IF('True_Odds_Calculator_3-way'!C526="","",'True_Odds_Calculator_3-way'!C526)</f>
        <v>3.07</v>
      </c>
      <c r="D525" s="4">
        <f t="shared" si="40"/>
        <v>3.8260587922628986E-2</v>
      </c>
      <c r="E525" s="4">
        <f t="shared" si="41"/>
        <v>2.4651397650555738</v>
      </c>
      <c r="F525" s="4">
        <f t="shared" si="42"/>
        <v>3.5541134668919554</v>
      </c>
      <c r="G525" s="4">
        <f t="shared" si="43"/>
        <v>3.1950987725158297</v>
      </c>
      <c r="I525" s="4">
        <f t="shared" si="44"/>
        <v>1.038260587922629</v>
      </c>
    </row>
    <row r="526" spans="1:9" x14ac:dyDescent="0.2">
      <c r="A526" s="4">
        <f>IF('True_Odds_Calculator_3-way'!A527="","",'True_Odds_Calculator_3-way'!A527)</f>
        <v>1.33</v>
      </c>
      <c r="B526" s="4">
        <f>IF('True_Odds_Calculator_3-way'!B527="","",'True_Odds_Calculator_3-way'!B527)</f>
        <v>5.34</v>
      </c>
      <c r="C526" s="4">
        <f>IF('True_Odds_Calculator_3-way'!C527="","",'True_Odds_Calculator_3-way'!C527)</f>
        <v>9.3800000000000008</v>
      </c>
      <c r="D526" s="4">
        <f t="shared" si="40"/>
        <v>4.5755424953461965E-2</v>
      </c>
      <c r="E526" s="4">
        <f t="shared" si="41"/>
        <v>1.3575375197062975</v>
      </c>
      <c r="F526" s="4">
        <f t="shared" si="42"/>
        <v>5.8134766046553672</v>
      </c>
      <c r="G526" s="4">
        <f t="shared" si="43"/>
        <v>10.945948930127422</v>
      </c>
      <c r="I526" s="4">
        <f t="shared" si="44"/>
        <v>1.045755424953462</v>
      </c>
    </row>
    <row r="527" spans="1:9" x14ac:dyDescent="0.2">
      <c r="A527" s="4">
        <f>IF('True_Odds_Calculator_3-way'!A528="","",'True_Odds_Calculator_3-way'!A528)</f>
        <v>3.35</v>
      </c>
      <c r="B527" s="4">
        <f>IF('True_Odds_Calculator_3-way'!B528="","",'True_Odds_Calculator_3-way'!B528)</f>
        <v>3.55</v>
      </c>
      <c r="C527" s="4">
        <f>IF('True_Odds_Calculator_3-way'!C528="","",'True_Odds_Calculator_3-way'!C528)</f>
        <v>2.1800000000000002</v>
      </c>
      <c r="D527" s="4">
        <f t="shared" si="40"/>
        <v>3.8913199861912773E-2</v>
      </c>
      <c r="E527" s="4">
        <f t="shared" si="41"/>
        <v>3.5021805058053013</v>
      </c>
      <c r="F527" s="4">
        <f t="shared" si="42"/>
        <v>3.7213584591498141</v>
      </c>
      <c r="G527" s="4">
        <f t="shared" si="43"/>
        <v>2.2434375148729475</v>
      </c>
      <c r="I527" s="4">
        <f t="shared" si="44"/>
        <v>1.0389131998619128</v>
      </c>
    </row>
    <row r="528" spans="1:9" x14ac:dyDescent="0.2">
      <c r="A528" s="4">
        <f>IF('True_Odds_Calculator_3-way'!A529="","",'True_Odds_Calculator_3-way'!A529)</f>
        <v>2.1800000000000002</v>
      </c>
      <c r="B528" s="4">
        <f>IF('True_Odds_Calculator_3-way'!B529="","",'True_Odds_Calculator_3-way'!B529)</f>
        <v>4.03</v>
      </c>
      <c r="C528" s="4">
        <f>IF('True_Odds_Calculator_3-way'!C529="","",'True_Odds_Calculator_3-way'!C529)</f>
        <v>3.11</v>
      </c>
      <c r="D528" s="4">
        <f t="shared" si="40"/>
        <v>2.8397962506780949E-2</v>
      </c>
      <c r="E528" s="4">
        <f t="shared" si="41"/>
        <v>2.2259340472410463</v>
      </c>
      <c r="F528" s="4">
        <f t="shared" si="42"/>
        <v>4.1898334724870718</v>
      </c>
      <c r="G528" s="4">
        <f t="shared" si="43"/>
        <v>3.2043330698232002</v>
      </c>
      <c r="I528" s="4">
        <f t="shared" si="44"/>
        <v>1.0283979625067809</v>
      </c>
    </row>
    <row r="529" spans="1:9" x14ac:dyDescent="0.2">
      <c r="A529" s="4">
        <f>IF('True_Odds_Calculator_3-way'!A530="","",'True_Odds_Calculator_3-way'!A530)</f>
        <v>1.5</v>
      </c>
      <c r="B529" s="4">
        <f>IF('True_Odds_Calculator_3-way'!B530="","",'True_Odds_Calculator_3-way'!B530)</f>
        <v>4.8499999999999996</v>
      </c>
      <c r="C529" s="4">
        <f>IF('True_Odds_Calculator_3-way'!C530="","",'True_Odds_Calculator_3-way'!C530)</f>
        <v>6.03</v>
      </c>
      <c r="D529" s="4">
        <f t="shared" si="40"/>
        <v>3.8689712947290955E-2</v>
      </c>
      <c r="E529" s="4">
        <f t="shared" si="41"/>
        <v>1.529589693076125</v>
      </c>
      <c r="F529" s="4">
        <f t="shared" si="42"/>
        <v>5.1736002594569088</v>
      </c>
      <c r="G529" s="4">
        <f t="shared" si="43"/>
        <v>6.5384730036889351</v>
      </c>
      <c r="I529" s="4">
        <f t="shared" si="44"/>
        <v>1.038689712947291</v>
      </c>
    </row>
    <row r="530" spans="1:9" x14ac:dyDescent="0.2">
      <c r="A530" s="4">
        <f>IF('True_Odds_Calculator_3-way'!A531="","",'True_Odds_Calculator_3-way'!A531)</f>
        <v>2.2400000000000002</v>
      </c>
      <c r="B530" s="4">
        <f>IF('True_Odds_Calculator_3-way'!B531="","",'True_Odds_Calculator_3-way'!B531)</f>
        <v>3.6</v>
      </c>
      <c r="C530" s="4">
        <f>IF('True_Odds_Calculator_3-way'!C531="","",'True_Odds_Calculator_3-way'!C531)</f>
        <v>3.29</v>
      </c>
      <c r="D530" s="4">
        <f t="shared" si="40"/>
        <v>2.8157716987504244E-2</v>
      </c>
      <c r="E530" s="4">
        <f t="shared" si="41"/>
        <v>2.2881061240260161</v>
      </c>
      <c r="F530" s="4">
        <f t="shared" si="42"/>
        <v>3.7258952445865883</v>
      </c>
      <c r="G530" s="4">
        <f t="shared" si="43"/>
        <v>3.3948311278842027</v>
      </c>
      <c r="I530" s="4">
        <f t="shared" si="44"/>
        <v>1.0281577169875042</v>
      </c>
    </row>
    <row r="531" spans="1:9" x14ac:dyDescent="0.2">
      <c r="A531" s="4">
        <f>IF('True_Odds_Calculator_3-way'!A532="","",'True_Odds_Calculator_3-way'!A532)</f>
        <v>2.25</v>
      </c>
      <c r="B531" s="4">
        <f>IF('True_Odds_Calculator_3-way'!B532="","",'True_Odds_Calculator_3-way'!B532)</f>
        <v>3.74</v>
      </c>
      <c r="C531" s="4">
        <f>IF('True_Odds_Calculator_3-way'!C532="","",'True_Odds_Calculator_3-way'!C532)</f>
        <v>3.1</v>
      </c>
      <c r="D531" s="4">
        <f t="shared" si="40"/>
        <v>3.4404768750119663E-2</v>
      </c>
      <c r="E531" s="4">
        <f t="shared" si="41"/>
        <v>2.3095958329029496</v>
      </c>
      <c r="F531" s="4">
        <f t="shared" si="42"/>
        <v>3.9076020471851201</v>
      </c>
      <c r="G531" s="4">
        <f t="shared" si="43"/>
        <v>3.2142725125782934</v>
      </c>
      <c r="I531" s="4">
        <f t="shared" si="44"/>
        <v>1.0344047687501197</v>
      </c>
    </row>
    <row r="532" spans="1:9" x14ac:dyDescent="0.2">
      <c r="A532" s="4">
        <f>IF('True_Odds_Calculator_3-way'!A533="","",'True_Odds_Calculator_3-way'!A533)</f>
        <v>1.82</v>
      </c>
      <c r="B532" s="4">
        <f>IF('True_Odds_Calculator_3-way'!B533="","",'True_Odds_Calculator_3-way'!B533)</f>
        <v>3.93</v>
      </c>
      <c r="C532" s="4">
        <f>IF('True_Odds_Calculator_3-way'!C533="","",'True_Odds_Calculator_3-way'!C533)</f>
        <v>4.55</v>
      </c>
      <c r="D532" s="4">
        <f t="shared" si="40"/>
        <v>2.3683695439420394E-2</v>
      </c>
      <c r="E532" s="4">
        <f t="shared" si="41"/>
        <v>1.8465311601810575</v>
      </c>
      <c r="F532" s="4">
        <f t="shared" si="42"/>
        <v>4.0558348769515735</v>
      </c>
      <c r="G532" s="4">
        <f t="shared" si="43"/>
        <v>4.7195266792768198</v>
      </c>
      <c r="I532" s="4">
        <f t="shared" si="44"/>
        <v>1.0236836954394204</v>
      </c>
    </row>
    <row r="533" spans="1:9" x14ac:dyDescent="0.2">
      <c r="A533" s="4">
        <f>IF('True_Odds_Calculator_3-way'!A534="","",'True_Odds_Calculator_3-way'!A534)</f>
        <v>3.45</v>
      </c>
      <c r="B533" s="4">
        <f>IF('True_Odds_Calculator_3-way'!B534="","",'True_Odds_Calculator_3-way'!B534)</f>
        <v>3.91</v>
      </c>
      <c r="C533" s="4">
        <f>IF('True_Odds_Calculator_3-way'!C534="","",'True_Odds_Calculator_3-way'!C534)</f>
        <v>2.09</v>
      </c>
      <c r="D533" s="4">
        <f t="shared" si="40"/>
        <v>2.4078447688624216E-2</v>
      </c>
      <c r="E533" s="4">
        <f t="shared" si="41"/>
        <v>3.5482518562117371</v>
      </c>
      <c r="F533" s="4">
        <f t="shared" si="42"/>
        <v>4.0366800770594473</v>
      </c>
      <c r="G533" s="4">
        <f t="shared" si="43"/>
        <v>2.1256571588771003</v>
      </c>
      <c r="I533" s="4">
        <f t="shared" si="44"/>
        <v>1.0240784476886242</v>
      </c>
    </row>
    <row r="534" spans="1:9" x14ac:dyDescent="0.2">
      <c r="A534" s="4">
        <f>IF('True_Odds_Calculator_3-way'!A535="","",'True_Odds_Calculator_3-way'!A535)</f>
        <v>2.15</v>
      </c>
      <c r="B534" s="4">
        <f>IF('True_Odds_Calculator_3-way'!B535="","",'True_Odds_Calculator_3-way'!B535)</f>
        <v>3.65</v>
      </c>
      <c r="C534" s="4">
        <f>IF('True_Odds_Calculator_3-way'!C535="","",'True_Odds_Calculator_3-way'!C535)</f>
        <v>3.46</v>
      </c>
      <c r="D534" s="4">
        <f t="shared" si="40"/>
        <v>2.8106222849955786E-2</v>
      </c>
      <c r="E534" s="4">
        <f t="shared" si="41"/>
        <v>2.1941972613293066</v>
      </c>
      <c r="F534" s="4">
        <f t="shared" si="42"/>
        <v>3.7792343363250644</v>
      </c>
      <c r="G534" s="4">
        <f t="shared" si="43"/>
        <v>3.57591634528641</v>
      </c>
      <c r="I534" s="4">
        <f t="shared" si="44"/>
        <v>1.0281062228499558</v>
      </c>
    </row>
    <row r="535" spans="1:9" x14ac:dyDescent="0.2">
      <c r="A535" s="4">
        <f>IF('True_Odds_Calculator_3-way'!A536="","",'True_Odds_Calculator_3-way'!A536)</f>
        <v>3.41</v>
      </c>
      <c r="B535" s="4">
        <f>IF('True_Odds_Calculator_3-way'!B536="","",'True_Odds_Calculator_3-way'!B536)</f>
        <v>3.55</v>
      </c>
      <c r="C535" s="4">
        <f>IF('True_Odds_Calculator_3-way'!C536="","",'True_Odds_Calculator_3-way'!C536)</f>
        <v>2.21</v>
      </c>
      <c r="D535" s="4">
        <f t="shared" si="40"/>
        <v>2.7433960592685214E-2</v>
      </c>
      <c r="E535" s="4">
        <f t="shared" si="41"/>
        <v>3.5197575447137393</v>
      </c>
      <c r="F535" s="4">
        <f t="shared" si="42"/>
        <v>3.6691123006826936</v>
      </c>
      <c r="G535" s="4">
        <f t="shared" si="43"/>
        <v>2.2555846537720519</v>
      </c>
      <c r="I535" s="4">
        <f t="shared" si="44"/>
        <v>1.0274339605926852</v>
      </c>
    </row>
    <row r="536" spans="1:9" x14ac:dyDescent="0.2">
      <c r="A536" s="4">
        <f>IF('True_Odds_Calculator_3-way'!A537="","",'True_Odds_Calculator_3-way'!A537)</f>
        <v>3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2.46</v>
      </c>
      <c r="D536" s="4">
        <f t="shared" si="40"/>
        <v>2.8021836414329648E-2</v>
      </c>
      <c r="E536" s="4">
        <f t="shared" si="41"/>
        <v>3.0864890924430521</v>
      </c>
      <c r="F536" s="4">
        <f t="shared" si="42"/>
        <v>3.5862368362088288</v>
      </c>
      <c r="G536" s="4">
        <f t="shared" si="43"/>
        <v>2.5178550359853702</v>
      </c>
      <c r="I536" s="4">
        <f t="shared" si="44"/>
        <v>1.0280218364143296</v>
      </c>
    </row>
    <row r="537" spans="1:9" x14ac:dyDescent="0.2">
      <c r="A537" s="4">
        <f>IF('True_Odds_Calculator_3-way'!A538="","",'True_Odds_Calculator_3-way'!A538)</f>
        <v>3.94</v>
      </c>
      <c r="B537" s="4">
        <f>IF('True_Odds_Calculator_3-way'!B538="","",'True_Odds_Calculator_3-way'!B538)</f>
        <v>3.66</v>
      </c>
      <c r="C537" s="4">
        <f>IF('True_Odds_Calculator_3-way'!C538="","",'True_Odds_Calculator_3-way'!C538)</f>
        <v>2.02</v>
      </c>
      <c r="D537" s="4">
        <f t="shared" si="40"/>
        <v>2.2080655265326765E-2</v>
      </c>
      <c r="E537" s="4">
        <f t="shared" si="41"/>
        <v>4.0576694126522863</v>
      </c>
      <c r="F537" s="4">
        <f t="shared" si="42"/>
        <v>3.7613240496103679</v>
      </c>
      <c r="G537" s="4">
        <f t="shared" si="43"/>
        <v>2.0504858885004666</v>
      </c>
      <c r="I537" s="4">
        <f t="shared" si="44"/>
        <v>1.0220806552653268</v>
      </c>
    </row>
    <row r="538" spans="1:9" x14ac:dyDescent="0.2">
      <c r="A538" s="4">
        <f>IF('True_Odds_Calculator_3-way'!A539="","",'True_Odds_Calculator_3-way'!A539)</f>
        <v>2.14</v>
      </c>
      <c r="B538" s="4">
        <f>IF('True_Odds_Calculator_3-way'!B539="","",'True_Odds_Calculator_3-way'!B539)</f>
        <v>3.51</v>
      </c>
      <c r="C538" s="4">
        <f>IF('True_Odds_Calculator_3-way'!C539="","",'True_Odds_Calculator_3-way'!C539)</f>
        <v>3.69</v>
      </c>
      <c r="D538" s="4">
        <f t="shared" si="40"/>
        <v>2.319271455355354E-2</v>
      </c>
      <c r="E538" s="4">
        <f t="shared" si="41"/>
        <v>2.1760000414520078</v>
      </c>
      <c r="F538" s="4">
        <f t="shared" si="42"/>
        <v>3.6079021420867288</v>
      </c>
      <c r="G538" s="4">
        <f t="shared" si="43"/>
        <v>3.7983558449481869</v>
      </c>
      <c r="I538" s="4">
        <f t="shared" si="44"/>
        <v>1.0231927145535535</v>
      </c>
    </row>
    <row r="539" spans="1:9" x14ac:dyDescent="0.2">
      <c r="A539" s="4">
        <f>IF('True_Odds_Calculator_3-way'!A540="","",'True_Odds_Calculator_3-way'!A540)</f>
        <v>2.1800000000000002</v>
      </c>
      <c r="B539" s="4">
        <f>IF('True_Odds_Calculator_3-way'!B540="","",'True_Odds_Calculator_3-way'!B540)</f>
        <v>3.33</v>
      </c>
      <c r="C539" s="4">
        <f>IF('True_Odds_Calculator_3-way'!C540="","",'True_Odds_Calculator_3-way'!C540)</f>
        <v>3.81</v>
      </c>
      <c r="D539" s="4">
        <f t="shared" si="40"/>
        <v>2.148308823162548E-2</v>
      </c>
      <c r="E539" s="4">
        <f t="shared" si="41"/>
        <v>2.2145717777177443</v>
      </c>
      <c r="F539" s="4">
        <f t="shared" si="42"/>
        <v>3.4113477766548455</v>
      </c>
      <c r="G539" s="4">
        <f t="shared" si="43"/>
        <v>3.9168658970863599</v>
      </c>
      <c r="I539" s="4">
        <f t="shared" si="44"/>
        <v>1.0214830882316255</v>
      </c>
    </row>
    <row r="540" spans="1:9" x14ac:dyDescent="0.2">
      <c r="A540" s="4">
        <f>IF('True_Odds_Calculator_3-way'!A541="","",'True_Odds_Calculator_3-way'!A541)</f>
        <v>3</v>
      </c>
      <c r="B540" s="4">
        <f>IF('True_Odds_Calculator_3-way'!B541="","",'True_Odds_Calculator_3-way'!B541)</f>
        <v>3.19</v>
      </c>
      <c r="C540" s="4">
        <f>IF('True_Odds_Calculator_3-way'!C541="","",'True_Odds_Calculator_3-way'!C541)</f>
        <v>2.62</v>
      </c>
      <c r="D540" s="4">
        <f t="shared" si="40"/>
        <v>2.849234647076182E-2</v>
      </c>
      <c r="E540" s="4">
        <f t="shared" si="41"/>
        <v>3.0879839073853605</v>
      </c>
      <c r="F540" s="4">
        <f t="shared" si="42"/>
        <v>3.2896665733678536</v>
      </c>
      <c r="G540" s="4">
        <f t="shared" si="43"/>
        <v>2.6868579348183288</v>
      </c>
      <c r="I540" s="4">
        <f t="shared" si="44"/>
        <v>1.0284923464707618</v>
      </c>
    </row>
    <row r="541" spans="1:9" x14ac:dyDescent="0.2">
      <c r="A541" s="4">
        <f>IF('True_Odds_Calculator_3-way'!A542="","",'True_Odds_Calculator_3-way'!A542)</f>
        <v>1.4</v>
      </c>
      <c r="B541" s="4">
        <f>IF('True_Odds_Calculator_3-way'!B542="","",'True_Odds_Calculator_3-way'!B542)</f>
        <v>5.28</v>
      </c>
      <c r="C541" s="4">
        <f>IF('True_Odds_Calculator_3-way'!C542="","",'True_Odds_Calculator_3-way'!C542)</f>
        <v>8.2799999999999994</v>
      </c>
      <c r="D541" s="4">
        <f t="shared" si="40"/>
        <v>2.4452600539557112E-2</v>
      </c>
      <c r="E541" s="4">
        <f t="shared" si="41"/>
        <v>1.4161601054338406</v>
      </c>
      <c r="F541" s="4">
        <f t="shared" si="42"/>
        <v>5.5174522586972827</v>
      </c>
      <c r="G541" s="4">
        <f t="shared" si="43"/>
        <v>8.8792535165498343</v>
      </c>
      <c r="I541" s="4">
        <f t="shared" si="44"/>
        <v>1.0244526005395571</v>
      </c>
    </row>
    <row r="542" spans="1:9" x14ac:dyDescent="0.2">
      <c r="A542" s="4">
        <f>IF('True_Odds_Calculator_3-way'!A543="","",'True_Odds_Calculator_3-way'!A543)</f>
        <v>2.17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3.63</v>
      </c>
      <c r="D542" s="4">
        <f t="shared" si="40"/>
        <v>2.3667908590550013E-2</v>
      </c>
      <c r="E542" s="4">
        <f t="shared" si="41"/>
        <v>2.2077970151100148</v>
      </c>
      <c r="F542" s="4">
        <f t="shared" si="42"/>
        <v>3.5782397639108843</v>
      </c>
      <c r="G542" s="4">
        <f t="shared" si="43"/>
        <v>3.7370214534139961</v>
      </c>
      <c r="I542" s="4">
        <f t="shared" si="44"/>
        <v>1.02366790859055</v>
      </c>
    </row>
    <row r="543" spans="1:9" x14ac:dyDescent="0.2">
      <c r="A543" s="4">
        <f>IF('True_Odds_Calculator_3-way'!A544="","",'True_Odds_Calculator_3-way'!A544)</f>
        <v>3.41</v>
      </c>
      <c r="B543" s="4">
        <f>IF('True_Odds_Calculator_3-way'!B544="","",'True_Odds_Calculator_3-way'!B544)</f>
        <v>3.57</v>
      </c>
      <c r="C543" s="4">
        <f>IF('True_Odds_Calculator_3-way'!C544="","",'True_Odds_Calculator_3-way'!C544)</f>
        <v>2.23</v>
      </c>
      <c r="D543" s="4">
        <f t="shared" si="40"/>
        <v>2.1797670056279195E-2</v>
      </c>
      <c r="E543" s="4">
        <f t="shared" si="41"/>
        <v>3.4966350244343971</v>
      </c>
      <c r="F543" s="4">
        <f t="shared" si="42"/>
        <v>3.6650690596540203</v>
      </c>
      <c r="G543" s="4">
        <f t="shared" si="43"/>
        <v>2.2667276400288996</v>
      </c>
      <c r="I543" s="4">
        <f t="shared" si="44"/>
        <v>1.0217976700562792</v>
      </c>
    </row>
    <row r="544" spans="1:9" x14ac:dyDescent="0.2">
      <c r="A544" s="4">
        <f>IF('True_Odds_Calculator_3-way'!A545="","",'True_Odds_Calculator_3-way'!A545)</f>
        <v>2.36</v>
      </c>
      <c r="B544" s="4">
        <f>IF('True_Odds_Calculator_3-way'!B545="","",'True_Odds_Calculator_3-way'!B545)</f>
        <v>3.4</v>
      </c>
      <c r="C544" s="4">
        <f>IF('True_Odds_Calculator_3-way'!C545="","",'True_Odds_Calculator_3-way'!C545)</f>
        <v>3.29</v>
      </c>
      <c r="D544" s="4">
        <f t="shared" si="40"/>
        <v>2.1797828399300556E-2</v>
      </c>
      <c r="E544" s="4">
        <f t="shared" si="41"/>
        <v>2.4011744388549587</v>
      </c>
      <c r="F544" s="4">
        <f t="shared" si="42"/>
        <v>3.4861218711703965</v>
      </c>
      <c r="G544" s="4">
        <f t="shared" si="43"/>
        <v>3.3705733945735039</v>
      </c>
      <c r="I544" s="4">
        <f t="shared" si="44"/>
        <v>1.0217978283993006</v>
      </c>
    </row>
    <row r="545" spans="1:9" x14ac:dyDescent="0.2">
      <c r="A545" s="4">
        <f>IF('True_Odds_Calculator_3-way'!A546="","",'True_Odds_Calculator_3-way'!A546)</f>
        <v>1.36</v>
      </c>
      <c r="B545" s="4">
        <f>IF('True_Odds_Calculator_3-way'!B546="","",'True_Odds_Calculator_3-way'!B546)</f>
        <v>5.65</v>
      </c>
      <c r="C545" s="4">
        <f>IF('True_Odds_Calculator_3-way'!C546="","",'True_Odds_Calculator_3-way'!C546)</f>
        <v>8.91</v>
      </c>
      <c r="D545" s="4">
        <f t="shared" si="40"/>
        <v>2.4518713656315416E-2</v>
      </c>
      <c r="E545" s="4">
        <f t="shared" si="41"/>
        <v>1.3752865161828409</v>
      </c>
      <c r="F545" s="4">
        <f t="shared" si="42"/>
        <v>5.9235303312497436</v>
      </c>
      <c r="G545" s="4">
        <f t="shared" si="43"/>
        <v>9.6097905147253488</v>
      </c>
      <c r="I545" s="4">
        <f t="shared" si="44"/>
        <v>1.0245187136563154</v>
      </c>
    </row>
    <row r="546" spans="1:9" x14ac:dyDescent="0.2">
      <c r="A546" s="4">
        <f>IF('True_Odds_Calculator_3-way'!A547="","",'True_Odds_Calculator_3-way'!A547)</f>
        <v>1.84</v>
      </c>
      <c r="B546" s="4">
        <f>IF('True_Odds_Calculator_3-way'!B547="","",'True_Odds_Calculator_3-way'!B547)</f>
        <v>3.77</v>
      </c>
      <c r="C546" s="4">
        <f>IF('True_Odds_Calculator_3-way'!C547="","",'True_Odds_Calculator_3-way'!C547)</f>
        <v>4.6399999999999997</v>
      </c>
      <c r="D546" s="4">
        <f t="shared" si="40"/>
        <v>2.4247491638796026E-2</v>
      </c>
      <c r="E546" s="4">
        <f t="shared" si="41"/>
        <v>1.8677771993753256</v>
      </c>
      <c r="F546" s="4">
        <f t="shared" si="42"/>
        <v>3.8884861168205096</v>
      </c>
      <c r="G546" s="4">
        <f t="shared" si="43"/>
        <v>4.8207931801334318</v>
      </c>
      <c r="I546" s="4">
        <f t="shared" si="44"/>
        <v>1.024247491638796</v>
      </c>
    </row>
    <row r="547" spans="1:9" x14ac:dyDescent="0.2">
      <c r="A547" s="4">
        <f>IF('True_Odds_Calculator_3-way'!A548="","",'True_Odds_Calculator_3-way'!A548)</f>
        <v>5.07</v>
      </c>
      <c r="B547" s="4">
        <f>IF('True_Odds_Calculator_3-way'!B548="","",'True_Odds_Calculator_3-way'!B548)</f>
        <v>3.85</v>
      </c>
      <c r="C547" s="4">
        <f>IF('True_Odds_Calculator_3-way'!C548="","",'True_Odds_Calculator_3-way'!C548)</f>
        <v>1.76</v>
      </c>
      <c r="D547" s="4">
        <f t="shared" si="40"/>
        <v>2.5160736699198161E-2</v>
      </c>
      <c r="E547" s="4">
        <f t="shared" si="41"/>
        <v>5.2951588656169815</v>
      </c>
      <c r="F547" s="4">
        <f t="shared" si="42"/>
        <v>3.9784630279148367</v>
      </c>
      <c r="G547" s="4">
        <f t="shared" si="43"/>
        <v>1.7863685242100928</v>
      </c>
      <c r="I547" s="4">
        <f t="shared" si="44"/>
        <v>1.0251607366991982</v>
      </c>
    </row>
    <row r="548" spans="1:9" x14ac:dyDescent="0.2">
      <c r="A548" s="4">
        <f>IF('True_Odds_Calculator_3-way'!A549="","",'True_Odds_Calculator_3-way'!A549)</f>
        <v>1.38</v>
      </c>
      <c r="B548" s="4">
        <f>IF('True_Odds_Calculator_3-way'!B549="","",'True_Odds_Calculator_3-way'!B549)</f>
        <v>4.57</v>
      </c>
      <c r="C548" s="4">
        <f>IF('True_Odds_Calculator_3-way'!C549="","",'True_Odds_Calculator_3-way'!C549)</f>
        <v>8.7200000000000006</v>
      </c>
      <c r="D548" s="4">
        <f t="shared" si="40"/>
        <v>5.8134960985971817E-2</v>
      </c>
      <c r="E548" s="4">
        <f t="shared" si="41"/>
        <v>1.4179180816856454</v>
      </c>
      <c r="F548" s="4">
        <f t="shared" si="42"/>
        <v>5.0140377911917176</v>
      </c>
      <c r="G548" s="4">
        <f t="shared" si="43"/>
        <v>10.493115709005661</v>
      </c>
      <c r="I548" s="4">
        <f t="shared" si="44"/>
        <v>1.0581349609859718</v>
      </c>
    </row>
    <row r="549" spans="1:9" x14ac:dyDescent="0.2">
      <c r="A549" s="4">
        <f>IF('True_Odds_Calculator_3-way'!A550="","",'True_Odds_Calculator_3-way'!A550)</f>
        <v>2.19</v>
      </c>
      <c r="B549" s="4">
        <f>IF('True_Odds_Calculator_3-way'!B550="","",'True_Odds_Calculator_3-way'!B550)</f>
        <v>3.34</v>
      </c>
      <c r="C549" s="4">
        <f>IF('True_Odds_Calculator_3-way'!C550="","",'True_Odds_Calculator_3-way'!C550)</f>
        <v>3.39</v>
      </c>
      <c r="D549" s="4">
        <f t="shared" si="40"/>
        <v>5.1007452908463646E-2</v>
      </c>
      <c r="E549" s="4">
        <f t="shared" si="41"/>
        <v>2.274699435776431</v>
      </c>
      <c r="F549" s="4">
        <f t="shared" si="42"/>
        <v>3.5410926215187781</v>
      </c>
      <c r="G549" s="4">
        <f t="shared" si="43"/>
        <v>3.5973453060627611</v>
      </c>
      <c r="I549" s="4">
        <f t="shared" si="44"/>
        <v>1.0510074529084636</v>
      </c>
    </row>
    <row r="550" spans="1:9" x14ac:dyDescent="0.2">
      <c r="A550" s="4">
        <f>IF('True_Odds_Calculator_3-way'!A551="","",'True_Odds_Calculator_3-way'!A551)</f>
        <v>9.23</v>
      </c>
      <c r="B550" s="4">
        <f>IF('True_Odds_Calculator_3-way'!B551="","",'True_Odds_Calculator_3-way'!B551)</f>
        <v>4.26</v>
      </c>
      <c r="C550" s="4">
        <f>IF('True_Odds_Calculator_3-way'!C551="","",'True_Odds_Calculator_3-way'!C551)</f>
        <v>1.4</v>
      </c>
      <c r="D550" s="4">
        <f t="shared" si="40"/>
        <v>5.7369860186761601E-2</v>
      </c>
      <c r="E550" s="4">
        <f t="shared" si="41"/>
        <v>11.208365458750965</v>
      </c>
      <c r="F550" s="4">
        <f t="shared" si="42"/>
        <v>4.6378210240867759</v>
      </c>
      <c r="G550" s="4">
        <f t="shared" si="43"/>
        <v>1.4385127279024317</v>
      </c>
      <c r="I550" s="4">
        <f t="shared" si="44"/>
        <v>1.0573698601867616</v>
      </c>
    </row>
    <row r="551" spans="1:9" x14ac:dyDescent="0.2">
      <c r="A551" s="4">
        <f>IF('True_Odds_Calculator_3-way'!A552="","",'True_Odds_Calculator_3-way'!A552)</f>
        <v>4.03</v>
      </c>
      <c r="B551" s="4">
        <f>IF('True_Odds_Calculator_3-way'!B552="","",'True_Odds_Calculator_3-way'!B552)</f>
        <v>3.26</v>
      </c>
      <c r="C551" s="4">
        <f>IF('True_Odds_Calculator_3-way'!C552="","",'True_Odds_Calculator_3-way'!C552)</f>
        <v>2.0099999999999998</v>
      </c>
      <c r="D551" s="4">
        <f t="shared" si="40"/>
        <v>5.2399861884991239E-2</v>
      </c>
      <c r="E551" s="4">
        <f t="shared" si="41"/>
        <v>4.3351535437246147</v>
      </c>
      <c r="F551" s="4">
        <f t="shared" si="42"/>
        <v>3.4568363521896113</v>
      </c>
      <c r="G551" s="4">
        <f t="shared" si="43"/>
        <v>2.083134493013588</v>
      </c>
      <c r="I551" s="4">
        <f t="shared" si="44"/>
        <v>1.0523998618849912</v>
      </c>
    </row>
    <row r="552" spans="1:9" x14ac:dyDescent="0.2">
      <c r="A552" s="4">
        <f>IF('True_Odds_Calculator_3-way'!A553="","",'True_Odds_Calculator_3-way'!A553)</f>
        <v>1.75</v>
      </c>
      <c r="B552" s="4">
        <f>IF('True_Odds_Calculator_3-way'!B553="","",'True_Odds_Calculator_3-way'!B553)</f>
        <v>4.04</v>
      </c>
      <c r="C552" s="4">
        <f>IF('True_Odds_Calculator_3-way'!C553="","",'True_Odds_Calculator_3-way'!C553)</f>
        <v>4.87</v>
      </c>
      <c r="D552" s="4">
        <f t="shared" si="40"/>
        <v>2.4292132938726452E-2</v>
      </c>
      <c r="E552" s="4">
        <f t="shared" si="41"/>
        <v>1.7751546710661992</v>
      </c>
      <c r="F552" s="4">
        <f t="shared" si="42"/>
        <v>4.1766318522022878</v>
      </c>
      <c r="G552" s="4">
        <f t="shared" si="43"/>
        <v>5.0699287312993278</v>
      </c>
      <c r="I552" s="4">
        <f t="shared" si="44"/>
        <v>1.0242921329387265</v>
      </c>
    </row>
    <row r="553" spans="1:9" x14ac:dyDescent="0.2">
      <c r="A553" s="4">
        <f>IF('True_Odds_Calculator_3-way'!A554="","",'True_Odds_Calculator_3-way'!A554)</f>
        <v>1.65</v>
      </c>
      <c r="B553" s="4">
        <f>IF('True_Odds_Calculator_3-way'!B554="","",'True_Odds_Calculator_3-way'!B554)</f>
        <v>4.38</v>
      </c>
      <c r="C553" s="4">
        <f>IF('True_Odds_Calculator_3-way'!C554="","",'True_Odds_Calculator_3-way'!C554)</f>
        <v>5.2</v>
      </c>
      <c r="D553" s="4">
        <f t="shared" si="40"/>
        <v>2.6678800651403378E-2</v>
      </c>
      <c r="E553" s="4">
        <f t="shared" si="41"/>
        <v>1.6745715584311416</v>
      </c>
      <c r="F553" s="4">
        <f t="shared" si="42"/>
        <v>4.5575201920977957</v>
      </c>
      <c r="G553" s="4">
        <f t="shared" si="43"/>
        <v>5.4521239554317553</v>
      </c>
      <c r="I553" s="4">
        <f t="shared" si="44"/>
        <v>1.0266788006514034</v>
      </c>
    </row>
    <row r="554" spans="1:9" x14ac:dyDescent="0.2">
      <c r="A554" s="4">
        <f>IF('True_Odds_Calculator_3-way'!A555="","",'True_Odds_Calculator_3-way'!A555)</f>
        <v>1.74</v>
      </c>
      <c r="B554" s="4">
        <f>IF('True_Odds_Calculator_3-way'!B555="","",'True_Odds_Calculator_3-way'!B555)</f>
        <v>4.03</v>
      </c>
      <c r="C554" s="4">
        <f>IF('True_Odds_Calculator_3-way'!C555="","",'True_Odds_Calculator_3-way'!C555)</f>
        <v>5.0199999999999996</v>
      </c>
      <c r="D554" s="4">
        <f t="shared" si="40"/>
        <v>2.2054788745534015E-2</v>
      </c>
      <c r="E554" s="4">
        <f t="shared" si="41"/>
        <v>1.7625460974636187</v>
      </c>
      <c r="F554" s="4">
        <f t="shared" si="42"/>
        <v>4.1530418934307329</v>
      </c>
      <c r="G554" s="4">
        <f t="shared" si="43"/>
        <v>5.2123622992891878</v>
      </c>
      <c r="I554" s="4">
        <f t="shared" si="44"/>
        <v>1.022054788745534</v>
      </c>
    </row>
    <row r="555" spans="1:9" x14ac:dyDescent="0.2">
      <c r="A555" s="4">
        <f>IF('True_Odds_Calculator_3-way'!A556="","",'True_Odds_Calculator_3-way'!A556)</f>
        <v>2.1800000000000002</v>
      </c>
      <c r="B555" s="4">
        <f>IF('True_Odds_Calculator_3-way'!B556="","",'True_Odds_Calculator_3-way'!B556)</f>
        <v>3.49</v>
      </c>
      <c r="C555" s="4">
        <f>IF('True_Odds_Calculator_3-way'!C556="","",'True_Odds_Calculator_3-way'!C556)</f>
        <v>3.61</v>
      </c>
      <c r="D555" s="4">
        <f t="shared" si="40"/>
        <v>2.2256857868981017E-2</v>
      </c>
      <c r="E555" s="4">
        <f t="shared" si="41"/>
        <v>2.2158374407247234</v>
      </c>
      <c r="F555" s="4">
        <f t="shared" si="42"/>
        <v>3.5827654821254384</v>
      </c>
      <c r="G555" s="4">
        <f t="shared" si="43"/>
        <v>3.7093452382720953</v>
      </c>
      <c r="I555" s="4">
        <f t="shared" si="44"/>
        <v>1.022256857868981</v>
      </c>
    </row>
    <row r="556" spans="1:9" x14ac:dyDescent="0.2">
      <c r="A556" s="4">
        <f>IF('True_Odds_Calculator_3-way'!A557="","",'True_Odds_Calculator_3-way'!A557)</f>
        <v>2.2400000000000002</v>
      </c>
      <c r="B556" s="4">
        <f>IF('True_Odds_Calculator_3-way'!B557="","",'True_Odds_Calculator_3-way'!B557)</f>
        <v>3.82</v>
      </c>
      <c r="C556" s="4">
        <f>IF('True_Odds_Calculator_3-way'!C557="","",'True_Odds_Calculator_3-way'!C557)</f>
        <v>3.18</v>
      </c>
      <c r="D556" s="4">
        <f t="shared" si="40"/>
        <v>2.2674084945644601E-2</v>
      </c>
      <c r="E556" s="4">
        <f t="shared" si="41"/>
        <v>2.2785762582878766</v>
      </c>
      <c r="F556" s="4">
        <f t="shared" si="42"/>
        <v>3.9335686899160303</v>
      </c>
      <c r="G556" s="4">
        <f t="shared" si="43"/>
        <v>3.2583119975936223</v>
      </c>
      <c r="I556" s="4">
        <f t="shared" si="44"/>
        <v>1.0226740849456446</v>
      </c>
    </row>
    <row r="557" spans="1:9" x14ac:dyDescent="0.2">
      <c r="A557" s="4">
        <f>IF('True_Odds_Calculator_3-way'!A558="","",'True_Odds_Calculator_3-way'!A558)</f>
        <v>3.15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2.68</v>
      </c>
      <c r="D557" s="4">
        <f t="shared" si="40"/>
        <v>2.8432483656364305E-2</v>
      </c>
      <c r="E557" s="4">
        <f t="shared" si="41"/>
        <v>3.2469343275617728</v>
      </c>
      <c r="F557" s="4">
        <f t="shared" si="42"/>
        <v>3.0454347501088743</v>
      </c>
      <c r="G557" s="4">
        <f t="shared" si="43"/>
        <v>2.7498452030554428</v>
      </c>
      <c r="I557" s="4">
        <f t="shared" si="44"/>
        <v>1.0284324836563643</v>
      </c>
    </row>
    <row r="558" spans="1:9" x14ac:dyDescent="0.2">
      <c r="A558" s="4">
        <f>IF('True_Odds_Calculator_3-way'!A559="","",'True_Odds_Calculator_3-way'!A559)</f>
        <v>2.84</v>
      </c>
      <c r="B558" s="4">
        <f>IF('True_Odds_Calculator_3-way'!B559="","",'True_Odds_Calculator_3-way'!B559)</f>
        <v>2.89</v>
      </c>
      <c r="C558" s="4">
        <f>IF('True_Odds_Calculator_3-way'!C559="","",'True_Odds_Calculator_3-way'!C559)</f>
        <v>3.04</v>
      </c>
      <c r="D558" s="4">
        <f t="shared" si="40"/>
        <v>2.7080805723065371E-2</v>
      </c>
      <c r="E558" s="4">
        <f t="shared" si="41"/>
        <v>2.9147232922696782</v>
      </c>
      <c r="F558" s="4">
        <f t="shared" si="42"/>
        <v>2.9674134148267535</v>
      </c>
      <c r="G558" s="4">
        <f t="shared" si="43"/>
        <v>3.1257772129774026</v>
      </c>
      <c r="I558" s="4">
        <f t="shared" si="44"/>
        <v>1.0270808057230654</v>
      </c>
    </row>
    <row r="559" spans="1:9" x14ac:dyDescent="0.2">
      <c r="A559" s="4">
        <f>IF('True_Odds_Calculator_3-way'!A560="","",'True_Odds_Calculator_3-way'!A560)</f>
        <v>1.35</v>
      </c>
      <c r="B559" s="4">
        <f>IF('True_Odds_Calculator_3-way'!B560="","",'True_Odds_Calculator_3-way'!B560)</f>
        <v>5.53</v>
      </c>
      <c r="C559" s="4">
        <f>IF('True_Odds_Calculator_3-way'!C560="","",'True_Odds_Calculator_3-way'!C560)</f>
        <v>8.9499999999999993</v>
      </c>
      <c r="D559" s="4">
        <f t="shared" si="40"/>
        <v>3.330441071760637E-2</v>
      </c>
      <c r="E559" s="4">
        <f t="shared" si="41"/>
        <v>1.3705402661682686</v>
      </c>
      <c r="F559" s="4">
        <f t="shared" si="42"/>
        <v>5.8916980003512407</v>
      </c>
      <c r="G559" s="4">
        <f t="shared" si="43"/>
        <v>9.9373575476947966</v>
      </c>
      <c r="I559" s="4">
        <f t="shared" si="44"/>
        <v>1.0333044107176064</v>
      </c>
    </row>
    <row r="560" spans="1:9" x14ac:dyDescent="0.2">
      <c r="A560" s="4">
        <f>IF('True_Odds_Calculator_3-way'!A561="","",'True_Odds_Calculator_3-way'!A561)</f>
        <v>1.75</v>
      </c>
      <c r="B560" s="4">
        <f>IF('True_Odds_Calculator_3-way'!B561="","",'True_Odds_Calculator_3-way'!B561)</f>
        <v>4.21</v>
      </c>
      <c r="C560" s="4">
        <f>IF('True_Odds_Calculator_3-way'!C561="","",'True_Odds_Calculator_3-way'!C561)</f>
        <v>4.54</v>
      </c>
      <c r="D560" s="4">
        <f t="shared" si="40"/>
        <v>2.9222579820589623E-2</v>
      </c>
      <c r="E560" s="4">
        <f t="shared" si="41"/>
        <v>1.7803487232258894</v>
      </c>
      <c r="F560" s="4">
        <f t="shared" si="42"/>
        <v>4.3900308650752153</v>
      </c>
      <c r="G560" s="4">
        <f t="shared" si="43"/>
        <v>4.7500644968887649</v>
      </c>
      <c r="I560" s="4">
        <f t="shared" si="44"/>
        <v>1.0292225798205896</v>
      </c>
    </row>
    <row r="561" spans="1:9" x14ac:dyDescent="0.2">
      <c r="A561" s="4">
        <f>IF('True_Odds_Calculator_3-way'!A562="","",'True_Odds_Calculator_3-way'!A562)</f>
        <v>2.0099999999999998</v>
      </c>
      <c r="B561" s="4">
        <f>IF('True_Odds_Calculator_3-way'!B562="","",'True_Odds_Calculator_3-way'!B562)</f>
        <v>3.58</v>
      </c>
      <c r="C561" s="4">
        <f>IF('True_Odds_Calculator_3-way'!C562="","",'True_Odds_Calculator_3-way'!C562)</f>
        <v>3.97</v>
      </c>
      <c r="D561" s="4">
        <f t="shared" si="40"/>
        <v>2.8731215515235942E-2</v>
      </c>
      <c r="E561" s="4">
        <f t="shared" si="41"/>
        <v>2.0494517711517792</v>
      </c>
      <c r="F561" s="4">
        <f t="shared" si="42"/>
        <v>3.7071013705750153</v>
      </c>
      <c r="G561" s="4">
        <f t="shared" si="43"/>
        <v>4.1269091088749814</v>
      </c>
      <c r="I561" s="4">
        <f t="shared" si="44"/>
        <v>1.0287312155152359</v>
      </c>
    </row>
    <row r="562" spans="1:9" x14ac:dyDescent="0.2">
      <c r="A562" s="4">
        <f>IF('True_Odds_Calculator_3-way'!A563="","",'True_Odds_Calculator_3-way'!A563)</f>
        <v>4.4400000000000004</v>
      </c>
      <c r="B562" s="4">
        <f>IF('True_Odds_Calculator_3-way'!B563="","",'True_Odds_Calculator_3-way'!B563)</f>
        <v>4.5599999999999996</v>
      </c>
      <c r="C562" s="4">
        <f>IF('True_Odds_Calculator_3-way'!C563="","",'True_Odds_Calculator_3-way'!C563)</f>
        <v>1.7</v>
      </c>
      <c r="D562" s="4">
        <f t="shared" si="40"/>
        <v>3.2758764956907438E-2</v>
      </c>
      <c r="E562" s="4">
        <f t="shared" si="41"/>
        <v>4.6662328365979047</v>
      </c>
      <c r="F562" s="4">
        <f t="shared" si="42"/>
        <v>4.7989559630571552</v>
      </c>
      <c r="G562" s="4">
        <f t="shared" si="43"/>
        <v>1.7321545039495614</v>
      </c>
      <c r="I562" s="4">
        <f t="shared" si="44"/>
        <v>1.0327587649569074</v>
      </c>
    </row>
    <row r="563" spans="1:9" x14ac:dyDescent="0.2">
      <c r="A563" s="4">
        <f>IF('True_Odds_Calculator_3-way'!A564="","",'True_Odds_Calculator_3-way'!A564)</f>
        <v>1.27</v>
      </c>
      <c r="B563" s="4">
        <f>IF('True_Odds_Calculator_3-way'!B564="","",'True_Odds_Calculator_3-way'!B564)</f>
        <v>6.36</v>
      </c>
      <c r="C563" s="4">
        <f>IF('True_Odds_Calculator_3-way'!C564="","",'True_Odds_Calculator_3-way'!C564)</f>
        <v>10.91</v>
      </c>
      <c r="D563" s="4">
        <f t="shared" si="40"/>
        <v>3.6293307619964077E-2</v>
      </c>
      <c r="E563" s="4">
        <f t="shared" si="41"/>
        <v>1.2898169630814991</v>
      </c>
      <c r="F563" s="4">
        <f t="shared" si="42"/>
        <v>6.8901398457269449</v>
      </c>
      <c r="G563" s="4">
        <f t="shared" si="43"/>
        <v>12.568931285892992</v>
      </c>
      <c r="I563" s="4">
        <f t="shared" si="44"/>
        <v>1.0362933076199641</v>
      </c>
    </row>
    <row r="564" spans="1:9" x14ac:dyDescent="0.2">
      <c r="A564" s="4">
        <f>IF('True_Odds_Calculator_3-way'!A565="","",'True_Odds_Calculator_3-way'!A565)</f>
        <v>3.16</v>
      </c>
      <c r="B564" s="4">
        <f>IF('True_Odds_Calculator_3-way'!B565="","",'True_Odds_Calculator_3-way'!B565)</f>
        <v>3.17</v>
      </c>
      <c r="C564" s="4">
        <f>IF('True_Odds_Calculator_3-way'!C565="","",'True_Odds_Calculator_3-way'!C565)</f>
        <v>2.4900000000000002</v>
      </c>
      <c r="D564" s="4">
        <f t="shared" si="40"/>
        <v>3.3519535154554081E-2</v>
      </c>
      <c r="E564" s="4">
        <f t="shared" si="41"/>
        <v>3.2756543255359825</v>
      </c>
      <c r="F564" s="4">
        <f t="shared" si="42"/>
        <v>3.2864009548367417</v>
      </c>
      <c r="G564" s="4">
        <f t="shared" si="43"/>
        <v>2.5612572875629698</v>
      </c>
      <c r="I564" s="4">
        <f t="shared" si="44"/>
        <v>1.0335195351545541</v>
      </c>
    </row>
    <row r="565" spans="1:9" x14ac:dyDescent="0.2">
      <c r="A565" s="4">
        <f>IF('True_Odds_Calculator_3-way'!A566="","",'True_Odds_Calculator_3-way'!A566)</f>
        <v>2.1800000000000002</v>
      </c>
      <c r="B565" s="4">
        <f>IF('True_Odds_Calculator_3-way'!B566="","",'True_Odds_Calculator_3-way'!B566)</f>
        <v>3.5</v>
      </c>
      <c r="C565" s="4">
        <f>IF('True_Odds_Calculator_3-way'!C566="","",'True_Odds_Calculator_3-way'!C566)</f>
        <v>3.52</v>
      </c>
      <c r="D565" s="4">
        <f t="shared" si="40"/>
        <v>2.8520791135470125E-2</v>
      </c>
      <c r="E565" s="4">
        <f t="shared" si="41"/>
        <v>2.2261369287727253</v>
      </c>
      <c r="F565" s="4">
        <f t="shared" si="42"/>
        <v>3.6204683933353707</v>
      </c>
      <c r="G565" s="4">
        <f t="shared" si="43"/>
        <v>3.6418730790092213</v>
      </c>
      <c r="I565" s="4">
        <f t="shared" si="44"/>
        <v>1.0285207911354701</v>
      </c>
    </row>
    <row r="566" spans="1:9" x14ac:dyDescent="0.2">
      <c r="A566" s="4">
        <f>IF('True_Odds_Calculator_3-way'!A567="","",'True_Odds_Calculator_3-way'!A567)</f>
        <v>2.19</v>
      </c>
      <c r="B566" s="4">
        <f>IF('True_Odds_Calculator_3-way'!B567="","",'True_Odds_Calculator_3-way'!B567)</f>
        <v>3.2</v>
      </c>
      <c r="C566" s="4">
        <f>IF('True_Odds_Calculator_3-way'!C567="","",'True_Odds_Calculator_3-way'!C567)</f>
        <v>3.87</v>
      </c>
      <c r="D566" s="4">
        <f t="shared" si="40"/>
        <v>2.7518937382747577E-2</v>
      </c>
      <c r="E566" s="4">
        <f t="shared" si="41"/>
        <v>2.2348964419268875</v>
      </c>
      <c r="F566" s="4">
        <f t="shared" si="42"/>
        <v>3.2967719035509551</v>
      </c>
      <c r="G566" s="4">
        <f t="shared" si="43"/>
        <v>4.0124393051269234</v>
      </c>
      <c r="I566" s="4">
        <f t="shared" si="44"/>
        <v>1.0275189373827476</v>
      </c>
    </row>
    <row r="567" spans="1:9" x14ac:dyDescent="0.2">
      <c r="A567" s="4">
        <f>IF('True_Odds_Calculator_3-way'!A568="","",'True_Odds_Calculator_3-way'!A568)</f>
        <v>1.37</v>
      </c>
      <c r="B567" s="4">
        <f>IF('True_Odds_Calculator_3-way'!B568="","",'True_Odds_Calculator_3-way'!B568)</f>
        <v>5.0999999999999996</v>
      </c>
      <c r="C567" s="4">
        <f>IF('True_Odds_Calculator_3-way'!C568="","",'True_Odds_Calculator_3-way'!C568)</f>
        <v>9.5500000000000007</v>
      </c>
      <c r="D567" s="4">
        <f t="shared" si="40"/>
        <v>3.0717480556635701E-2</v>
      </c>
      <c r="E567" s="4">
        <f t="shared" si="41"/>
        <v>1.3894912968316115</v>
      </c>
      <c r="F567" s="4">
        <f t="shared" si="42"/>
        <v>5.3809939826643731</v>
      </c>
      <c r="G567" s="4">
        <f t="shared" si="43"/>
        <v>10.585048132470707</v>
      </c>
      <c r="I567" s="4">
        <f t="shared" si="44"/>
        <v>1.0307174805566357</v>
      </c>
    </row>
    <row r="568" spans="1:9" x14ac:dyDescent="0.2">
      <c r="A568" s="4">
        <f>IF('True_Odds_Calculator_3-way'!A569="","",'True_Odds_Calculator_3-way'!A569)</f>
        <v>1.25</v>
      </c>
      <c r="B568" s="4">
        <f>IF('True_Odds_Calculator_3-way'!B569="","",'True_Odds_Calculator_3-way'!B569)</f>
        <v>6.62</v>
      </c>
      <c r="C568" s="4">
        <f>IF('True_Odds_Calculator_3-way'!C569="","",'True_Odds_Calculator_3-way'!C569)</f>
        <v>11.95</v>
      </c>
      <c r="D568" s="4">
        <f t="shared" si="40"/>
        <v>3.4739410180889774E-2</v>
      </c>
      <c r="E568" s="4">
        <f t="shared" si="41"/>
        <v>1.268359187530129</v>
      </c>
      <c r="F568" s="4">
        <f t="shared" si="42"/>
        <v>7.1696101118368203</v>
      </c>
      <c r="G568" s="4">
        <f t="shared" si="43"/>
        <v>13.869201369814988</v>
      </c>
      <c r="I568" s="4">
        <f t="shared" si="44"/>
        <v>1.0347394101808898</v>
      </c>
    </row>
    <row r="569" spans="1:9" x14ac:dyDescent="0.2">
      <c r="A569" s="4">
        <f>IF('True_Odds_Calculator_3-way'!A570="","",'True_Odds_Calculator_3-way'!A570)</f>
        <v>2.93</v>
      </c>
      <c r="B569" s="4">
        <f>IF('True_Odds_Calculator_3-way'!B570="","",'True_Odds_Calculator_3-way'!B570)</f>
        <v>3.01</v>
      </c>
      <c r="C569" s="4">
        <f>IF('True_Odds_Calculator_3-way'!C570="","",'True_Odds_Calculator_3-way'!C570)</f>
        <v>2.88</v>
      </c>
      <c r="D569" s="4">
        <f t="shared" si="40"/>
        <v>2.0745064171129535E-2</v>
      </c>
      <c r="E569" s="4">
        <f t="shared" si="41"/>
        <v>2.9905924311497043</v>
      </c>
      <c r="F569" s="4">
        <f t="shared" si="42"/>
        <v>3.0739825314249254</v>
      </c>
      <c r="G569" s="4">
        <f t="shared" si="43"/>
        <v>2.9385214228661738</v>
      </c>
      <c r="I569" s="4">
        <f t="shared" si="44"/>
        <v>1.0207450641711295</v>
      </c>
    </row>
    <row r="570" spans="1:9" x14ac:dyDescent="0.2">
      <c r="A570" s="4">
        <f>IF('True_Odds_Calculator_3-way'!A571="","",'True_Odds_Calculator_3-way'!A571)</f>
        <v>2.0099999999999998</v>
      </c>
      <c r="B570" s="4">
        <f>IF('True_Odds_Calculator_3-way'!B571="","",'True_Odds_Calculator_3-way'!B571)</f>
        <v>3.61</v>
      </c>
      <c r="C570" s="4">
        <f>IF('True_Odds_Calculator_3-way'!C571="","",'True_Odds_Calculator_3-way'!C571)</f>
        <v>4.03</v>
      </c>
      <c r="D570" s="4">
        <f t="shared" si="40"/>
        <v>2.2659705876630021E-2</v>
      </c>
      <c r="E570" s="4">
        <f t="shared" si="41"/>
        <v>2.040986259385059</v>
      </c>
      <c r="F570" s="4">
        <f t="shared" si="42"/>
        <v>3.7111937867906906</v>
      </c>
      <c r="G570" s="4">
        <f t="shared" si="43"/>
        <v>4.1565226294737778</v>
      </c>
      <c r="I570" s="4">
        <f t="shared" si="44"/>
        <v>1.02265970587663</v>
      </c>
    </row>
    <row r="571" spans="1:9" x14ac:dyDescent="0.2">
      <c r="A571" s="4">
        <f>IF('True_Odds_Calculator_3-way'!A572="","",'True_Odds_Calculator_3-way'!A572)</f>
        <v>2.14</v>
      </c>
      <c r="B571" s="4">
        <f>IF('True_Odds_Calculator_3-way'!B572="","",'True_Odds_Calculator_3-way'!B572)</f>
        <v>3.69</v>
      </c>
      <c r="C571" s="4">
        <f>IF('True_Odds_Calculator_3-way'!C572="","",'True_Odds_Calculator_3-way'!C572)</f>
        <v>3.52</v>
      </c>
      <c r="D571" s="4">
        <f t="shared" si="40"/>
        <v>2.2383338744177639E-2</v>
      </c>
      <c r="E571" s="4">
        <f t="shared" si="41"/>
        <v>2.1747233325732016</v>
      </c>
      <c r="F571" s="4">
        <f t="shared" si="42"/>
        <v>3.7944674046033007</v>
      </c>
      <c r="G571" s="4">
        <f t="shared" si="43"/>
        <v>3.6149395828752602</v>
      </c>
      <c r="I571" s="4">
        <f t="shared" si="44"/>
        <v>1.0223833387441776</v>
      </c>
    </row>
    <row r="572" spans="1:9" x14ac:dyDescent="0.2">
      <c r="A572" s="4">
        <f>IF('True_Odds_Calculator_3-way'!A573="","",'True_Odds_Calculator_3-way'!A573)</f>
        <v>3.1</v>
      </c>
      <c r="B572" s="4">
        <f>IF('True_Odds_Calculator_3-way'!B573="","",'True_Odds_Calculator_3-way'!B573)</f>
        <v>2.81</v>
      </c>
      <c r="C572" s="4">
        <f>IF('True_Odds_Calculator_3-way'!C573="","",'True_Odds_Calculator_3-way'!C573)</f>
        <v>2.82</v>
      </c>
      <c r="D572" s="4">
        <f t="shared" si="40"/>
        <v>3.3062460360300916E-2</v>
      </c>
      <c r="E572" s="4">
        <f t="shared" si="41"/>
        <v>3.2096564435667991</v>
      </c>
      <c r="F572" s="4">
        <f t="shared" si="42"/>
        <v>2.8998025483772212</v>
      </c>
      <c r="G572" s="4">
        <f t="shared" si="43"/>
        <v>2.910453136983715</v>
      </c>
      <c r="I572" s="4">
        <f t="shared" si="44"/>
        <v>1.0330624603603009</v>
      </c>
    </row>
    <row r="573" spans="1:9" x14ac:dyDescent="0.2">
      <c r="A573" s="4">
        <f>IF('True_Odds_Calculator_3-way'!A574="","",'True_Odds_Calculator_3-way'!A574)</f>
        <v>1.56</v>
      </c>
      <c r="B573" s="4">
        <f>IF('True_Odds_Calculator_3-way'!B574="","",'True_Odds_Calculator_3-way'!B574)</f>
        <v>3.75</v>
      </c>
      <c r="C573" s="4">
        <f>IF('True_Odds_Calculator_3-way'!C574="","",'True_Odds_Calculator_3-way'!C574)</f>
        <v>7.74</v>
      </c>
      <c r="D573" s="4">
        <f t="shared" si="40"/>
        <v>3.6891274100576243E-2</v>
      </c>
      <c r="E573" s="4">
        <f t="shared" si="41"/>
        <v>1.5905115181149492</v>
      </c>
      <c r="F573" s="4">
        <f t="shared" si="42"/>
        <v>3.9312877682850584</v>
      </c>
      <c r="G573" s="4">
        <f t="shared" si="43"/>
        <v>8.5541827250056635</v>
      </c>
      <c r="I573" s="4">
        <f t="shared" si="44"/>
        <v>1.0368912741005762</v>
      </c>
    </row>
    <row r="574" spans="1:9" x14ac:dyDescent="0.2">
      <c r="A574" s="4">
        <f>IF('True_Odds_Calculator_3-way'!A575="","",'True_Odds_Calculator_3-way'!A575)</f>
        <v>1.76</v>
      </c>
      <c r="B574" s="4">
        <f>IF('True_Odds_Calculator_3-way'!B575="","",'True_Odds_Calculator_3-way'!B575)</f>
        <v>3.56</v>
      </c>
      <c r="C574" s="4">
        <f>IF('True_Odds_Calculator_3-way'!C575="","",'True_Odds_Calculator_3-way'!C575)</f>
        <v>5.38</v>
      </c>
      <c r="D574" s="4">
        <f t="shared" si="40"/>
        <v>3.4954300534268068E-2</v>
      </c>
      <c r="E574" s="4">
        <f t="shared" si="41"/>
        <v>1.7968470860620647</v>
      </c>
      <c r="F574" s="4">
        <f t="shared" si="42"/>
        <v>3.7140557000466581</v>
      </c>
      <c r="G574" s="4">
        <f t="shared" si="43"/>
        <v>5.7397975585701611</v>
      </c>
      <c r="I574" s="4">
        <f t="shared" si="44"/>
        <v>1.0349543005342681</v>
      </c>
    </row>
    <row r="575" spans="1:9" x14ac:dyDescent="0.2">
      <c r="A575" s="4">
        <f>IF('True_Odds_Calculator_3-way'!A576="","",'True_Odds_Calculator_3-way'!A576)</f>
        <v>3.48</v>
      </c>
      <c r="B575" s="4">
        <f>IF('True_Odds_Calculator_3-way'!B576="","",'True_Odds_Calculator_3-way'!B576)</f>
        <v>2.92</v>
      </c>
      <c r="C575" s="4">
        <f>IF('True_Odds_Calculator_3-way'!C576="","",'True_Odds_Calculator_3-way'!C576)</f>
        <v>2.48</v>
      </c>
      <c r="D575" s="4">
        <f t="shared" si="40"/>
        <v>3.3047881715351002E-2</v>
      </c>
      <c r="E575" s="4">
        <f t="shared" si="41"/>
        <v>3.6187258184580795</v>
      </c>
      <c r="F575" s="4">
        <f t="shared" si="42"/>
        <v>3.0170481972329566</v>
      </c>
      <c r="G575" s="4">
        <f t="shared" si="43"/>
        <v>2.5496555237075662</v>
      </c>
      <c r="I575" s="4">
        <f t="shared" si="44"/>
        <v>1.033047881715351</v>
      </c>
    </row>
    <row r="576" spans="1:9" x14ac:dyDescent="0.2">
      <c r="A576" s="4">
        <f>IF('True_Odds_Calculator_3-way'!A577="","",'True_Odds_Calculator_3-way'!A577)</f>
        <v>2.74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3.06</v>
      </c>
      <c r="D576" s="4">
        <f t="shared" si="40"/>
        <v>3.3057817598195038E-2</v>
      </c>
      <c r="E576" s="4">
        <f t="shared" si="41"/>
        <v>2.8253038532211945</v>
      </c>
      <c r="F576" s="4">
        <f t="shared" si="42"/>
        <v>3.0277555337287252</v>
      </c>
      <c r="G576" s="4">
        <f t="shared" si="43"/>
        <v>3.1667805922975498</v>
      </c>
      <c r="I576" s="4">
        <f t="shared" si="44"/>
        <v>1.033057817598195</v>
      </c>
    </row>
    <row r="577" spans="1:9" x14ac:dyDescent="0.2">
      <c r="A577" s="4">
        <f>IF('True_Odds_Calculator_3-way'!A578="","",'True_Odds_Calculator_3-way'!A578)</f>
        <v>2.13</v>
      </c>
      <c r="B577" s="4">
        <f>IF('True_Odds_Calculator_3-way'!B578="","",'True_Odds_Calculator_3-way'!B578)</f>
        <v>3.53</v>
      </c>
      <c r="C577" s="4">
        <f>IF('True_Odds_Calculator_3-way'!C578="","",'True_Odds_Calculator_3-way'!C578)</f>
        <v>3.5</v>
      </c>
      <c r="D577" s="4">
        <f t="shared" si="40"/>
        <v>3.848397276957316E-2</v>
      </c>
      <c r="E577" s="4">
        <f t="shared" si="41"/>
        <v>2.1898341989750985</v>
      </c>
      <c r="F577" s="4">
        <f t="shared" si="42"/>
        <v>3.6974300132304561</v>
      </c>
      <c r="G577" s="4">
        <f t="shared" si="43"/>
        <v>3.6645299492432919</v>
      </c>
      <c r="I577" s="4">
        <f t="shared" si="44"/>
        <v>1.0384839727695732</v>
      </c>
    </row>
    <row r="578" spans="1:9" x14ac:dyDescent="0.2">
      <c r="A578" s="4">
        <f>IF('True_Odds_Calculator_3-way'!A579="","",'True_Odds_Calculator_3-way'!A579)</f>
        <v>1.68</v>
      </c>
      <c r="B578" s="4">
        <f>IF('True_Odds_Calculator_3-way'!B579="","",'True_Odds_Calculator_3-way'!B579)</f>
        <v>3.69</v>
      </c>
      <c r="C578" s="4">
        <f>IF('True_Odds_Calculator_3-way'!C579="","",'True_Odds_Calculator_3-way'!C579)</f>
        <v>5.69</v>
      </c>
      <c r="D578" s="4">
        <f t="shared" si="40"/>
        <v>4.1987729694018094E-2</v>
      </c>
      <c r="E578" s="4">
        <f t="shared" si="41"/>
        <v>1.7204532382915263</v>
      </c>
      <c r="F578" s="4">
        <f t="shared" si="42"/>
        <v>3.8909476305595847</v>
      </c>
      <c r="G578" s="4">
        <f t="shared" si="43"/>
        <v>6.1823414394070602</v>
      </c>
      <c r="I578" s="4">
        <f t="shared" si="44"/>
        <v>1.0419877296940181</v>
      </c>
    </row>
    <row r="579" spans="1:9" x14ac:dyDescent="0.2">
      <c r="A579" s="4">
        <f>IF('True_Odds_Calculator_3-way'!A580="","",'True_Odds_Calculator_3-way'!A580)</f>
        <v>1.82</v>
      </c>
      <c r="B579" s="4">
        <f>IF('True_Odds_Calculator_3-way'!B580="","",'True_Odds_Calculator_3-way'!B580)</f>
        <v>3.51</v>
      </c>
      <c r="C579" s="4">
        <f>IF('True_Odds_Calculator_3-way'!C580="","",'True_Odds_Calculator_3-way'!C580)</f>
        <v>4.84</v>
      </c>
      <c r="D579" s="4">
        <f t="shared" ref="D579:D642" si="45">IF(A579="","",((1/A579)+(1/B579)+(1/C579))-1)</f>
        <v>4.0962404598768209E-2</v>
      </c>
      <c r="E579" s="4">
        <f t="shared" ref="E579:E642" si="46">IF(A579="","",(3*A579)/(3-($D579*A579)))</f>
        <v>1.8663805370475777</v>
      </c>
      <c r="F579" s="4">
        <f t="shared" ref="F579:F642" si="47">IF(B579="","",(3*B579)/(3-($D579*B579)))</f>
        <v>3.6866882714263269</v>
      </c>
      <c r="G579" s="4">
        <f t="shared" ref="G579:G642" si="48">IF(C579="","",(3*C579)/(3-($D579*C579)))</f>
        <v>5.1824901073231953</v>
      </c>
      <c r="I579" s="4">
        <f t="shared" ref="I579:I642" si="49">IF(A579="","",D579+1)</f>
        <v>1.0409624045987682</v>
      </c>
    </row>
    <row r="580" spans="1:9" x14ac:dyDescent="0.2">
      <c r="A580" s="4">
        <f>IF('True_Odds_Calculator_3-way'!A581="","",'True_Odds_Calculator_3-way'!A581)</f>
        <v>1.83</v>
      </c>
      <c r="B580" s="4">
        <f>IF('True_Odds_Calculator_3-way'!B581="","",'True_Odds_Calculator_3-way'!B581)</f>
        <v>3.8</v>
      </c>
      <c r="C580" s="4">
        <f>IF('True_Odds_Calculator_3-way'!C581="","",'True_Odds_Calculator_3-way'!C581)</f>
        <v>4.29</v>
      </c>
      <c r="D580" s="4">
        <f t="shared" si="45"/>
        <v>4.2706215268768943E-2</v>
      </c>
      <c r="E580" s="4">
        <f t="shared" si="46"/>
        <v>1.8789480844374236</v>
      </c>
      <c r="F580" s="4">
        <f t="shared" si="47"/>
        <v>4.0173147931193274</v>
      </c>
      <c r="G580" s="4">
        <f t="shared" si="48"/>
        <v>4.5690301593427787</v>
      </c>
      <c r="I580" s="4">
        <f t="shared" si="49"/>
        <v>1.0427062152687689</v>
      </c>
    </row>
    <row r="581" spans="1:9" x14ac:dyDescent="0.2">
      <c r="A581" s="4">
        <f>IF('True_Odds_Calculator_3-way'!A582="","",'True_Odds_Calculator_3-way'!A582)</f>
        <v>1.63</v>
      </c>
      <c r="B581" s="4">
        <f>IF('True_Odds_Calculator_3-way'!B582="","",'True_Odds_Calculator_3-way'!B582)</f>
        <v>4.3099999999999996</v>
      </c>
      <c r="C581" s="4">
        <f>IF('True_Odds_Calculator_3-way'!C582="","",'True_Odds_Calculator_3-way'!C582)</f>
        <v>5.28</v>
      </c>
      <c r="D581" s="4">
        <f t="shared" si="45"/>
        <v>3.4909433394195721E-2</v>
      </c>
      <c r="E581" s="4">
        <f t="shared" si="46"/>
        <v>1.6615147118608355</v>
      </c>
      <c r="F581" s="4">
        <f t="shared" si="47"/>
        <v>4.537573940996606</v>
      </c>
      <c r="G581" s="4">
        <f t="shared" si="48"/>
        <v>5.6256428901615827</v>
      </c>
      <c r="I581" s="4">
        <f t="shared" si="49"/>
        <v>1.0349094333941957</v>
      </c>
    </row>
    <row r="582" spans="1:9" x14ac:dyDescent="0.2">
      <c r="A582" s="4">
        <f>IF('True_Odds_Calculator_3-way'!A583="","",'True_Odds_Calculator_3-way'!A583)</f>
        <v>2.2599999999999998</v>
      </c>
      <c r="B582" s="4">
        <f>IF('True_Odds_Calculator_3-way'!B583="","",'True_Odds_Calculator_3-way'!B583)</f>
        <v>3.45</v>
      </c>
      <c r="C582" s="4">
        <f>IF('True_Odds_Calculator_3-way'!C583="","",'True_Odds_Calculator_3-way'!C583)</f>
        <v>3.31</v>
      </c>
      <c r="D582" s="4">
        <f t="shared" si="45"/>
        <v>3.4447752195340353E-2</v>
      </c>
      <c r="E582" s="4">
        <f t="shared" si="46"/>
        <v>2.3202109592990237</v>
      </c>
      <c r="F582" s="4">
        <f t="shared" si="47"/>
        <v>3.5923090164280507</v>
      </c>
      <c r="G582" s="4">
        <f t="shared" si="48"/>
        <v>3.4407747410560048</v>
      </c>
      <c r="I582" s="4">
        <f t="shared" si="49"/>
        <v>1.0344477521953404</v>
      </c>
    </row>
    <row r="583" spans="1:9" x14ac:dyDescent="0.2">
      <c r="A583" s="4">
        <f>IF('True_Odds_Calculator_3-way'!A584="","",'True_Odds_Calculator_3-way'!A584)</f>
        <v>1.54</v>
      </c>
      <c r="B583" s="4">
        <f>IF('True_Odds_Calculator_3-way'!B584="","",'True_Odds_Calculator_3-way'!B584)</f>
        <v>4.53</v>
      </c>
      <c r="C583" s="4">
        <f>IF('True_Odds_Calculator_3-way'!C584="","",'True_Odds_Calculator_3-way'!C584)</f>
        <v>6.44</v>
      </c>
      <c r="D583" s="4">
        <f t="shared" si="45"/>
        <v>2.5380704332619075E-2</v>
      </c>
      <c r="E583" s="4">
        <f t="shared" si="46"/>
        <v>1.5603291565315258</v>
      </c>
      <c r="F583" s="4">
        <f t="shared" si="47"/>
        <v>4.7105304361781659</v>
      </c>
      <c r="G583" s="4">
        <f t="shared" si="48"/>
        <v>6.811095106165614</v>
      </c>
      <c r="I583" s="4">
        <f t="shared" si="49"/>
        <v>1.0253807043326191</v>
      </c>
    </row>
    <row r="584" spans="1:9" x14ac:dyDescent="0.2">
      <c r="A584" s="4">
        <f>IF('True_Odds_Calculator_3-way'!A585="","",'True_Odds_Calculator_3-way'!A585)</f>
        <v>2.36</v>
      </c>
      <c r="B584" s="4">
        <f>IF('True_Odds_Calculator_3-way'!B585="","",'True_Odds_Calculator_3-way'!B585)</f>
        <v>3.64</v>
      </c>
      <c r="C584" s="4">
        <f>IF('True_Odds_Calculator_3-way'!C585="","",'True_Odds_Calculator_3-way'!C585)</f>
        <v>3.09</v>
      </c>
      <c r="D584" s="4">
        <f t="shared" si="45"/>
        <v>2.2078683753852468E-2</v>
      </c>
      <c r="E584" s="4">
        <f t="shared" si="46"/>
        <v>2.4017143303852349</v>
      </c>
      <c r="F584" s="4">
        <f t="shared" si="47"/>
        <v>3.740195356414989</v>
      </c>
      <c r="G584" s="4">
        <f t="shared" si="48"/>
        <v>3.1619050220733373</v>
      </c>
      <c r="I584" s="4">
        <f t="shared" si="49"/>
        <v>1.0220786837538525</v>
      </c>
    </row>
    <row r="585" spans="1:9" x14ac:dyDescent="0.2">
      <c r="A585" s="4">
        <f>IF('True_Odds_Calculator_3-way'!A586="","",'True_Odds_Calculator_3-way'!A586)</f>
        <v>2.36</v>
      </c>
      <c r="B585" s="4">
        <f>IF('True_Odds_Calculator_3-way'!B586="","",'True_Odds_Calculator_3-way'!B586)</f>
        <v>2.79</v>
      </c>
      <c r="C585" s="4">
        <f>IF('True_Odds_Calculator_3-way'!C586="","",'True_Odds_Calculator_3-way'!C586)</f>
        <v>3.6</v>
      </c>
      <c r="D585" s="4">
        <f t="shared" si="45"/>
        <v>5.9929530405200104E-2</v>
      </c>
      <c r="E585" s="4">
        <f t="shared" si="46"/>
        <v>2.4767660556210349</v>
      </c>
      <c r="F585" s="4">
        <f t="shared" si="47"/>
        <v>2.9546773566278755</v>
      </c>
      <c r="G585" s="4">
        <f t="shared" si="48"/>
        <v>3.8789568769146174</v>
      </c>
      <c r="I585" s="4">
        <f t="shared" si="49"/>
        <v>1.0599295304052001</v>
      </c>
    </row>
    <row r="586" spans="1:9" x14ac:dyDescent="0.2">
      <c r="A586" s="4">
        <f>IF('True_Odds_Calculator_3-way'!A587="","",'True_Odds_Calculator_3-way'!A587)</f>
        <v>2.64</v>
      </c>
      <c r="B586" s="4">
        <f>IF('True_Odds_Calculator_3-way'!B587="","",'True_Odds_Calculator_3-way'!B587)</f>
        <v>3.54</v>
      </c>
      <c r="C586" s="4">
        <f>IF('True_Odds_Calculator_3-way'!C587="","",'True_Odds_Calculator_3-way'!C587)</f>
        <v>2.77</v>
      </c>
      <c r="D586" s="4">
        <f t="shared" si="45"/>
        <v>2.2284584819003195E-2</v>
      </c>
      <c r="E586" s="4">
        <f t="shared" si="46"/>
        <v>2.6928071179873645</v>
      </c>
      <c r="F586" s="4">
        <f t="shared" si="47"/>
        <v>3.6356010754294923</v>
      </c>
      <c r="G586" s="4">
        <f t="shared" si="48"/>
        <v>2.8281931857611196</v>
      </c>
      <c r="I586" s="4">
        <f t="shared" si="49"/>
        <v>1.0222845848190032</v>
      </c>
    </row>
    <row r="587" spans="1:9" x14ac:dyDescent="0.2">
      <c r="A587" s="4">
        <f>IF('True_Odds_Calculator_3-way'!A588="","",'True_Odds_Calculator_3-way'!A588)</f>
        <v>2.73</v>
      </c>
      <c r="B587" s="4">
        <f>IF('True_Odds_Calculator_3-way'!B588="","",'True_Odds_Calculator_3-way'!B588)</f>
        <v>3.36</v>
      </c>
      <c r="C587" s="4">
        <f>IF('True_Odds_Calculator_3-way'!C588="","",'True_Odds_Calculator_3-way'!C588)</f>
        <v>2.79</v>
      </c>
      <c r="D587" s="4">
        <f t="shared" si="45"/>
        <v>2.2342352987514191E-2</v>
      </c>
      <c r="E587" s="4">
        <f t="shared" si="46"/>
        <v>2.7866570323147135</v>
      </c>
      <c r="F587" s="4">
        <f t="shared" si="47"/>
        <v>3.4462366807682732</v>
      </c>
      <c r="G587" s="4">
        <f t="shared" si="48"/>
        <v>2.849201821735512</v>
      </c>
      <c r="I587" s="4">
        <f t="shared" si="49"/>
        <v>1.0223423529875142</v>
      </c>
    </row>
    <row r="588" spans="1:9" x14ac:dyDescent="0.2">
      <c r="A588" s="4">
        <f>IF('True_Odds_Calculator_3-way'!A589="","",'True_Odds_Calculator_3-way'!A589)</f>
        <v>3.4</v>
      </c>
      <c r="B588" s="4">
        <f>IF('True_Odds_Calculator_3-way'!B589="","",'True_Odds_Calculator_3-way'!B589)</f>
        <v>3.16</v>
      </c>
      <c r="C588" s="4">
        <f>IF('True_Odds_Calculator_3-way'!C589="","",'True_Odds_Calculator_3-way'!C589)</f>
        <v>2.37</v>
      </c>
      <c r="D588" s="4">
        <f t="shared" si="45"/>
        <v>3.2514271531397299E-2</v>
      </c>
      <c r="E588" s="4">
        <f t="shared" si="46"/>
        <v>3.5300817757009342</v>
      </c>
      <c r="F588" s="4">
        <f t="shared" si="47"/>
        <v>3.2720628045479154</v>
      </c>
      <c r="G588" s="4">
        <f t="shared" si="48"/>
        <v>2.4324813845844231</v>
      </c>
      <c r="I588" s="4">
        <f t="shared" si="49"/>
        <v>1.0325142715313973</v>
      </c>
    </row>
    <row r="589" spans="1:9" x14ac:dyDescent="0.2">
      <c r="A589" s="4">
        <f>IF('True_Odds_Calculator_3-way'!A590="","",'True_Odds_Calculator_3-way'!A590)</f>
        <v>9.42</v>
      </c>
      <c r="B589" s="4">
        <f>IF('True_Odds_Calculator_3-way'!B590="","",'True_Odds_Calculator_3-way'!B590)</f>
        <v>4.99</v>
      </c>
      <c r="C589" s="4">
        <f>IF('True_Odds_Calculator_3-way'!C590="","",'True_Odds_Calculator_3-way'!C590)</f>
        <v>1.37</v>
      </c>
      <c r="D589" s="4">
        <f t="shared" si="45"/>
        <v>3.6484921429015715E-2</v>
      </c>
      <c r="E589" s="4">
        <f t="shared" si="46"/>
        <v>10.638810340416443</v>
      </c>
      <c r="F589" s="4">
        <f t="shared" si="47"/>
        <v>5.3123908649700606</v>
      </c>
      <c r="G589" s="4">
        <f t="shared" si="48"/>
        <v>1.3932129442610657</v>
      </c>
      <c r="I589" s="4">
        <f t="shared" si="49"/>
        <v>1.0364849214290157</v>
      </c>
    </row>
    <row r="590" spans="1:9" x14ac:dyDescent="0.2">
      <c r="A590" s="4">
        <f>IF('True_Odds_Calculator_3-way'!A591="","",'True_Odds_Calculator_3-way'!A591)</f>
        <v>1.79</v>
      </c>
      <c r="B590" s="4">
        <f>IF('True_Odds_Calculator_3-way'!B591="","",'True_Odds_Calculator_3-way'!B591)</f>
        <v>3.81</v>
      </c>
      <c r="C590" s="4">
        <f>IF('True_Odds_Calculator_3-way'!C591="","",'True_Odds_Calculator_3-way'!C591)</f>
        <v>4.91</v>
      </c>
      <c r="D590" s="4">
        <f t="shared" si="45"/>
        <v>2.4792397258185384E-2</v>
      </c>
      <c r="E590" s="4">
        <f t="shared" si="46"/>
        <v>1.8168766880765586</v>
      </c>
      <c r="F590" s="4">
        <f t="shared" si="47"/>
        <v>3.9338629645892462</v>
      </c>
      <c r="G590" s="4">
        <f t="shared" si="48"/>
        <v>5.1176586739892462</v>
      </c>
      <c r="I590" s="4">
        <f t="shared" si="49"/>
        <v>1.0247923972581854</v>
      </c>
    </row>
    <row r="591" spans="1:9" x14ac:dyDescent="0.2">
      <c r="A591" s="4">
        <f>IF('True_Odds_Calculator_3-way'!A592="","",'True_Odds_Calculator_3-way'!A592)</f>
        <v>2.73</v>
      </c>
      <c r="B591" s="4">
        <f>IF('True_Odds_Calculator_3-way'!B592="","",'True_Odds_Calculator_3-way'!B592)</f>
        <v>2.77</v>
      </c>
      <c r="C591" s="4">
        <f>IF('True_Odds_Calculator_3-way'!C592="","",'True_Odds_Calculator_3-way'!C592)</f>
        <v>3.26</v>
      </c>
      <c r="D591" s="4">
        <f t="shared" si="45"/>
        <v>3.4059662882944819E-2</v>
      </c>
      <c r="E591" s="4">
        <f t="shared" si="46"/>
        <v>2.8173208691222023</v>
      </c>
      <c r="F591" s="4">
        <f t="shared" si="47"/>
        <v>2.8599406196797141</v>
      </c>
      <c r="G591" s="4">
        <f t="shared" si="48"/>
        <v>3.385294841139459</v>
      </c>
      <c r="I591" s="4">
        <f t="shared" si="49"/>
        <v>1.0340596628829448</v>
      </c>
    </row>
    <row r="592" spans="1:9" x14ac:dyDescent="0.2">
      <c r="A592" s="4">
        <f>IF('True_Odds_Calculator_3-way'!A593="","",'True_Odds_Calculator_3-way'!A593)</f>
        <v>3.1</v>
      </c>
      <c r="B592" s="4">
        <f>IF('True_Odds_Calculator_3-way'!B593="","",'True_Odds_Calculator_3-way'!B593)</f>
        <v>3.52</v>
      </c>
      <c r="C592" s="4">
        <f>IF('True_Odds_Calculator_3-way'!C593="","",'True_Odds_Calculator_3-way'!C593)</f>
        <v>2.3199999999999998</v>
      </c>
      <c r="D592" s="4">
        <f t="shared" si="45"/>
        <v>3.7706037010820204E-2</v>
      </c>
      <c r="E592" s="4">
        <f t="shared" si="46"/>
        <v>3.2256819386493065</v>
      </c>
      <c r="F592" s="4">
        <f t="shared" si="47"/>
        <v>3.6829396977126723</v>
      </c>
      <c r="G592" s="4">
        <f t="shared" si="48"/>
        <v>2.3896815248144829</v>
      </c>
      <c r="I592" s="4">
        <f t="shared" si="49"/>
        <v>1.0377060370108202</v>
      </c>
    </row>
    <row r="593" spans="1:9" x14ac:dyDescent="0.2">
      <c r="A593" s="4">
        <f>IF('True_Odds_Calculator_3-way'!A594="","",'True_Odds_Calculator_3-way'!A594)</f>
        <v>1.83</v>
      </c>
      <c r="B593" s="4">
        <f>IF('True_Odds_Calculator_3-way'!B594="","",'True_Odds_Calculator_3-way'!B594)</f>
        <v>3.78</v>
      </c>
      <c r="C593" s="4">
        <f>IF('True_Odds_Calculator_3-way'!C594="","",'True_Odds_Calculator_3-way'!C594)</f>
        <v>4.3099999999999996</v>
      </c>
      <c r="D593" s="4">
        <f t="shared" si="45"/>
        <v>4.3016913466877416E-2</v>
      </c>
      <c r="E593" s="4">
        <f t="shared" si="46"/>
        <v>1.8793137899956243</v>
      </c>
      <c r="F593" s="4">
        <f t="shared" si="47"/>
        <v>3.9966221605464392</v>
      </c>
      <c r="G593" s="4">
        <f t="shared" si="48"/>
        <v>4.593907947397633</v>
      </c>
      <c r="I593" s="4">
        <f t="shared" si="49"/>
        <v>1.0430169134668774</v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2.0499999999999998</v>
      </c>
      <c r="C2" s="4">
        <f>1/A2</f>
        <v>0.54054054054054046</v>
      </c>
      <c r="D2">
        <f>1/B2</f>
        <v>0.48780487804878053</v>
      </c>
      <c r="E2">
        <f>C2+D2-1</f>
        <v>2.8345418589321048E-2</v>
      </c>
      <c r="F2">
        <f>C2+D2-(C2*D2)-1</f>
        <v>-0.2353328938694792</v>
      </c>
      <c r="G2">
        <v>0</v>
      </c>
      <c r="H2">
        <f>C2*D2</f>
        <v>0.26367831245880025</v>
      </c>
      <c r="I2">
        <f>((-4*F2*H2)^0.5)/(2*F2)</f>
        <v>-1.0585122480499263</v>
      </c>
      <c r="J2">
        <f>(-((-4*F2*H2)^0.5))/(2*F2)</f>
        <v>1.0585122480499263</v>
      </c>
      <c r="K2">
        <f>IF(A2="","",(C2/($J2+C2-($J2*C2))))</f>
        <v>0.52638909307720383</v>
      </c>
      <c r="L2">
        <f>IF(B2="","",(D2/($J2+D2-($J2*D2))))</f>
        <v>0.47361090692279612</v>
      </c>
      <c r="M2">
        <f>IF(A2="","",1/K2)</f>
        <v>1.8997354108424378</v>
      </c>
      <c r="N2">
        <f>IF(B2="","",1/L2)</f>
        <v>2.1114378604524222</v>
      </c>
    </row>
    <row r="3" spans="1:14" x14ac:dyDescent="0.25">
      <c r="A3" s="4">
        <f>IF('True_Odds_Calculator_2-way'!A4="","",'True_Odds_Calculator_2-way'!A4)</f>
        <v>1.9</v>
      </c>
      <c r="B3" s="4">
        <f>IF('True_Odds_Calculator_2-way'!B4="","",'True_Odds_Calculator_2-way'!B4)</f>
        <v>2.0099999999999998</v>
      </c>
      <c r="C3" s="4">
        <f t="shared" ref="C3:C66" si="0">1/A3</f>
        <v>0.52631578947368418</v>
      </c>
      <c r="D3">
        <f t="shared" ref="D3:D66" si="1">1/B3</f>
        <v>0.49751243781094534</v>
      </c>
      <c r="E3">
        <f t="shared" ref="E3:E66" si="2">C3+D3-1</f>
        <v>2.3828227284629522E-2</v>
      </c>
      <c r="F3">
        <f t="shared" ref="F3:F66" si="3">C3+D3-(C3*D3)-1</f>
        <v>-0.23802042419481539</v>
      </c>
      <c r="G3">
        <v>0</v>
      </c>
      <c r="H3">
        <f t="shared" ref="H3:H66" si="4">C3*D3</f>
        <v>0.26184865147944492</v>
      </c>
      <c r="I3">
        <f t="shared" ref="I3:I66" si="5">((-4*F3*H3)^0.5)/(2*F3)</f>
        <v>-1.0488612925459211</v>
      </c>
      <c r="J3">
        <f t="shared" ref="J3:J66" si="6">(-((-4*F3*H3)^0.5))/(2*F3)</f>
        <v>1.0488612925459211</v>
      </c>
      <c r="K3">
        <f t="shared" ref="K3:K66" si="7">IF(A3="","",(C3/($J3+C3-($J3*C3))))</f>
        <v>0.51440986432507074</v>
      </c>
      <c r="L3">
        <f t="shared" ref="L3:L66" si="8">IF(B3="","",(D3/($J3+D3-($J3*D3))))</f>
        <v>0.48559013567492909</v>
      </c>
      <c r="M3">
        <f t="shared" ref="M3:M66" si="9">IF(A3="","",1/K3)</f>
        <v>1.9439751632913294</v>
      </c>
      <c r="N3">
        <f t="shared" ref="N3:N66" si="10">IF(B3="","",1/L3)</f>
        <v>2.0593499054713802</v>
      </c>
    </row>
    <row r="4" spans="1:14" x14ac:dyDescent="0.25">
      <c r="A4" s="4">
        <f>IF('True_Odds_Calculator_2-way'!A5="","",'True_Odds_Calculator_2-way'!A5)</f>
        <v>1.62</v>
      </c>
      <c r="B4" s="4">
        <f>IF('True_Odds_Calculator_2-way'!B5="","",'True_Odds_Calculator_2-way'!B5)</f>
        <v>2.4</v>
      </c>
      <c r="C4" s="4">
        <f t="shared" si="0"/>
        <v>0.61728395061728392</v>
      </c>
      <c r="D4">
        <f t="shared" si="1"/>
        <v>0.41666666666666669</v>
      </c>
      <c r="E4">
        <f t="shared" si="2"/>
        <v>3.3950617283950546E-2</v>
      </c>
      <c r="F4">
        <f t="shared" si="3"/>
        <v>-0.22325102880658443</v>
      </c>
      <c r="G4">
        <v>0</v>
      </c>
      <c r="H4">
        <f t="shared" si="4"/>
        <v>0.25720164609053497</v>
      </c>
      <c r="I4">
        <f t="shared" si="5"/>
        <v>-1.0733469768527295</v>
      </c>
      <c r="J4">
        <f t="shared" si="6"/>
        <v>1.0733469768527295</v>
      </c>
      <c r="K4">
        <f t="shared" si="7"/>
        <v>0.60042926165619326</v>
      </c>
      <c r="L4">
        <f t="shared" si="8"/>
        <v>0.3995707383438068</v>
      </c>
      <c r="M4">
        <f t="shared" si="9"/>
        <v>1.6654751256486924</v>
      </c>
      <c r="N4">
        <f t="shared" si="10"/>
        <v>2.502685767593821</v>
      </c>
    </row>
    <row r="5" spans="1:14" x14ac:dyDescent="0.25">
      <c r="A5" s="4">
        <f>IF('True_Odds_Calculator_2-way'!A6="","",'True_Odds_Calculator_2-way'!A6)</f>
        <v>1.74</v>
      </c>
      <c r="B5" s="4">
        <f>IF('True_Odds_Calculator_2-way'!B6="","",'True_Odds_Calculator_2-way'!B6)</f>
        <v>2.1800000000000002</v>
      </c>
      <c r="C5" s="4">
        <f t="shared" si="0"/>
        <v>0.57471264367816088</v>
      </c>
      <c r="D5">
        <f t="shared" si="1"/>
        <v>0.4587155963302752</v>
      </c>
      <c r="E5">
        <f t="shared" si="2"/>
        <v>3.3428240008436028E-2</v>
      </c>
      <c r="F5">
        <f t="shared" si="3"/>
        <v>-0.23020141305494057</v>
      </c>
      <c r="G5">
        <v>0</v>
      </c>
      <c r="H5">
        <f t="shared" si="4"/>
        <v>0.26362965306337655</v>
      </c>
      <c r="I5">
        <f t="shared" si="5"/>
        <v>-1.0701462561817372</v>
      </c>
      <c r="J5">
        <f t="shared" si="6"/>
        <v>1.0701462561817372</v>
      </c>
      <c r="K5">
        <f t="shared" si="7"/>
        <v>0.55806429341387886</v>
      </c>
      <c r="L5">
        <f t="shared" si="8"/>
        <v>0.44193570658612125</v>
      </c>
      <c r="M5">
        <f t="shared" si="9"/>
        <v>1.7919082295744857</v>
      </c>
      <c r="N5">
        <f t="shared" si="10"/>
        <v>2.26277258229445</v>
      </c>
    </row>
    <row r="6" spans="1:14" x14ac:dyDescent="0.25">
      <c r="A6" s="4">
        <f>IF('True_Odds_Calculator_2-way'!A7="","",'True_Odds_Calculator_2-way'!A7)</f>
        <v>2.42</v>
      </c>
      <c r="B6" s="4">
        <f>IF('True_Odds_Calculator_2-way'!B7="","",'True_Odds_Calculator_2-way'!B7)</f>
        <v>1.62</v>
      </c>
      <c r="C6" s="4">
        <f t="shared" si="0"/>
        <v>0.41322314049586778</v>
      </c>
      <c r="D6">
        <f t="shared" si="1"/>
        <v>0.61728395061728392</v>
      </c>
      <c r="E6">
        <f t="shared" si="2"/>
        <v>3.0507091113151752E-2</v>
      </c>
      <c r="F6">
        <f t="shared" si="3"/>
        <v>-0.2245689215386184</v>
      </c>
      <c r="G6">
        <v>0</v>
      </c>
      <c r="H6">
        <f t="shared" si="4"/>
        <v>0.25507601265177021</v>
      </c>
      <c r="I6">
        <f t="shared" si="5"/>
        <v>-1.0657613907987191</v>
      </c>
      <c r="J6">
        <f t="shared" si="6"/>
        <v>1.0657613907987191</v>
      </c>
      <c r="K6">
        <f t="shared" si="7"/>
        <v>0.39787041057399003</v>
      </c>
      <c r="L6">
        <f t="shared" si="8"/>
        <v>0.60212958942600991</v>
      </c>
      <c r="M6">
        <f t="shared" si="9"/>
        <v>2.5133811749341808</v>
      </c>
      <c r="N6">
        <f t="shared" si="10"/>
        <v>1.6607720622952058</v>
      </c>
    </row>
    <row r="7" spans="1:14" x14ac:dyDescent="0.25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0.5376344086021505</v>
      </c>
      <c r="D7">
        <f t="shared" si="1"/>
        <v>0.49261083743842371</v>
      </c>
      <c r="E7">
        <f t="shared" si="2"/>
        <v>3.0245246040574214E-2</v>
      </c>
      <c r="F7">
        <f t="shared" si="3"/>
        <v>-0.23459929021664283</v>
      </c>
      <c r="G7">
        <v>0</v>
      </c>
      <c r="H7">
        <f t="shared" si="4"/>
        <v>0.26484453625721704</v>
      </c>
      <c r="I7">
        <f t="shared" si="5"/>
        <v>-1.0625078858299792</v>
      </c>
      <c r="J7">
        <f t="shared" si="6"/>
        <v>1.0625078858299792</v>
      </c>
      <c r="K7">
        <f t="shared" si="7"/>
        <v>0.5225324395988501</v>
      </c>
      <c r="L7">
        <f t="shared" si="8"/>
        <v>0.47746756040114985</v>
      </c>
      <c r="M7">
        <f t="shared" si="9"/>
        <v>1.9137567818137824</v>
      </c>
      <c r="N7">
        <f t="shared" si="10"/>
        <v>2.0943831224048783</v>
      </c>
    </row>
    <row r="8" spans="1:14" x14ac:dyDescent="0.25">
      <c r="A8" s="4">
        <f>IF('True_Odds_Calculator_2-way'!A9="","",'True_Odds_Calculator_2-way'!A9)</f>
        <v>2.34</v>
      </c>
      <c r="B8" s="4">
        <f>IF('True_Odds_Calculator_2-way'!B9="","",'True_Odds_Calculator_2-way'!B9)</f>
        <v>1.65</v>
      </c>
      <c r="C8" s="4">
        <f t="shared" si="0"/>
        <v>0.42735042735042739</v>
      </c>
      <c r="D8">
        <f t="shared" si="1"/>
        <v>0.60606060606060608</v>
      </c>
      <c r="E8">
        <f t="shared" si="2"/>
        <v>3.3411033411033575E-2</v>
      </c>
      <c r="F8">
        <f t="shared" si="3"/>
        <v>-0.22558922558922545</v>
      </c>
      <c r="G8">
        <v>0</v>
      </c>
      <c r="H8">
        <f t="shared" si="4"/>
        <v>0.25900025900025903</v>
      </c>
      <c r="I8">
        <f t="shared" si="5"/>
        <v>-1.0714969088698143</v>
      </c>
      <c r="J8">
        <f t="shared" si="6"/>
        <v>1.0714969088698143</v>
      </c>
      <c r="K8">
        <f t="shared" si="7"/>
        <v>0.41054175018204025</v>
      </c>
      <c r="L8">
        <f t="shared" si="8"/>
        <v>0.58945824981795969</v>
      </c>
      <c r="M8">
        <f t="shared" si="9"/>
        <v>2.4358058578855508</v>
      </c>
      <c r="N8">
        <f t="shared" si="10"/>
        <v>1.6964729907653791</v>
      </c>
    </row>
    <row r="9" spans="1:14" x14ac:dyDescent="0.25">
      <c r="A9" s="4">
        <f>IF('True_Odds_Calculator_2-way'!A10="","",'True_Odds_Calculator_2-way'!A10)</f>
        <v>1.64</v>
      </c>
      <c r="B9" s="4">
        <f>IF('True_Odds_Calculator_2-way'!B10="","",'True_Odds_Calculator_2-way'!B10)</f>
        <v>2.34</v>
      </c>
      <c r="C9" s="4">
        <f t="shared" si="0"/>
        <v>0.6097560975609756</v>
      </c>
      <c r="D9">
        <f t="shared" si="1"/>
        <v>0.42735042735042739</v>
      </c>
      <c r="E9">
        <f t="shared" si="2"/>
        <v>3.7106524911402872E-2</v>
      </c>
      <c r="F9">
        <f t="shared" si="3"/>
        <v>-0.22347300396080894</v>
      </c>
      <c r="G9">
        <v>0</v>
      </c>
      <c r="H9">
        <f t="shared" si="4"/>
        <v>0.26057952887221181</v>
      </c>
      <c r="I9">
        <f t="shared" si="5"/>
        <v>-1.0798355319766999</v>
      </c>
      <c r="J9">
        <f t="shared" si="6"/>
        <v>1.0798355319766999</v>
      </c>
      <c r="K9">
        <f t="shared" si="7"/>
        <v>0.59133292539540294</v>
      </c>
      <c r="L9">
        <f t="shared" si="8"/>
        <v>0.40866707460459728</v>
      </c>
      <c r="M9">
        <f t="shared" si="9"/>
        <v>1.6910947404650878</v>
      </c>
      <c r="N9">
        <f t="shared" si="10"/>
        <v>2.4469796128487777</v>
      </c>
    </row>
    <row r="10" spans="1:14" x14ac:dyDescent="0.25">
      <c r="A10" s="4">
        <f>IF('True_Odds_Calculator_2-way'!A11="","",'True_Odds_Calculator_2-way'!A11)</f>
        <v>2.02</v>
      </c>
      <c r="B10" s="4">
        <f>IF('True_Odds_Calculator_2-way'!B11="","",'True_Odds_Calculator_2-way'!B11)</f>
        <v>1.88</v>
      </c>
      <c r="C10" s="4">
        <f t="shared" si="0"/>
        <v>0.49504950495049505</v>
      </c>
      <c r="D10">
        <f t="shared" si="1"/>
        <v>0.53191489361702127</v>
      </c>
      <c r="E10">
        <f t="shared" si="2"/>
        <v>2.6964398567516312E-2</v>
      </c>
      <c r="F10">
        <f t="shared" si="3"/>
        <v>-0.23635980619338537</v>
      </c>
      <c r="G10">
        <v>0</v>
      </c>
      <c r="H10">
        <f t="shared" si="4"/>
        <v>0.26332420476090163</v>
      </c>
      <c r="I10">
        <f t="shared" si="5"/>
        <v>-1.0555008273018724</v>
      </c>
      <c r="J10">
        <f t="shared" si="6"/>
        <v>1.0555008273018724</v>
      </c>
      <c r="K10">
        <f t="shared" si="7"/>
        <v>0.48155387561543506</v>
      </c>
      <c r="L10">
        <f t="shared" si="8"/>
        <v>0.51844612438456505</v>
      </c>
      <c r="M10">
        <f t="shared" si="9"/>
        <v>2.0766108438479098</v>
      </c>
      <c r="N10">
        <f t="shared" si="10"/>
        <v>1.9288407280256479</v>
      </c>
    </row>
    <row r="11" spans="1:14" x14ac:dyDescent="0.25">
      <c r="A11" s="4">
        <f>IF('True_Odds_Calculator_2-way'!A12="","",'True_Odds_Calculator_2-way'!A12)</f>
        <v>1.89</v>
      </c>
      <c r="B11" s="4">
        <f>IF('True_Odds_Calculator_2-way'!B12="","",'True_Odds_Calculator_2-way'!B12)</f>
        <v>2</v>
      </c>
      <c r="C11" s="4">
        <f t="shared" si="0"/>
        <v>0.52910052910052918</v>
      </c>
      <c r="D11">
        <f t="shared" si="1"/>
        <v>0.5</v>
      </c>
      <c r="E11">
        <f t="shared" si="2"/>
        <v>2.9100529100529293E-2</v>
      </c>
      <c r="F11">
        <f t="shared" si="3"/>
        <v>-0.23544973544973535</v>
      </c>
      <c r="G11">
        <v>0</v>
      </c>
      <c r="H11">
        <f t="shared" si="4"/>
        <v>0.26455026455026459</v>
      </c>
      <c r="I11">
        <f t="shared" si="5"/>
        <v>-1.0599978800063603</v>
      </c>
      <c r="J11">
        <f t="shared" si="6"/>
        <v>1.0599978800063603</v>
      </c>
      <c r="K11">
        <f t="shared" si="7"/>
        <v>0.51456260722126923</v>
      </c>
      <c r="L11">
        <f t="shared" si="8"/>
        <v>0.48543739277873066</v>
      </c>
      <c r="M11">
        <f t="shared" si="9"/>
        <v>1.9433981132056606</v>
      </c>
      <c r="N11">
        <f t="shared" si="10"/>
        <v>2.0599978800063603</v>
      </c>
    </row>
    <row r="12" spans="1:14" x14ac:dyDescent="0.25">
      <c r="A12" s="4">
        <f>IF('True_Odds_Calculator_2-way'!A13="","",'True_Odds_Calculator_2-way'!A13)</f>
        <v>1.48</v>
      </c>
      <c r="B12" s="4">
        <f>IF('True_Odds_Calculator_2-way'!B13="","",'True_Odds_Calculator_2-way'!B13)</f>
        <v>2.76</v>
      </c>
      <c r="C12" s="4">
        <f t="shared" si="0"/>
        <v>0.67567567567567566</v>
      </c>
      <c r="D12">
        <f t="shared" si="1"/>
        <v>0.3623188405797102</v>
      </c>
      <c r="E12">
        <f t="shared" si="2"/>
        <v>3.7994516255385857E-2</v>
      </c>
      <c r="F12">
        <f t="shared" si="3"/>
        <v>-0.20681551116333718</v>
      </c>
      <c r="G12">
        <v>0</v>
      </c>
      <c r="H12">
        <f t="shared" si="4"/>
        <v>0.2448100274187231</v>
      </c>
      <c r="I12">
        <f t="shared" si="5"/>
        <v>-1.0879853497231118</v>
      </c>
      <c r="J12">
        <f t="shared" si="6"/>
        <v>1.0879853497231118</v>
      </c>
      <c r="K12">
        <f t="shared" si="7"/>
        <v>0.65692966918274631</v>
      </c>
      <c r="L12">
        <f t="shared" si="8"/>
        <v>0.34307033081725358</v>
      </c>
      <c r="M12">
        <f t="shared" si="9"/>
        <v>1.5222329678670938</v>
      </c>
      <c r="N12">
        <f t="shared" si="10"/>
        <v>2.9148542155126762</v>
      </c>
    </row>
    <row r="13" spans="1:14" x14ac:dyDescent="0.25">
      <c r="A13" s="4">
        <f>IF('True_Odds_Calculator_2-way'!A14="","",'True_Odds_Calculator_2-way'!A14)</f>
        <v>2.2599999999999998</v>
      </c>
      <c r="B13" s="4">
        <f>IF('True_Odds_Calculator_2-way'!B14="","",'True_Odds_Calculator_2-way'!B14)</f>
        <v>1.69</v>
      </c>
      <c r="C13" s="4">
        <f t="shared" si="0"/>
        <v>0.44247787610619471</v>
      </c>
      <c r="D13">
        <f t="shared" si="1"/>
        <v>0.59171597633136097</v>
      </c>
      <c r="E13">
        <f t="shared" si="2"/>
        <v>3.4193852437555794E-2</v>
      </c>
      <c r="F13">
        <f t="shared" si="3"/>
        <v>-0.22762737602764815</v>
      </c>
      <c r="G13">
        <v>0</v>
      </c>
      <c r="H13">
        <f t="shared" si="4"/>
        <v>0.261821228465204</v>
      </c>
      <c r="I13">
        <f t="shared" si="5"/>
        <v>-1.0724824201463119</v>
      </c>
      <c r="J13">
        <f t="shared" si="6"/>
        <v>1.0724824201463119</v>
      </c>
      <c r="K13">
        <f t="shared" si="7"/>
        <v>0.42529160714947917</v>
      </c>
      <c r="L13">
        <f t="shared" si="8"/>
        <v>0.57470839285052078</v>
      </c>
      <c r="M13">
        <f t="shared" si="9"/>
        <v>2.351327849384353</v>
      </c>
      <c r="N13">
        <f t="shared" si="10"/>
        <v>1.7400128699009547</v>
      </c>
    </row>
    <row r="14" spans="1:14" x14ac:dyDescent="0.25">
      <c r="A14" s="4">
        <f>IF('True_Odds_Calculator_2-way'!A15="","",'True_Odds_Calculator_2-way'!A15)</f>
        <v>2.11</v>
      </c>
      <c r="B14" s="4">
        <f>IF('True_Odds_Calculator_2-way'!B15="","",'True_Odds_Calculator_2-way'!B15)</f>
        <v>1.78</v>
      </c>
      <c r="C14" s="4">
        <f t="shared" si="0"/>
        <v>0.47393364928909953</v>
      </c>
      <c r="D14">
        <f t="shared" si="1"/>
        <v>0.5617977528089888</v>
      </c>
      <c r="E14">
        <f t="shared" si="2"/>
        <v>3.5731402098088338E-2</v>
      </c>
      <c r="F14">
        <f t="shared" si="3"/>
        <v>-0.23052345705309119</v>
      </c>
      <c r="G14">
        <v>0</v>
      </c>
      <c r="H14">
        <f t="shared" si="4"/>
        <v>0.26625485915117952</v>
      </c>
      <c r="I14">
        <f t="shared" si="5"/>
        <v>-1.0747098003652684</v>
      </c>
      <c r="J14">
        <f t="shared" si="6"/>
        <v>1.0747098003652684</v>
      </c>
      <c r="K14">
        <f t="shared" si="7"/>
        <v>0.45601134895833134</v>
      </c>
      <c r="L14">
        <f t="shared" si="8"/>
        <v>0.54398865104166871</v>
      </c>
      <c r="M14">
        <f t="shared" si="9"/>
        <v>2.192927878405448</v>
      </c>
      <c r="N14">
        <f t="shared" si="10"/>
        <v>1.838273644284909</v>
      </c>
    </row>
    <row r="15" spans="1:14" x14ac:dyDescent="0.25">
      <c r="A15" s="4">
        <f>IF('True_Odds_Calculator_2-way'!A16="","",'True_Odds_Calculator_2-way'!A16)</f>
        <v>1.95</v>
      </c>
      <c r="B15" s="4">
        <f>IF('True_Odds_Calculator_2-way'!B16="","",'True_Odds_Calculator_2-way'!B16)</f>
        <v>1.95</v>
      </c>
      <c r="C15" s="4">
        <f t="shared" si="0"/>
        <v>0.51282051282051289</v>
      </c>
      <c r="D15">
        <f t="shared" si="1"/>
        <v>0.51282051282051289</v>
      </c>
      <c r="E15">
        <f t="shared" si="2"/>
        <v>2.5641025641025772E-2</v>
      </c>
      <c r="F15">
        <f t="shared" si="3"/>
        <v>-0.23734385272846803</v>
      </c>
      <c r="G15">
        <v>0</v>
      </c>
      <c r="H15">
        <f t="shared" si="4"/>
        <v>0.2629848783694938</v>
      </c>
      <c r="I15">
        <f t="shared" si="5"/>
        <v>-1.0526315789473688</v>
      </c>
      <c r="J15">
        <f t="shared" si="6"/>
        <v>1.0526315789473688</v>
      </c>
      <c r="K15">
        <f t="shared" si="7"/>
        <v>0.49999999999999989</v>
      </c>
      <c r="L15">
        <f t="shared" si="8"/>
        <v>0.49999999999999989</v>
      </c>
      <c r="M15">
        <f t="shared" si="9"/>
        <v>2.0000000000000004</v>
      </c>
      <c r="N15">
        <f t="shared" si="10"/>
        <v>2.0000000000000004</v>
      </c>
    </row>
    <row r="16" spans="1:14" x14ac:dyDescent="0.25">
      <c r="A16" s="4">
        <f>IF('True_Odds_Calculator_2-way'!A17="","",'True_Odds_Calculator_2-way'!A17)</f>
        <v>3.07</v>
      </c>
      <c r="B16" s="4">
        <f>IF('True_Odds_Calculator_2-way'!B17="","",'True_Odds_Calculator_2-way'!B17)</f>
        <v>1.4</v>
      </c>
      <c r="C16" s="4">
        <f t="shared" si="0"/>
        <v>0.32573289902280134</v>
      </c>
      <c r="D16">
        <f t="shared" si="1"/>
        <v>0.7142857142857143</v>
      </c>
      <c r="E16">
        <f t="shared" si="2"/>
        <v>4.0018613308515638E-2</v>
      </c>
      <c r="F16">
        <f t="shared" si="3"/>
        <v>-0.19264774313634248</v>
      </c>
      <c r="G16">
        <v>0</v>
      </c>
      <c r="H16">
        <f t="shared" si="4"/>
        <v>0.23266635644485811</v>
      </c>
      <c r="I16">
        <f t="shared" si="5"/>
        <v>-1.0989674556596452</v>
      </c>
      <c r="J16">
        <f t="shared" si="6"/>
        <v>1.0989674556596452</v>
      </c>
      <c r="K16">
        <f t="shared" si="7"/>
        <v>0.30535631933304552</v>
      </c>
      <c r="L16">
        <f t="shared" si="8"/>
        <v>0.69464368066695448</v>
      </c>
      <c r="M16">
        <f t="shared" si="9"/>
        <v>3.2748626332154656</v>
      </c>
      <c r="N16">
        <f t="shared" si="10"/>
        <v>1.4395869822638578</v>
      </c>
    </row>
    <row r="17" spans="1:14" x14ac:dyDescent="0.25">
      <c r="A17" s="4">
        <f>IF('True_Odds_Calculator_2-way'!A18="","",'True_Odds_Calculator_2-way'!A18)</f>
        <v>3.12</v>
      </c>
      <c r="B17" s="4">
        <f>IF('True_Odds_Calculator_2-way'!B18="","",'True_Odds_Calculator_2-way'!B18)</f>
        <v>1.39</v>
      </c>
      <c r="C17" s="4">
        <f t="shared" si="0"/>
        <v>0.32051282051282048</v>
      </c>
      <c r="D17">
        <f t="shared" si="1"/>
        <v>0.71942446043165476</v>
      </c>
      <c r="E17">
        <f t="shared" si="2"/>
        <v>3.9937280944475351E-2</v>
      </c>
      <c r="F17">
        <f t="shared" si="3"/>
        <v>-0.1906474820143883</v>
      </c>
      <c r="G17">
        <v>0</v>
      </c>
      <c r="H17">
        <f t="shared" si="4"/>
        <v>0.23058476295886368</v>
      </c>
      <c r="I17">
        <f t="shared" si="5"/>
        <v>-1.0997646755364598</v>
      </c>
      <c r="J17">
        <f t="shared" si="6"/>
        <v>1.0997646755364598</v>
      </c>
      <c r="K17">
        <f t="shared" si="7"/>
        <v>0.30016499059742441</v>
      </c>
      <c r="L17">
        <f t="shared" si="8"/>
        <v>0.69983500940257537</v>
      </c>
      <c r="M17">
        <f t="shared" si="9"/>
        <v>3.3315011121372948</v>
      </c>
      <c r="N17">
        <f t="shared" si="10"/>
        <v>1.4289082234592192</v>
      </c>
    </row>
    <row r="18" spans="1:14" x14ac:dyDescent="0.25">
      <c r="A18" s="4">
        <f>IF('True_Odds_Calculator_2-way'!A19="","",'True_Odds_Calculator_2-way'!A19)</f>
        <v>1.89</v>
      </c>
      <c r="B18" s="4">
        <f>IF('True_Odds_Calculator_2-way'!B19="","",'True_Odds_Calculator_2-way'!B19)</f>
        <v>1.98</v>
      </c>
      <c r="C18" s="4">
        <f t="shared" si="0"/>
        <v>0.52910052910052918</v>
      </c>
      <c r="D18">
        <f t="shared" si="1"/>
        <v>0.50505050505050508</v>
      </c>
      <c r="E18">
        <f t="shared" si="2"/>
        <v>3.4151034151034265E-2</v>
      </c>
      <c r="F18">
        <f t="shared" si="3"/>
        <v>-0.23307145529367745</v>
      </c>
      <c r="G18">
        <v>0</v>
      </c>
      <c r="H18">
        <f t="shared" si="4"/>
        <v>0.26722248944471172</v>
      </c>
      <c r="I18">
        <f t="shared" si="5"/>
        <v>-1.0707595557083738</v>
      </c>
      <c r="J18">
        <f t="shared" si="6"/>
        <v>1.0707595557083738</v>
      </c>
      <c r="K18">
        <f t="shared" si="7"/>
        <v>0.5120390612350737</v>
      </c>
      <c r="L18">
        <f t="shared" si="8"/>
        <v>0.48796093876492608</v>
      </c>
      <c r="M18">
        <f t="shared" si="9"/>
        <v>1.9529760045804527</v>
      </c>
      <c r="N18">
        <f t="shared" si="10"/>
        <v>2.0493443645942064</v>
      </c>
    </row>
    <row r="19" spans="1:14" x14ac:dyDescent="0.25">
      <c r="A19" s="4">
        <f>IF('True_Odds_Calculator_2-way'!A20="","",'True_Odds_Calculator_2-way'!A20)</f>
        <v>1.63</v>
      </c>
      <c r="B19" s="4">
        <f>IF('True_Odds_Calculator_2-way'!B20="","",'True_Odds_Calculator_2-way'!B20)</f>
        <v>2.37</v>
      </c>
      <c r="C19" s="4">
        <f t="shared" si="0"/>
        <v>0.61349693251533743</v>
      </c>
      <c r="D19">
        <f t="shared" si="1"/>
        <v>0.42194092827004215</v>
      </c>
      <c r="E19">
        <f t="shared" si="2"/>
        <v>3.5437860785379582E-2</v>
      </c>
      <c r="F19">
        <f t="shared" si="3"/>
        <v>-0.22342160441096537</v>
      </c>
      <c r="G19">
        <v>0</v>
      </c>
      <c r="H19">
        <f t="shared" si="4"/>
        <v>0.2588594651963449</v>
      </c>
      <c r="I19">
        <f t="shared" si="5"/>
        <v>-1.0763894728677108</v>
      </c>
      <c r="J19">
        <f t="shared" si="6"/>
        <v>1.0763894728677108</v>
      </c>
      <c r="K19">
        <f t="shared" si="7"/>
        <v>0.59590303509172793</v>
      </c>
      <c r="L19">
        <f t="shared" si="8"/>
        <v>0.40409696490827207</v>
      </c>
      <c r="M19">
        <f t="shared" si="9"/>
        <v>1.6781253679066579</v>
      </c>
      <c r="N19">
        <f t="shared" si="10"/>
        <v>2.4746535778287639</v>
      </c>
    </row>
    <row r="20" spans="1:14" x14ac:dyDescent="0.25">
      <c r="A20" s="4">
        <f>IF('True_Odds_Calculator_2-way'!A21="","",'True_Odds_Calculator_2-way'!A21)</f>
        <v>1.58</v>
      </c>
      <c r="B20" s="4">
        <f>IF('True_Odds_Calculator_2-way'!B21="","",'True_Odds_Calculator_2-way'!B21)</f>
        <v>2.48</v>
      </c>
      <c r="C20" s="4">
        <f t="shared" si="0"/>
        <v>0.63291139240506322</v>
      </c>
      <c r="D20">
        <f t="shared" si="1"/>
        <v>0.40322580645161293</v>
      </c>
      <c r="E20">
        <f t="shared" si="2"/>
        <v>3.61371988566761E-2</v>
      </c>
      <c r="F20">
        <f t="shared" si="3"/>
        <v>-0.21906900775826876</v>
      </c>
      <c r="G20">
        <v>0</v>
      </c>
      <c r="H20">
        <f t="shared" si="4"/>
        <v>0.25520620661494486</v>
      </c>
      <c r="I20">
        <f t="shared" si="5"/>
        <v>-1.0793322294408636</v>
      </c>
      <c r="J20">
        <f t="shared" si="6"/>
        <v>1.0793322294408636</v>
      </c>
      <c r="K20">
        <f t="shared" si="7"/>
        <v>0.61500134916440274</v>
      </c>
      <c r="L20">
        <f t="shared" si="8"/>
        <v>0.38499865083559737</v>
      </c>
      <c r="M20">
        <f t="shared" si="9"/>
        <v>1.6260126930757011</v>
      </c>
      <c r="N20">
        <f t="shared" si="10"/>
        <v>2.5974116995724779</v>
      </c>
    </row>
    <row r="21" spans="1:14" x14ac:dyDescent="0.25">
      <c r="A21" s="4">
        <f>IF('True_Odds_Calculator_2-way'!A22="","",'True_Odds_Calculator_2-way'!A22)</f>
        <v>1.65</v>
      </c>
      <c r="B21" s="4">
        <f>IF('True_Odds_Calculator_2-way'!B22="","",'True_Odds_Calculator_2-way'!B22)</f>
        <v>2.33</v>
      </c>
      <c r="C21" s="4">
        <f t="shared" si="0"/>
        <v>0.60606060606060608</v>
      </c>
      <c r="D21">
        <f t="shared" si="1"/>
        <v>0.42918454935622319</v>
      </c>
      <c r="E21">
        <f t="shared" si="2"/>
        <v>3.5245155416829377E-2</v>
      </c>
      <c r="F21">
        <f t="shared" si="3"/>
        <v>-0.22486669267785131</v>
      </c>
      <c r="G21">
        <v>0</v>
      </c>
      <c r="H21">
        <f t="shared" si="4"/>
        <v>0.26011184809468074</v>
      </c>
      <c r="I21">
        <f t="shared" si="5"/>
        <v>-1.0755175492958089</v>
      </c>
      <c r="J21">
        <f t="shared" si="6"/>
        <v>1.0755175492958089</v>
      </c>
      <c r="K21">
        <f t="shared" si="7"/>
        <v>0.58855158622613757</v>
      </c>
      <c r="L21">
        <f t="shared" si="8"/>
        <v>0.41144841377386249</v>
      </c>
      <c r="M21">
        <f t="shared" si="9"/>
        <v>1.6990864070422753</v>
      </c>
      <c r="N21">
        <f t="shared" si="10"/>
        <v>2.4304383405634256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0.5524861878453039</v>
      </c>
      <c r="D22">
        <f t="shared" si="1"/>
        <v>0.47619047619047616</v>
      </c>
      <c r="E22">
        <f t="shared" si="2"/>
        <v>2.8676664035780064E-2</v>
      </c>
      <c r="F22">
        <f t="shared" si="3"/>
        <v>-0.23441199684293612</v>
      </c>
      <c r="G22">
        <v>0</v>
      </c>
      <c r="H22">
        <f t="shared" si="4"/>
        <v>0.26308866087871613</v>
      </c>
      <c r="I22">
        <f t="shared" si="5"/>
        <v>-1.0594028769395469</v>
      </c>
      <c r="J22">
        <f t="shared" si="6"/>
        <v>1.0594028769395469</v>
      </c>
      <c r="K22">
        <f t="shared" si="7"/>
        <v>0.5381794367133228</v>
      </c>
      <c r="L22">
        <f t="shared" si="8"/>
        <v>0.46182056328667725</v>
      </c>
      <c r="M22">
        <f t="shared" si="9"/>
        <v>1.8581163303210331</v>
      </c>
      <c r="N22">
        <f t="shared" si="10"/>
        <v>2.1653431646335015</v>
      </c>
    </row>
    <row r="23" spans="1:14" x14ac:dyDescent="0.25">
      <c r="A23" s="4">
        <f>IF('True_Odds_Calculator_2-way'!A24="","",'True_Odds_Calculator_2-way'!A24)</f>
        <v>1.44</v>
      </c>
      <c r="B23" s="4">
        <f>IF('True_Odds_Calculator_2-way'!B24="","",'True_Odds_Calculator_2-way'!B24)</f>
        <v>2.86</v>
      </c>
      <c r="C23" s="4">
        <f t="shared" si="0"/>
        <v>0.69444444444444442</v>
      </c>
      <c r="D23">
        <f t="shared" si="1"/>
        <v>0.34965034965034969</v>
      </c>
      <c r="E23">
        <f t="shared" si="2"/>
        <v>4.4094794094794221E-2</v>
      </c>
      <c r="F23">
        <f t="shared" si="3"/>
        <v>-0.19871794871794868</v>
      </c>
      <c r="G23">
        <v>0</v>
      </c>
      <c r="H23">
        <f t="shared" si="4"/>
        <v>0.24281274281274284</v>
      </c>
      <c r="I23">
        <f t="shared" si="5"/>
        <v>-1.1053942207134548</v>
      </c>
      <c r="J23">
        <f t="shared" si="6"/>
        <v>1.1053942207134548</v>
      </c>
      <c r="K23">
        <f t="shared" si="7"/>
        <v>0.67277842941416099</v>
      </c>
      <c r="L23">
        <f t="shared" si="8"/>
        <v>0.32722157058583895</v>
      </c>
      <c r="M23">
        <f t="shared" si="9"/>
        <v>1.4863734571139202</v>
      </c>
      <c r="N23">
        <f t="shared" si="10"/>
        <v>3.0560332505270256</v>
      </c>
    </row>
    <row r="24" spans="1:14" x14ac:dyDescent="0.25">
      <c r="A24" s="4">
        <f>IF('True_Odds_Calculator_2-way'!A25="","",'True_Odds_Calculator_2-way'!A25)</f>
        <v>1.45</v>
      </c>
      <c r="B24" s="4">
        <f>IF('True_Odds_Calculator_2-way'!B25="","",'True_Odds_Calculator_2-way'!B25)</f>
        <v>2.82</v>
      </c>
      <c r="C24" s="4">
        <f t="shared" si="0"/>
        <v>0.68965517241379315</v>
      </c>
      <c r="D24">
        <f t="shared" si="1"/>
        <v>0.3546099290780142</v>
      </c>
      <c r="E24">
        <f t="shared" si="2"/>
        <v>4.4265101491807402E-2</v>
      </c>
      <c r="F24">
        <f t="shared" si="3"/>
        <v>-0.20029347028613342</v>
      </c>
      <c r="G24">
        <v>0</v>
      </c>
      <c r="H24">
        <f t="shared" si="4"/>
        <v>0.24455857177794085</v>
      </c>
      <c r="I24">
        <f t="shared" si="5"/>
        <v>-1.1049892402196602</v>
      </c>
      <c r="J24">
        <f t="shared" si="6"/>
        <v>1.1049892402196602</v>
      </c>
      <c r="K24">
        <f t="shared" si="7"/>
        <v>0.66789329362050986</v>
      </c>
      <c r="L24">
        <f t="shared" si="8"/>
        <v>0.33210670637948997</v>
      </c>
      <c r="M24">
        <f t="shared" si="9"/>
        <v>1.4972451580988471</v>
      </c>
      <c r="N24">
        <f t="shared" si="10"/>
        <v>3.0110804171997816</v>
      </c>
    </row>
    <row r="25" spans="1:14" x14ac:dyDescent="0.25">
      <c r="A25" s="4">
        <f>IF('True_Odds_Calculator_2-way'!A26="","",'True_Odds_Calculator_2-way'!A26)</f>
        <v>1.27</v>
      </c>
      <c r="B25" s="4">
        <f>IF('True_Odds_Calculator_2-way'!B26="","",'True_Odds_Calculator_2-way'!B26)</f>
        <v>3.95</v>
      </c>
      <c r="C25" s="4">
        <f t="shared" si="0"/>
        <v>0.78740157480314954</v>
      </c>
      <c r="D25">
        <f t="shared" si="1"/>
        <v>0.25316455696202528</v>
      </c>
      <c r="E25">
        <f t="shared" si="2"/>
        <v>4.0566131765174873E-2</v>
      </c>
      <c r="F25">
        <f t="shared" si="3"/>
        <v>-0.15877603907106552</v>
      </c>
      <c r="G25">
        <v>0</v>
      </c>
      <c r="H25">
        <f t="shared" si="4"/>
        <v>0.19934217083624037</v>
      </c>
      <c r="I25">
        <f t="shared" si="5"/>
        <v>-1.1204877424213571</v>
      </c>
      <c r="J25">
        <f t="shared" si="6"/>
        <v>1.1204877424213571</v>
      </c>
      <c r="K25">
        <f t="shared" si="7"/>
        <v>0.7677356392393242</v>
      </c>
      <c r="L25">
        <f t="shared" si="8"/>
        <v>0.23226436076067569</v>
      </c>
      <c r="M25">
        <f t="shared" si="9"/>
        <v>1.3025316904537665</v>
      </c>
      <c r="N25">
        <f t="shared" si="10"/>
        <v>4.3054388401430046</v>
      </c>
    </row>
    <row r="26" spans="1:14" x14ac:dyDescent="0.25">
      <c r="A26" s="4">
        <f>IF('True_Odds_Calculator_2-way'!A27="","",'True_Odds_Calculator_2-way'!A27)</f>
        <v>1.68</v>
      </c>
      <c r="B26" s="4">
        <f>IF('True_Odds_Calculator_2-way'!B27="","",'True_Odds_Calculator_2-way'!B27)</f>
        <v>2.31</v>
      </c>
      <c r="C26" s="4">
        <f t="shared" si="0"/>
        <v>0.59523809523809523</v>
      </c>
      <c r="D26">
        <f t="shared" si="1"/>
        <v>0.4329004329004329</v>
      </c>
      <c r="E26">
        <f t="shared" si="2"/>
        <v>2.813852813852824E-2</v>
      </c>
      <c r="F26">
        <f t="shared" si="3"/>
        <v>-0.22954030096887235</v>
      </c>
      <c r="G26">
        <v>0</v>
      </c>
      <c r="H26">
        <f t="shared" si="4"/>
        <v>0.25767882910740053</v>
      </c>
      <c r="I26">
        <f t="shared" si="5"/>
        <v>-1.0595217973953226</v>
      </c>
      <c r="J26">
        <f t="shared" si="6"/>
        <v>1.0595217973953226</v>
      </c>
      <c r="K26">
        <f t="shared" si="7"/>
        <v>0.581234893460709</v>
      </c>
      <c r="L26">
        <f t="shared" si="8"/>
        <v>0.41876510653929105</v>
      </c>
      <c r="M26">
        <f t="shared" si="9"/>
        <v>1.7204748222288193</v>
      </c>
      <c r="N26">
        <f t="shared" si="10"/>
        <v>2.3879735545878726</v>
      </c>
    </row>
    <row r="27" spans="1:14" x14ac:dyDescent="0.25">
      <c r="A27" s="4">
        <f>IF('True_Odds_Calculator_2-way'!A28="","",'True_Odds_Calculator_2-way'!A28)</f>
        <v>1.53</v>
      </c>
      <c r="B27" s="4">
        <f>IF('True_Odds_Calculator_2-way'!B28="","",'True_Odds_Calculator_2-way'!B28)</f>
        <v>2.67</v>
      </c>
      <c r="C27" s="4">
        <f t="shared" si="0"/>
        <v>0.65359477124183007</v>
      </c>
      <c r="D27">
        <f t="shared" si="1"/>
        <v>0.37453183520599254</v>
      </c>
      <c r="E27">
        <f t="shared" si="2"/>
        <v>2.81266064478225E-2</v>
      </c>
      <c r="F27">
        <f t="shared" si="3"/>
        <v>-0.21666544270642096</v>
      </c>
      <c r="G27">
        <v>0</v>
      </c>
      <c r="H27">
        <f t="shared" si="4"/>
        <v>0.24479204915424349</v>
      </c>
      <c r="I27">
        <f t="shared" si="5"/>
        <v>-1.0629279561748655</v>
      </c>
      <c r="J27">
        <f t="shared" si="6"/>
        <v>1.0629279561748655</v>
      </c>
      <c r="K27">
        <f t="shared" si="7"/>
        <v>0.63965128595581267</v>
      </c>
      <c r="L27">
        <f t="shared" si="8"/>
        <v>0.36034871404418739</v>
      </c>
      <c r="M27">
        <f t="shared" si="9"/>
        <v>1.5633518167726788</v>
      </c>
      <c r="N27">
        <f t="shared" si="10"/>
        <v>2.7750896868120249</v>
      </c>
    </row>
    <row r="28" spans="1:14" x14ac:dyDescent="0.25">
      <c r="A28" s="4">
        <f>IF('True_Odds_Calculator_2-way'!A29="","",'True_Odds_Calculator_2-way'!A29)</f>
        <v>1.68</v>
      </c>
      <c r="B28" s="4">
        <f>IF('True_Odds_Calculator_2-way'!B29="","",'True_Odds_Calculator_2-way'!B29)</f>
        <v>2.2799999999999998</v>
      </c>
      <c r="C28" s="4">
        <f t="shared" si="0"/>
        <v>0.59523809523809523</v>
      </c>
      <c r="D28">
        <f t="shared" si="1"/>
        <v>0.43859649122807021</v>
      </c>
      <c r="E28">
        <f t="shared" si="2"/>
        <v>3.383458646616555E-2</v>
      </c>
      <c r="F28">
        <f t="shared" si="3"/>
        <v>-0.2272347535505429</v>
      </c>
      <c r="G28">
        <v>0</v>
      </c>
      <c r="H28">
        <f t="shared" si="4"/>
        <v>0.26106934001670845</v>
      </c>
      <c r="I28">
        <f t="shared" si="5"/>
        <v>-1.0718661571406805</v>
      </c>
      <c r="J28">
        <f t="shared" si="6"/>
        <v>1.0718661571406805</v>
      </c>
      <c r="K28">
        <f t="shared" si="7"/>
        <v>0.57841282804125305</v>
      </c>
      <c r="L28">
        <f t="shared" si="8"/>
        <v>0.42158717195874679</v>
      </c>
      <c r="M28">
        <f t="shared" si="9"/>
        <v>1.728868986855663</v>
      </c>
      <c r="N28">
        <f t="shared" si="10"/>
        <v>2.3719886811400706</v>
      </c>
    </row>
    <row r="29" spans="1:14" x14ac:dyDescent="0.25">
      <c r="A29" s="4">
        <f>IF('True_Odds_Calculator_2-way'!A30="","",'True_Odds_Calculator_2-way'!A30)</f>
        <v>1.68</v>
      </c>
      <c r="B29" s="4">
        <f>IF('True_Odds_Calculator_2-way'!B30="","",'True_Odds_Calculator_2-way'!B30)</f>
        <v>2.27</v>
      </c>
      <c r="C29" s="4">
        <f t="shared" si="0"/>
        <v>0.59523809523809523</v>
      </c>
      <c r="D29">
        <f t="shared" si="1"/>
        <v>0.44052863436123346</v>
      </c>
      <c r="E29">
        <f t="shared" si="2"/>
        <v>3.5766729599328695E-2</v>
      </c>
      <c r="F29">
        <f t="shared" si="3"/>
        <v>-0.22645269561569115</v>
      </c>
      <c r="G29">
        <v>0</v>
      </c>
      <c r="H29">
        <f t="shared" si="4"/>
        <v>0.2622194252150199</v>
      </c>
      <c r="I29">
        <f t="shared" si="5"/>
        <v>-1.0760778282064791</v>
      </c>
      <c r="J29">
        <f t="shared" si="6"/>
        <v>1.0760778282064791</v>
      </c>
      <c r="K29">
        <f t="shared" si="7"/>
        <v>0.57745625010319412</v>
      </c>
      <c r="L29">
        <f t="shared" si="8"/>
        <v>0.42254374989680582</v>
      </c>
      <c r="M29">
        <f t="shared" si="9"/>
        <v>1.7317329231804059</v>
      </c>
      <c r="N29">
        <f t="shared" si="10"/>
        <v>2.3666188418222287</v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>
        <f>IF('True_Odds_Calculator_2-way'!A32="","",'True_Odds_Calculator_2-way'!A32)</f>
        <v>1.58</v>
      </c>
      <c r="B31" s="4">
        <f>IF('True_Odds_Calculator_2-way'!B32="","",'True_Odds_Calculator_2-way'!B32)</f>
        <v>2.5099999999999998</v>
      </c>
      <c r="C31" s="4">
        <f t="shared" si="0"/>
        <v>0.63291139240506322</v>
      </c>
      <c r="D31">
        <f t="shared" si="1"/>
        <v>0.39840637450199207</v>
      </c>
      <c r="E31">
        <f t="shared" si="2"/>
        <v>3.1317766907055233E-2</v>
      </c>
      <c r="F31">
        <f t="shared" si="3"/>
        <v>-0.22083816632205366</v>
      </c>
      <c r="G31">
        <v>0</v>
      </c>
      <c r="H31">
        <f t="shared" si="4"/>
        <v>0.2521559332291089</v>
      </c>
      <c r="I31">
        <f t="shared" si="5"/>
        <v>-1.0685565962365233</v>
      </c>
      <c r="J31">
        <f t="shared" si="6"/>
        <v>1.0685565962365233</v>
      </c>
      <c r="K31">
        <f t="shared" si="7"/>
        <v>0.61737433657640084</v>
      </c>
      <c r="L31">
        <f t="shared" si="8"/>
        <v>0.38262566342359927</v>
      </c>
      <c r="M31">
        <f t="shared" si="9"/>
        <v>1.6197628258171834</v>
      </c>
      <c r="N31">
        <f t="shared" si="10"/>
        <v>2.61352046031715</v>
      </c>
    </row>
    <row r="32" spans="1:14" x14ac:dyDescent="0.25">
      <c r="A32" s="4">
        <f>IF('True_Odds_Calculator_2-way'!A33="","",'True_Odds_Calculator_2-way'!A33)</f>
        <v>1.45</v>
      </c>
      <c r="B32" s="4">
        <f>IF('True_Odds_Calculator_2-way'!B33="","",'True_Odds_Calculator_2-way'!B33)</f>
        <v>2.84</v>
      </c>
      <c r="C32" s="4">
        <f t="shared" si="0"/>
        <v>0.68965517241379315</v>
      </c>
      <c r="D32">
        <f t="shared" si="1"/>
        <v>0.35211267605633806</v>
      </c>
      <c r="E32">
        <f t="shared" si="2"/>
        <v>4.1767848470131153E-2</v>
      </c>
      <c r="F32">
        <f t="shared" si="3"/>
        <v>-0.20106847984458476</v>
      </c>
      <c r="G32">
        <v>0</v>
      </c>
      <c r="H32">
        <f t="shared" si="4"/>
        <v>0.24283632831471591</v>
      </c>
      <c r="I32">
        <f t="shared" si="5"/>
        <v>-1.0989674556596449</v>
      </c>
      <c r="J32">
        <f t="shared" si="6"/>
        <v>1.0989674556596449</v>
      </c>
      <c r="K32">
        <f t="shared" si="7"/>
        <v>0.66910427821137708</v>
      </c>
      <c r="L32">
        <f t="shared" si="8"/>
        <v>0.33089572178862314</v>
      </c>
      <c r="M32">
        <f t="shared" si="9"/>
        <v>1.4945353550468399</v>
      </c>
      <c r="N32">
        <f t="shared" si="10"/>
        <v>3.0221001184137459</v>
      </c>
    </row>
    <row r="33" spans="1:14" x14ac:dyDescent="0.25">
      <c r="A33" s="4">
        <f>IF('True_Odds_Calculator_2-way'!A34="","",'True_Odds_Calculator_2-way'!A34)</f>
        <v>1.63</v>
      </c>
      <c r="B33" s="4">
        <f>IF('True_Odds_Calculator_2-way'!B34="","",'True_Odds_Calculator_2-way'!B34)</f>
        <v>2.4</v>
      </c>
      <c r="C33" s="4">
        <f t="shared" si="0"/>
        <v>0.61349693251533743</v>
      </c>
      <c r="D33">
        <f t="shared" si="1"/>
        <v>0.41666666666666669</v>
      </c>
      <c r="E33">
        <f t="shared" si="2"/>
        <v>3.0163599182004175E-2</v>
      </c>
      <c r="F33">
        <f t="shared" si="3"/>
        <v>-0.22546012269938642</v>
      </c>
      <c r="G33">
        <v>0</v>
      </c>
      <c r="H33">
        <f t="shared" si="4"/>
        <v>0.2556237218813906</v>
      </c>
      <c r="I33">
        <f t="shared" si="5"/>
        <v>-1.0647942749999</v>
      </c>
      <c r="J33">
        <f t="shared" si="6"/>
        <v>1.0647942749999</v>
      </c>
      <c r="K33">
        <f t="shared" si="7"/>
        <v>0.59850837590920558</v>
      </c>
      <c r="L33">
        <f t="shared" si="8"/>
        <v>0.40149162409079431</v>
      </c>
      <c r="M33">
        <f t="shared" si="9"/>
        <v>1.670820393249937</v>
      </c>
      <c r="N33">
        <f t="shared" si="10"/>
        <v>2.4907119849998605</v>
      </c>
    </row>
    <row r="34" spans="1:14" x14ac:dyDescent="0.25">
      <c r="A34" s="4">
        <f>IF('True_Odds_Calculator_2-way'!A35="","",'True_Odds_Calculator_2-way'!A35)</f>
        <v>2.36</v>
      </c>
      <c r="B34" s="4">
        <f>IF('True_Odds_Calculator_2-way'!B35="","",'True_Odds_Calculator_2-way'!B35)</f>
        <v>1.65</v>
      </c>
      <c r="C34" s="4">
        <f t="shared" si="0"/>
        <v>0.42372881355932207</v>
      </c>
      <c r="D34">
        <f t="shared" si="1"/>
        <v>0.60606060606060608</v>
      </c>
      <c r="E34">
        <f t="shared" si="2"/>
        <v>2.9789419619928204E-2</v>
      </c>
      <c r="F34">
        <f t="shared" si="3"/>
        <v>-0.22701592193117603</v>
      </c>
      <c r="G34">
        <v>0</v>
      </c>
      <c r="H34">
        <f t="shared" si="4"/>
        <v>0.25680534155110429</v>
      </c>
      <c r="I34">
        <f t="shared" si="5"/>
        <v>-1.063589074528793</v>
      </c>
      <c r="J34">
        <f t="shared" si="6"/>
        <v>1.063589074528793</v>
      </c>
      <c r="K34">
        <f t="shared" si="7"/>
        <v>0.4087503406809192</v>
      </c>
      <c r="L34">
        <f t="shared" si="8"/>
        <v>0.59124965931908058</v>
      </c>
      <c r="M34">
        <f t="shared" si="9"/>
        <v>2.4464811413591585</v>
      </c>
      <c r="N34">
        <f t="shared" si="10"/>
        <v>1.6913328984437157</v>
      </c>
    </row>
    <row r="35" spans="1:14" x14ac:dyDescent="0.25">
      <c r="A35" s="4">
        <f>IF('True_Odds_Calculator_2-way'!A36="","",'True_Odds_Calculator_2-way'!A36)</f>
        <v>2.23</v>
      </c>
      <c r="B35" s="4">
        <f>IF('True_Odds_Calculator_2-way'!B36="","",'True_Odds_Calculator_2-way'!B36)</f>
        <v>1.7</v>
      </c>
      <c r="C35" s="4">
        <f t="shared" si="0"/>
        <v>0.44843049327354262</v>
      </c>
      <c r="D35">
        <f t="shared" si="1"/>
        <v>0.58823529411764708</v>
      </c>
      <c r="E35">
        <f t="shared" si="2"/>
        <v>3.6665787391189752E-2</v>
      </c>
      <c r="F35">
        <f t="shared" si="3"/>
        <v>-0.22711685571089413</v>
      </c>
      <c r="G35">
        <v>0</v>
      </c>
      <c r="H35">
        <f t="shared" si="4"/>
        <v>0.26378264310208388</v>
      </c>
      <c r="I35">
        <f t="shared" si="5"/>
        <v>-1.0777013435226062</v>
      </c>
      <c r="J35">
        <f t="shared" si="6"/>
        <v>1.0777013435226062</v>
      </c>
      <c r="K35">
        <f t="shared" si="7"/>
        <v>0.43000161655276159</v>
      </c>
      <c r="L35">
        <f t="shared" si="8"/>
        <v>0.56999838344723819</v>
      </c>
      <c r="M35">
        <f t="shared" si="9"/>
        <v>2.3255726525328053</v>
      </c>
      <c r="N35">
        <f t="shared" si="10"/>
        <v>1.7543909404658247</v>
      </c>
    </row>
    <row r="36" spans="1:14" x14ac:dyDescent="0.25">
      <c r="A36" s="4">
        <f>IF('True_Odds_Calculator_2-way'!A37="","",'True_Odds_Calculator_2-way'!A37)</f>
        <v>2.61</v>
      </c>
      <c r="B36" s="4">
        <f>IF('True_Odds_Calculator_2-way'!B37="","",'True_Odds_Calculator_2-way'!B37)</f>
        <v>1.54</v>
      </c>
      <c r="C36" s="4">
        <f t="shared" si="0"/>
        <v>0.38314176245210729</v>
      </c>
      <c r="D36">
        <f t="shared" si="1"/>
        <v>0.64935064935064934</v>
      </c>
      <c r="E36">
        <f t="shared" si="2"/>
        <v>3.2492411802756749E-2</v>
      </c>
      <c r="F36">
        <f t="shared" si="3"/>
        <v>-0.21630094043887138</v>
      </c>
      <c r="G36">
        <v>0</v>
      </c>
      <c r="H36">
        <f t="shared" si="4"/>
        <v>0.2487933522416281</v>
      </c>
      <c r="I36">
        <f t="shared" si="5"/>
        <v>-1.0724824201463117</v>
      </c>
      <c r="J36">
        <f t="shared" si="6"/>
        <v>1.0724824201463117</v>
      </c>
      <c r="K36">
        <f t="shared" si="7"/>
        <v>0.36674412717308713</v>
      </c>
      <c r="L36">
        <f t="shared" si="8"/>
        <v>0.63325587282691287</v>
      </c>
      <c r="M36">
        <f t="shared" si="9"/>
        <v>2.7266966964355612</v>
      </c>
      <c r="N36">
        <f t="shared" si="10"/>
        <v>1.5791405068790083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1.92</v>
      </c>
      <c r="C37" s="4">
        <f t="shared" si="0"/>
        <v>0.50761421319796951</v>
      </c>
      <c r="D37">
        <f t="shared" si="1"/>
        <v>0.52083333333333337</v>
      </c>
      <c r="E37">
        <f t="shared" si="2"/>
        <v>2.844754653130277E-2</v>
      </c>
      <c r="F37">
        <f t="shared" si="3"/>
        <v>-0.2359348561759731</v>
      </c>
      <c r="G37">
        <v>0</v>
      </c>
      <c r="H37">
        <f t="shared" si="4"/>
        <v>0.26438240270727581</v>
      </c>
      <c r="I37">
        <f t="shared" si="5"/>
        <v>-1.0585715534396718</v>
      </c>
      <c r="J37">
        <f t="shared" si="6"/>
        <v>1.0585715534396718</v>
      </c>
      <c r="K37">
        <f t="shared" si="7"/>
        <v>0.49338508579127022</v>
      </c>
      <c r="L37">
        <f t="shared" si="8"/>
        <v>0.50661491420873006</v>
      </c>
      <c r="M37">
        <f t="shared" si="9"/>
        <v>2.0268144068364817</v>
      </c>
      <c r="N37">
        <f t="shared" si="10"/>
        <v>1.9738858291644976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1.73</v>
      </c>
      <c r="C38" s="4">
        <f t="shared" si="0"/>
        <v>0.45662100456621008</v>
      </c>
      <c r="D38">
        <f t="shared" si="1"/>
        <v>0.5780346820809249</v>
      </c>
      <c r="E38">
        <f t="shared" si="2"/>
        <v>3.4655686647135031E-2</v>
      </c>
      <c r="F38">
        <f t="shared" si="3"/>
        <v>-0.22928709055876673</v>
      </c>
      <c r="G38">
        <v>0</v>
      </c>
      <c r="H38">
        <f t="shared" si="4"/>
        <v>0.26394277720590181</v>
      </c>
      <c r="I38">
        <f t="shared" si="5"/>
        <v>-1.0729144372515058</v>
      </c>
      <c r="J38">
        <f t="shared" si="6"/>
        <v>1.0729144372515058</v>
      </c>
      <c r="K38">
        <f t="shared" si="7"/>
        <v>0.43921906878344058</v>
      </c>
      <c r="L38">
        <f t="shared" si="8"/>
        <v>0.56078093121655925</v>
      </c>
      <c r="M38">
        <f t="shared" si="9"/>
        <v>2.2767681803292916</v>
      </c>
      <c r="N38">
        <f t="shared" si="10"/>
        <v>1.7832275391935992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1.78</v>
      </c>
      <c r="C39" s="4">
        <f t="shared" si="0"/>
        <v>0.46948356807511737</v>
      </c>
      <c r="D39">
        <f t="shared" si="1"/>
        <v>0.5617977528089888</v>
      </c>
      <c r="E39">
        <f t="shared" si="2"/>
        <v>3.128132088410629E-2</v>
      </c>
      <c r="F39">
        <f t="shared" si="3"/>
        <v>-0.23247349264124062</v>
      </c>
      <c r="G39">
        <v>0</v>
      </c>
      <c r="H39">
        <f t="shared" si="4"/>
        <v>0.26375481352534685</v>
      </c>
      <c r="I39">
        <f t="shared" si="5"/>
        <v>-1.0651566348113084</v>
      </c>
      <c r="J39">
        <f t="shared" si="6"/>
        <v>1.0651566348113084</v>
      </c>
      <c r="K39">
        <f t="shared" si="7"/>
        <v>0.45379730835053417</v>
      </c>
      <c r="L39">
        <f t="shared" si="8"/>
        <v>0.54620269164946567</v>
      </c>
      <c r="M39">
        <f t="shared" si="9"/>
        <v>2.2036269973367788</v>
      </c>
      <c r="N39">
        <f t="shared" si="10"/>
        <v>1.8308221751528204</v>
      </c>
    </row>
    <row r="40" spans="1:14" x14ac:dyDescent="0.25">
      <c r="A40" s="4">
        <f>IF('True_Odds_Calculator_2-way'!A41="","",'True_Odds_Calculator_2-way'!A41)</f>
        <v>2.4700000000000002</v>
      </c>
      <c r="B40" s="4">
        <f>IF('True_Odds_Calculator_2-way'!B41="","",'True_Odds_Calculator_2-way'!B41)</f>
        <v>1.59</v>
      </c>
      <c r="C40" s="4">
        <f t="shared" si="0"/>
        <v>0.40485829959514169</v>
      </c>
      <c r="D40">
        <f t="shared" si="1"/>
        <v>0.62893081761006286</v>
      </c>
      <c r="E40">
        <f t="shared" si="2"/>
        <v>3.37891172052045E-2</v>
      </c>
      <c r="F40">
        <f t="shared" si="3"/>
        <v>-0.22083874417538774</v>
      </c>
      <c r="G40">
        <v>0</v>
      </c>
      <c r="H40">
        <f t="shared" si="4"/>
        <v>0.25462786138059224</v>
      </c>
      <c r="I40">
        <f t="shared" si="5"/>
        <v>-1.0737800400040409</v>
      </c>
      <c r="J40">
        <f t="shared" si="6"/>
        <v>1.0737800400040409</v>
      </c>
      <c r="K40">
        <f t="shared" si="7"/>
        <v>0.38782889624489203</v>
      </c>
      <c r="L40">
        <f t="shared" si="8"/>
        <v>0.61217110375510797</v>
      </c>
      <c r="M40">
        <f t="shared" si="9"/>
        <v>2.5784566588059405</v>
      </c>
      <c r="N40">
        <f t="shared" si="10"/>
        <v>1.6335302236023845</v>
      </c>
    </row>
    <row r="41" spans="1:14" x14ac:dyDescent="0.25">
      <c r="A41" s="4">
        <f>IF('True_Odds_Calculator_2-way'!A42="","",'True_Odds_Calculator_2-way'!A42)</f>
        <v>1.87</v>
      </c>
      <c r="B41" s="4">
        <f>IF('True_Odds_Calculator_2-way'!B42="","",'True_Odds_Calculator_2-way'!B42)</f>
        <v>2.0299999999999998</v>
      </c>
      <c r="C41" s="4">
        <f t="shared" si="0"/>
        <v>0.53475935828876997</v>
      </c>
      <c r="D41">
        <f t="shared" si="1"/>
        <v>0.49261083743842371</v>
      </c>
      <c r="E41">
        <f t="shared" si="2"/>
        <v>2.737019572719368E-2</v>
      </c>
      <c r="F41">
        <f t="shared" si="3"/>
        <v>-0.23605805958747139</v>
      </c>
      <c r="G41">
        <v>0</v>
      </c>
      <c r="H41">
        <f t="shared" si="4"/>
        <v>0.26342825531466507</v>
      </c>
      <c r="I41">
        <f t="shared" si="5"/>
        <v>-1.0563838700626149</v>
      </c>
      <c r="J41">
        <f t="shared" si="6"/>
        <v>1.0563838700626149</v>
      </c>
      <c r="K41">
        <f t="shared" si="7"/>
        <v>0.52109008773056686</v>
      </c>
      <c r="L41">
        <f t="shared" si="8"/>
        <v>0.47890991226943308</v>
      </c>
      <c r="M41">
        <f t="shared" si="9"/>
        <v>1.9190539669544755</v>
      </c>
      <c r="N41">
        <f t="shared" si="10"/>
        <v>2.0880753861644932</v>
      </c>
    </row>
    <row r="42" spans="1:14" x14ac:dyDescent="0.25">
      <c r="A42" s="4">
        <f>IF('True_Odds_Calculator_2-way'!A43="","",'True_Odds_Calculator_2-way'!A43)</f>
        <v>1.88</v>
      </c>
      <c r="B42" s="4">
        <f>IF('True_Odds_Calculator_2-way'!B43="","",'True_Odds_Calculator_2-way'!B43)</f>
        <v>2.0099999999999998</v>
      </c>
      <c r="C42" s="4">
        <f t="shared" si="0"/>
        <v>0.53191489361702127</v>
      </c>
      <c r="D42">
        <f t="shared" si="1"/>
        <v>0.49751243781094534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0.5172161542198922</v>
      </c>
      <c r="L42">
        <f t="shared" si="8"/>
        <v>0.48278384578010813</v>
      </c>
      <c r="M42">
        <f t="shared" si="9"/>
        <v>1.9334276237142709</v>
      </c>
      <c r="N42">
        <f t="shared" si="10"/>
        <v>2.0713203408538785</v>
      </c>
    </row>
    <row r="43" spans="1:14" x14ac:dyDescent="0.25">
      <c r="A43" s="4">
        <f>IF('True_Odds_Calculator_2-way'!A44="","",'True_Odds_Calculator_2-way'!A44)</f>
        <v>2.5099999999999998</v>
      </c>
      <c r="B43" s="4">
        <f>IF('True_Odds_Calculator_2-way'!B44="","",'True_Odds_Calculator_2-way'!B44)</f>
        <v>1.57</v>
      </c>
      <c r="C43" s="4">
        <f t="shared" si="0"/>
        <v>0.39840637450199207</v>
      </c>
      <c r="D43">
        <f t="shared" si="1"/>
        <v>0.63694267515923564</v>
      </c>
      <c r="E43">
        <f t="shared" si="2"/>
        <v>3.5349049661227649E-2</v>
      </c>
      <c r="F43">
        <f t="shared" si="3"/>
        <v>-0.21841297231456347</v>
      </c>
      <c r="G43">
        <v>0</v>
      </c>
      <c r="H43">
        <f t="shared" si="4"/>
        <v>0.25376202197579112</v>
      </c>
      <c r="I43">
        <f t="shared" si="5"/>
        <v>-1.0778891454484929</v>
      </c>
      <c r="J43">
        <f t="shared" si="6"/>
        <v>1.0778891454484929</v>
      </c>
      <c r="K43">
        <f t="shared" si="7"/>
        <v>0.3805736037101255</v>
      </c>
      <c r="L43">
        <f t="shared" si="8"/>
        <v>0.61942639628987439</v>
      </c>
      <c r="M43">
        <f t="shared" si="9"/>
        <v>2.6276126096272243</v>
      </c>
      <c r="N43">
        <f t="shared" si="10"/>
        <v>1.6143968129056414</v>
      </c>
    </row>
    <row r="44" spans="1:14" x14ac:dyDescent="0.25">
      <c r="A44" s="4">
        <f>IF('True_Odds_Calculator_2-way'!A45="","",'True_Odds_Calculator_2-way'!A45)</f>
        <v>2.25</v>
      </c>
      <c r="B44" s="4">
        <f>IF('True_Odds_Calculator_2-way'!B45="","",'True_Odds_Calculator_2-way'!B45)</f>
        <v>1.7</v>
      </c>
      <c r="C44" s="4">
        <f t="shared" si="0"/>
        <v>0.44444444444444442</v>
      </c>
      <c r="D44">
        <f t="shared" si="1"/>
        <v>0.58823529411764708</v>
      </c>
      <c r="E44">
        <f t="shared" si="2"/>
        <v>3.2679738562091387E-2</v>
      </c>
      <c r="F44">
        <f t="shared" si="3"/>
        <v>-0.2287581699346406</v>
      </c>
      <c r="G44">
        <v>0</v>
      </c>
      <c r="H44">
        <f t="shared" si="4"/>
        <v>0.26143790849673204</v>
      </c>
      <c r="I44">
        <f t="shared" si="5"/>
        <v>-1.0690449676496974</v>
      </c>
      <c r="J44">
        <f t="shared" si="6"/>
        <v>1.0690449676496974</v>
      </c>
      <c r="K44">
        <f t="shared" si="7"/>
        <v>0.42802608489724608</v>
      </c>
      <c r="L44">
        <f t="shared" si="8"/>
        <v>0.57197391510275408</v>
      </c>
      <c r="M44">
        <f t="shared" si="9"/>
        <v>2.3363062095621219</v>
      </c>
      <c r="N44">
        <f t="shared" si="10"/>
        <v>1.7483314773547878</v>
      </c>
    </row>
    <row r="45" spans="1:14" x14ac:dyDescent="0.25">
      <c r="A45" s="4">
        <f>IF('True_Odds_Calculator_2-way'!A46="","",'True_Odds_Calculator_2-way'!A46)</f>
        <v>2.2999999999999998</v>
      </c>
      <c r="B45" s="4">
        <f>IF('True_Odds_Calculator_2-way'!B46="","",'True_Odds_Calculator_2-way'!B46)</f>
        <v>1.65</v>
      </c>
      <c r="C45" s="4">
        <f t="shared" si="0"/>
        <v>0.43478260869565222</v>
      </c>
      <c r="D45">
        <f t="shared" si="1"/>
        <v>0.60606060606060608</v>
      </c>
      <c r="E45">
        <f t="shared" si="2"/>
        <v>4.0843214756258295E-2</v>
      </c>
      <c r="F45">
        <f t="shared" si="3"/>
        <v>-0.22266139657443995</v>
      </c>
      <c r="G45">
        <v>0</v>
      </c>
      <c r="H45">
        <f t="shared" si="4"/>
        <v>0.2635046113306983</v>
      </c>
      <c r="I45">
        <f t="shared" si="5"/>
        <v>-1.0878565864408427</v>
      </c>
      <c r="J45">
        <f t="shared" si="6"/>
        <v>1.0878565864408427</v>
      </c>
      <c r="K45">
        <f t="shared" si="7"/>
        <v>0.41421356237309503</v>
      </c>
      <c r="L45">
        <f t="shared" si="8"/>
        <v>0.58578643762690474</v>
      </c>
      <c r="M45">
        <f t="shared" si="9"/>
        <v>2.4142135623730949</v>
      </c>
      <c r="N45">
        <f t="shared" si="10"/>
        <v>1.7071067811865481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2.04</v>
      </c>
      <c r="B47" s="4">
        <f>IF('True_Odds_Calculator_2-way'!B48="","",'True_Odds_Calculator_2-way'!B48)</f>
        <v>1.84</v>
      </c>
      <c r="C47" s="4">
        <f t="shared" si="0"/>
        <v>0.49019607843137253</v>
      </c>
      <c r="D47">
        <f t="shared" si="1"/>
        <v>0.54347826086956519</v>
      </c>
      <c r="E47">
        <f t="shared" si="2"/>
        <v>3.3674339300937772E-2</v>
      </c>
      <c r="F47">
        <f t="shared" si="3"/>
        <v>-0.23273657289002547</v>
      </c>
      <c r="G47">
        <v>0</v>
      </c>
      <c r="H47">
        <f t="shared" si="4"/>
        <v>0.2664109121909633</v>
      </c>
      <c r="I47">
        <f t="shared" si="5"/>
        <v>-1.0699012312772824</v>
      </c>
      <c r="J47">
        <f t="shared" si="6"/>
        <v>1.0699012312772824</v>
      </c>
      <c r="K47">
        <f t="shared" si="7"/>
        <v>0.47332857821916891</v>
      </c>
      <c r="L47">
        <f t="shared" si="8"/>
        <v>0.52667142178083093</v>
      </c>
      <c r="M47">
        <f t="shared" si="9"/>
        <v>2.1126972805283741</v>
      </c>
      <c r="N47">
        <f t="shared" si="10"/>
        <v>1.8987170342729172</v>
      </c>
    </row>
    <row r="48" spans="1:14" x14ac:dyDescent="0.25">
      <c r="A48" s="4">
        <f>IF('True_Odds_Calculator_2-way'!A49="","",'True_Odds_Calculator_2-way'!A49)</f>
        <v>2.0699999999999998</v>
      </c>
      <c r="B48" s="4">
        <f>IF('True_Odds_Calculator_2-way'!B49="","",'True_Odds_Calculator_2-way'!B49)</f>
        <v>1.8</v>
      </c>
      <c r="C48" s="4">
        <f t="shared" si="0"/>
        <v>0.48309178743961356</v>
      </c>
      <c r="D48">
        <f t="shared" si="1"/>
        <v>0.55555555555555558</v>
      </c>
      <c r="E48">
        <f t="shared" si="2"/>
        <v>3.8647342995169254E-2</v>
      </c>
      <c r="F48">
        <f t="shared" si="3"/>
        <v>-0.22973698336017168</v>
      </c>
      <c r="G48">
        <v>0</v>
      </c>
      <c r="H48">
        <f t="shared" si="4"/>
        <v>0.26838432635534087</v>
      </c>
      <c r="I48">
        <f t="shared" si="5"/>
        <v>-1.0808442529177926</v>
      </c>
      <c r="J48">
        <f t="shared" si="6"/>
        <v>1.0808442529177926</v>
      </c>
      <c r="K48">
        <f t="shared" si="7"/>
        <v>0.46371363147270434</v>
      </c>
      <c r="L48">
        <f t="shared" si="8"/>
        <v>0.53628636852729539</v>
      </c>
      <c r="M48">
        <f t="shared" si="9"/>
        <v>2.1565033506220384</v>
      </c>
      <c r="N48">
        <f t="shared" si="10"/>
        <v>1.8646754023342345</v>
      </c>
    </row>
    <row r="49" spans="1:14" x14ac:dyDescent="0.25">
      <c r="A49" s="4">
        <f>IF('True_Odds_Calculator_2-way'!A50="","",'True_Odds_Calculator_2-way'!A50)</f>
        <v>1.91</v>
      </c>
      <c r="B49" s="4">
        <f>IF('True_Odds_Calculator_2-way'!B50="","",'True_Odds_Calculator_2-way'!B50)</f>
        <v>1.94</v>
      </c>
      <c r="C49" s="4">
        <f t="shared" si="0"/>
        <v>0.52356020942408377</v>
      </c>
      <c r="D49">
        <f t="shared" si="1"/>
        <v>0.51546391752577325</v>
      </c>
      <c r="E49">
        <f t="shared" si="2"/>
        <v>3.9024126949857019E-2</v>
      </c>
      <c r="F49">
        <f t="shared" si="3"/>
        <v>-0.23085226966049555</v>
      </c>
      <c r="G49">
        <v>0</v>
      </c>
      <c r="H49">
        <f t="shared" si="4"/>
        <v>0.26987639661035251</v>
      </c>
      <c r="I49">
        <f t="shared" si="5"/>
        <v>-1.0812232527259167</v>
      </c>
      <c r="J49">
        <f t="shared" si="6"/>
        <v>1.0812232527259167</v>
      </c>
      <c r="K49">
        <f t="shared" si="7"/>
        <v>0.50405432060836108</v>
      </c>
      <c r="L49">
        <f t="shared" si="8"/>
        <v>0.49594567939163919</v>
      </c>
      <c r="M49">
        <f t="shared" si="9"/>
        <v>1.9839131599805839</v>
      </c>
      <c r="N49">
        <f t="shared" si="10"/>
        <v>2.0163498575623611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1.85</v>
      </c>
      <c r="B51" s="4">
        <f>IF('True_Odds_Calculator_2-way'!B52="","",'True_Odds_Calculator_2-way'!B52)</f>
        <v>2</v>
      </c>
      <c r="C51" s="4">
        <f t="shared" si="0"/>
        <v>0.54054054054054046</v>
      </c>
      <c r="D51">
        <f t="shared" si="1"/>
        <v>0.5</v>
      </c>
      <c r="E51">
        <f t="shared" si="2"/>
        <v>4.0540540540540349E-2</v>
      </c>
      <c r="F51">
        <f t="shared" si="3"/>
        <v>-0.22972972972972983</v>
      </c>
      <c r="G51">
        <v>0</v>
      </c>
      <c r="H51">
        <f t="shared" si="4"/>
        <v>0.27027027027027023</v>
      </c>
      <c r="I51">
        <f t="shared" si="5"/>
        <v>-1.0846522890932806</v>
      </c>
      <c r="J51">
        <f t="shared" si="6"/>
        <v>1.0846522890932806</v>
      </c>
      <c r="K51">
        <f t="shared" si="7"/>
        <v>0.52030369513807517</v>
      </c>
      <c r="L51">
        <f t="shared" si="8"/>
        <v>0.47969630486192494</v>
      </c>
      <c r="M51">
        <f t="shared" si="9"/>
        <v>1.9219544457292885</v>
      </c>
      <c r="N51">
        <f t="shared" si="10"/>
        <v>2.0846522890932806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1.92</v>
      </c>
      <c r="C52" s="4">
        <f t="shared" si="0"/>
        <v>0.5181347150259068</v>
      </c>
      <c r="D52">
        <f t="shared" si="1"/>
        <v>0.52083333333333337</v>
      </c>
      <c r="E52">
        <f t="shared" si="2"/>
        <v>3.8968048359240282E-2</v>
      </c>
      <c r="F52">
        <f t="shared" si="3"/>
        <v>-0.23089378238341951</v>
      </c>
      <c r="G52">
        <v>0</v>
      </c>
      <c r="H52">
        <f t="shared" si="4"/>
        <v>0.26986183074265979</v>
      </c>
      <c r="I52">
        <f t="shared" si="5"/>
        <v>-1.0810968751610268</v>
      </c>
      <c r="J52">
        <f t="shared" si="6"/>
        <v>1.0810968751610268</v>
      </c>
      <c r="K52">
        <f t="shared" si="7"/>
        <v>0.49864863877742077</v>
      </c>
      <c r="L52">
        <f t="shared" si="8"/>
        <v>0.50135136122257906</v>
      </c>
      <c r="M52">
        <f t="shared" si="9"/>
        <v>2.0054200938997546</v>
      </c>
      <c r="N52">
        <f t="shared" si="10"/>
        <v>1.9946091251481448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1.66</v>
      </c>
      <c r="C53" s="4">
        <f t="shared" si="0"/>
        <v>0.42735042735042739</v>
      </c>
      <c r="D53">
        <f t="shared" si="1"/>
        <v>0.60240963855421692</v>
      </c>
      <c r="E53">
        <f t="shared" si="2"/>
        <v>2.9760065904644417E-2</v>
      </c>
      <c r="F53">
        <f t="shared" si="3"/>
        <v>-0.22767995057151669</v>
      </c>
      <c r="G53">
        <v>0</v>
      </c>
      <c r="H53">
        <f t="shared" si="4"/>
        <v>0.2574400164761611</v>
      </c>
      <c r="I53">
        <f t="shared" si="5"/>
        <v>-1.0633485251477839</v>
      </c>
      <c r="J53">
        <f t="shared" si="6"/>
        <v>1.0633485251477839</v>
      </c>
      <c r="K53">
        <f t="shared" si="7"/>
        <v>0.41239034653044082</v>
      </c>
      <c r="L53">
        <f t="shared" si="8"/>
        <v>0.58760965346955907</v>
      </c>
      <c r="M53">
        <f t="shared" si="9"/>
        <v>2.4248870236980302</v>
      </c>
      <c r="N53">
        <f t="shared" si="10"/>
        <v>1.7018100265975373</v>
      </c>
    </row>
    <row r="54" spans="1:14" x14ac:dyDescent="0.25">
      <c r="A54" s="4">
        <f>IF('True_Odds_Calculator_2-way'!A55="","",'True_Odds_Calculator_2-way'!A55)</f>
        <v>1.34</v>
      </c>
      <c r="B54" s="4">
        <f>IF('True_Odds_Calculator_2-way'!B55="","",'True_Odds_Calculator_2-way'!B55)</f>
        <v>3.44</v>
      </c>
      <c r="C54" s="4">
        <f t="shared" si="0"/>
        <v>0.74626865671641784</v>
      </c>
      <c r="D54">
        <f t="shared" si="1"/>
        <v>0.29069767441860467</v>
      </c>
      <c r="E54">
        <f t="shared" si="2"/>
        <v>3.6966331135022568E-2</v>
      </c>
      <c r="F54">
        <f t="shared" si="3"/>
        <v>-0.17997223186393607</v>
      </c>
      <c r="G54">
        <v>0</v>
      </c>
      <c r="H54">
        <f t="shared" si="4"/>
        <v>0.21693856299895869</v>
      </c>
      <c r="I54">
        <f t="shared" si="5"/>
        <v>-1.0979071877276474</v>
      </c>
      <c r="J54">
        <f t="shared" si="6"/>
        <v>1.0979071877276474</v>
      </c>
      <c r="K54">
        <f t="shared" si="7"/>
        <v>0.72817914145768747</v>
      </c>
      <c r="L54">
        <f t="shared" si="8"/>
        <v>0.2718208585423123</v>
      </c>
      <c r="M54">
        <f t="shared" si="9"/>
        <v>1.3732884438274002</v>
      </c>
      <c r="N54">
        <f t="shared" si="10"/>
        <v>3.6788935380554597</v>
      </c>
    </row>
    <row r="55" spans="1:14" x14ac:dyDescent="0.25">
      <c r="A55" s="4">
        <f>IF('True_Odds_Calculator_2-way'!A56="","",'True_Odds_Calculator_2-way'!A56)</f>
        <v>2.63</v>
      </c>
      <c r="B55" s="4">
        <f>IF('True_Odds_Calculator_2-way'!B56="","",'True_Odds_Calculator_2-way'!B56)</f>
        <v>1.51</v>
      </c>
      <c r="C55" s="4">
        <f t="shared" si="0"/>
        <v>0.38022813688212931</v>
      </c>
      <c r="D55">
        <f t="shared" si="1"/>
        <v>0.66225165562913912</v>
      </c>
      <c r="E55">
        <f t="shared" si="2"/>
        <v>4.2479792511268322E-2</v>
      </c>
      <c r="F55">
        <f t="shared" si="3"/>
        <v>-0.20932692065570468</v>
      </c>
      <c r="G55">
        <v>0</v>
      </c>
      <c r="H55">
        <f t="shared" si="4"/>
        <v>0.25180671316697306</v>
      </c>
      <c r="I55">
        <f t="shared" si="5"/>
        <v>-1.0967840087249536</v>
      </c>
      <c r="J55">
        <f t="shared" si="6"/>
        <v>1.0967840087249536</v>
      </c>
      <c r="K55">
        <f t="shared" si="7"/>
        <v>0.35871120219022673</v>
      </c>
      <c r="L55">
        <f t="shared" si="8"/>
        <v>0.64128879780977321</v>
      </c>
      <c r="M55">
        <f t="shared" si="9"/>
        <v>2.7877579342216747</v>
      </c>
      <c r="N55">
        <f t="shared" si="10"/>
        <v>1.5593598444497263</v>
      </c>
    </row>
    <row r="56" spans="1:14" x14ac:dyDescent="0.25">
      <c r="A56" s="4">
        <f>IF('True_Odds_Calculator_2-way'!A57="","",'True_Odds_Calculator_2-way'!A57)</f>
        <v>2.0499999999999998</v>
      </c>
      <c r="B56" s="4">
        <f>IF('True_Odds_Calculator_2-way'!B57="","",'True_Odds_Calculator_2-way'!B57)</f>
        <v>1.81</v>
      </c>
      <c r="C56" s="4">
        <f t="shared" si="0"/>
        <v>0.48780487804878053</v>
      </c>
      <c r="D56">
        <f t="shared" si="1"/>
        <v>0.5524861878453039</v>
      </c>
      <c r="E56">
        <f t="shared" si="2"/>
        <v>4.0291065894084488E-2</v>
      </c>
      <c r="F56">
        <f t="shared" si="3"/>
        <v>-0.22921439159142964</v>
      </c>
      <c r="G56">
        <v>0</v>
      </c>
      <c r="H56">
        <f t="shared" si="4"/>
        <v>0.26950545748551413</v>
      </c>
      <c r="I56">
        <f t="shared" si="5"/>
        <v>-1.0843334143872594</v>
      </c>
      <c r="J56">
        <f t="shared" si="6"/>
        <v>1.0843334143872594</v>
      </c>
      <c r="K56">
        <f t="shared" si="7"/>
        <v>0.46760653723484941</v>
      </c>
      <c r="L56">
        <f t="shared" si="8"/>
        <v>0.53239346276515054</v>
      </c>
      <c r="M56">
        <f t="shared" si="9"/>
        <v>2.1385500851066221</v>
      </c>
      <c r="N56">
        <f t="shared" si="10"/>
        <v>1.8783100656536802</v>
      </c>
    </row>
    <row r="57" spans="1:14" x14ac:dyDescent="0.25">
      <c r="A57" s="4">
        <f>IF('True_Odds_Calculator_2-way'!A58="","",'True_Odds_Calculator_2-way'!A58)</f>
        <v>2.44</v>
      </c>
      <c r="B57" s="4">
        <f>IF('True_Odds_Calculator_2-way'!B58="","",'True_Odds_Calculator_2-way'!B58)</f>
        <v>1.58</v>
      </c>
      <c r="C57" s="4">
        <f t="shared" si="0"/>
        <v>0.4098360655737705</v>
      </c>
      <c r="D57">
        <f t="shared" si="1"/>
        <v>0.63291139240506322</v>
      </c>
      <c r="E57">
        <f t="shared" si="2"/>
        <v>4.2747457978833836E-2</v>
      </c>
      <c r="F57">
        <f t="shared" si="3"/>
        <v>-0.21664245694127404</v>
      </c>
      <c r="G57">
        <v>0</v>
      </c>
      <c r="H57">
        <f t="shared" si="4"/>
        <v>0.25938991492010788</v>
      </c>
      <c r="I57">
        <f t="shared" si="5"/>
        <v>-1.0942202738310214</v>
      </c>
      <c r="J57">
        <f t="shared" si="6"/>
        <v>1.0942202738310214</v>
      </c>
      <c r="K57">
        <f t="shared" si="7"/>
        <v>0.38824741012054537</v>
      </c>
      <c r="L57">
        <f t="shared" si="8"/>
        <v>0.61175258987945458</v>
      </c>
      <c r="M57">
        <f t="shared" si="9"/>
        <v>2.5756771943166705</v>
      </c>
      <c r="N57">
        <f t="shared" si="10"/>
        <v>1.6346477588219925</v>
      </c>
    </row>
    <row r="58" spans="1:14" x14ac:dyDescent="0.25">
      <c r="A58" s="4">
        <f>IF('True_Odds_Calculator_2-way'!A59="","",'True_Odds_Calculator_2-way'!A59)</f>
        <v>2.2000000000000002</v>
      </c>
      <c r="B58" s="4">
        <f>IF('True_Odds_Calculator_2-way'!B59="","",'True_Odds_Calculator_2-way'!B59)</f>
        <v>1.7</v>
      </c>
      <c r="C58" s="4">
        <f t="shared" si="0"/>
        <v>0.45454545454545453</v>
      </c>
      <c r="D58">
        <f t="shared" si="1"/>
        <v>0.58823529411764708</v>
      </c>
      <c r="E58">
        <f t="shared" si="2"/>
        <v>4.2780748663101553E-2</v>
      </c>
      <c r="F58">
        <f t="shared" si="3"/>
        <v>-0.22459893048128343</v>
      </c>
      <c r="G58">
        <v>0</v>
      </c>
      <c r="H58">
        <f t="shared" si="4"/>
        <v>0.26737967914438504</v>
      </c>
      <c r="I58">
        <f t="shared" si="5"/>
        <v>-1.091089451179962</v>
      </c>
      <c r="J58">
        <f t="shared" si="6"/>
        <v>1.091089451179962</v>
      </c>
      <c r="K58">
        <f t="shared" si="7"/>
        <v>0.43303027798233595</v>
      </c>
      <c r="L58">
        <f t="shared" si="8"/>
        <v>0.56696972201766405</v>
      </c>
      <c r="M58">
        <f t="shared" si="9"/>
        <v>2.3093073414159546</v>
      </c>
      <c r="N58">
        <f t="shared" si="10"/>
        <v>1.7637626158259732</v>
      </c>
    </row>
    <row r="59" spans="1:14" x14ac:dyDescent="0.25">
      <c r="A59" s="4">
        <f>IF('True_Odds_Calculator_2-way'!A60="","",'True_Odds_Calculator_2-way'!A60)</f>
        <v>2.48</v>
      </c>
      <c r="B59" s="4">
        <f>IF('True_Odds_Calculator_2-way'!B60="","",'True_Odds_Calculator_2-way'!B60)</f>
        <v>1.56</v>
      </c>
      <c r="C59" s="4">
        <f t="shared" si="0"/>
        <v>0.40322580645161293</v>
      </c>
      <c r="D59">
        <f t="shared" si="1"/>
        <v>0.64102564102564097</v>
      </c>
      <c r="E59">
        <f t="shared" si="2"/>
        <v>4.4251447477253958E-2</v>
      </c>
      <c r="F59">
        <f t="shared" si="3"/>
        <v>-0.2142266335814722</v>
      </c>
      <c r="G59">
        <v>0</v>
      </c>
      <c r="H59">
        <f t="shared" si="4"/>
        <v>0.25847808105872622</v>
      </c>
      <c r="I59">
        <f t="shared" si="5"/>
        <v>-1.0984369379093673</v>
      </c>
      <c r="J59">
        <f t="shared" si="6"/>
        <v>1.0984369379093673</v>
      </c>
      <c r="K59">
        <f t="shared" si="7"/>
        <v>0.38085275449922101</v>
      </c>
      <c r="L59">
        <f t="shared" si="8"/>
        <v>0.61914724550077893</v>
      </c>
      <c r="M59">
        <f t="shared" si="9"/>
        <v>2.6256866681058635</v>
      </c>
      <c r="N59">
        <f t="shared" si="10"/>
        <v>1.6151246852292456</v>
      </c>
    </row>
    <row r="60" spans="1:14" x14ac:dyDescent="0.25">
      <c r="A60" s="4">
        <f>IF('True_Odds_Calculator_2-way'!A61="","",'True_Odds_Calculator_2-way'!A61)</f>
        <v>2.23</v>
      </c>
      <c r="B60" s="4">
        <f>IF('True_Odds_Calculator_2-way'!B61="","",'True_Odds_Calculator_2-way'!B61)</f>
        <v>1.68</v>
      </c>
      <c r="C60" s="4">
        <f t="shared" si="0"/>
        <v>0.44843049327354262</v>
      </c>
      <c r="D60">
        <f t="shared" si="1"/>
        <v>0.59523809523809523</v>
      </c>
      <c r="E60">
        <f t="shared" si="2"/>
        <v>4.3668588511637907E-2</v>
      </c>
      <c r="F60">
        <f t="shared" si="3"/>
        <v>-0.22325432415118507</v>
      </c>
      <c r="G60">
        <v>0</v>
      </c>
      <c r="H60">
        <f t="shared" si="4"/>
        <v>0.26692291266282298</v>
      </c>
      <c r="I60">
        <f t="shared" si="5"/>
        <v>-1.0934350421017387</v>
      </c>
      <c r="J60">
        <f t="shared" si="6"/>
        <v>1.0934350421017387</v>
      </c>
      <c r="K60">
        <f t="shared" si="7"/>
        <v>0.42645285311617104</v>
      </c>
      <c r="L60">
        <f t="shared" si="8"/>
        <v>0.57354714688382902</v>
      </c>
      <c r="M60">
        <f t="shared" si="9"/>
        <v>2.3449251017851385</v>
      </c>
      <c r="N60">
        <f t="shared" si="10"/>
        <v>1.743535828629182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2.39</v>
      </c>
      <c r="B62" s="4">
        <f>IF('True_Odds_Calculator_2-way'!B63="","",'True_Odds_Calculator_2-way'!B63)</f>
        <v>1.6</v>
      </c>
      <c r="C62" s="4">
        <f t="shared" si="0"/>
        <v>0.41841004184100417</v>
      </c>
      <c r="D62">
        <f t="shared" si="1"/>
        <v>0.625</v>
      </c>
      <c r="E62">
        <f t="shared" si="2"/>
        <v>4.3410041841004166E-2</v>
      </c>
      <c r="F62">
        <f t="shared" si="3"/>
        <v>-0.21809623430962344</v>
      </c>
      <c r="G62">
        <v>0</v>
      </c>
      <c r="H62">
        <f t="shared" si="4"/>
        <v>0.2615062761506276</v>
      </c>
      <c r="I62">
        <f t="shared" si="5"/>
        <v>-1.0950071996960069</v>
      </c>
      <c r="J62">
        <f t="shared" si="6"/>
        <v>1.0950071996960069</v>
      </c>
      <c r="K62">
        <f t="shared" si="7"/>
        <v>0.39650127157781001</v>
      </c>
      <c r="L62">
        <f t="shared" si="8"/>
        <v>0.6034987284221901</v>
      </c>
      <c r="M62">
        <f t="shared" si="9"/>
        <v>2.52206000757745</v>
      </c>
      <c r="N62">
        <f t="shared" si="10"/>
        <v>1.6570043198176039</v>
      </c>
    </row>
    <row r="63" spans="1:14" x14ac:dyDescent="0.25">
      <c r="A63" s="4">
        <f>IF('True_Odds_Calculator_2-way'!A64="","",'True_Odds_Calculator_2-way'!A64)</f>
        <v>2.7</v>
      </c>
      <c r="B63" s="4">
        <f>IF('True_Odds_Calculator_2-way'!B64="","",'True_Odds_Calculator_2-way'!B64)</f>
        <v>1.47</v>
      </c>
      <c r="C63" s="4">
        <f t="shared" si="0"/>
        <v>0.37037037037037035</v>
      </c>
      <c r="D63">
        <f t="shared" si="1"/>
        <v>0.68027210884353739</v>
      </c>
      <c r="E63">
        <f t="shared" si="2"/>
        <v>5.0642479213907743E-2</v>
      </c>
      <c r="F63">
        <f t="shared" si="3"/>
        <v>-0.20131015369110616</v>
      </c>
      <c r="G63">
        <v>0</v>
      </c>
      <c r="H63">
        <f t="shared" si="4"/>
        <v>0.25195263290501385</v>
      </c>
      <c r="I63">
        <f t="shared" si="5"/>
        <v>-1.1187334157740445</v>
      </c>
      <c r="J63">
        <f t="shared" si="6"/>
        <v>1.1187334157740445</v>
      </c>
      <c r="K63">
        <f t="shared" si="7"/>
        <v>0.34460812943370878</v>
      </c>
      <c r="L63">
        <f t="shared" si="8"/>
        <v>0.65539187056629122</v>
      </c>
      <c r="M63">
        <f t="shared" si="9"/>
        <v>2.9018468068158763</v>
      </c>
      <c r="N63">
        <f t="shared" si="10"/>
        <v>1.5258047054138011</v>
      </c>
    </row>
    <row r="64" spans="1:14" x14ac:dyDescent="0.25">
      <c r="A64" s="4">
        <f>IF('True_Odds_Calculator_2-way'!A65="","",'True_Odds_Calculator_2-way'!A65)</f>
        <v>2.4300000000000002</v>
      </c>
      <c r="B64" s="4">
        <f>IF('True_Odds_Calculator_2-way'!B65="","",'True_Odds_Calculator_2-way'!B65)</f>
        <v>1.57</v>
      </c>
      <c r="C64" s="4">
        <f t="shared" si="0"/>
        <v>0.41152263374485593</v>
      </c>
      <c r="D64">
        <f t="shared" si="1"/>
        <v>0.63694267515923564</v>
      </c>
      <c r="E64">
        <f t="shared" si="2"/>
        <v>4.846530890409162E-2</v>
      </c>
      <c r="F64">
        <f t="shared" si="3"/>
        <v>-0.21365101832193123</v>
      </c>
      <c r="G64">
        <v>0</v>
      </c>
      <c r="H64">
        <f t="shared" si="4"/>
        <v>0.26211632722602285</v>
      </c>
      <c r="I64">
        <f t="shared" si="5"/>
        <v>-1.1076296005915018</v>
      </c>
      <c r="J64">
        <f t="shared" si="6"/>
        <v>1.1076296005915018</v>
      </c>
      <c r="K64">
        <f t="shared" si="7"/>
        <v>0.38701033423503856</v>
      </c>
      <c r="L64">
        <f t="shared" si="8"/>
        <v>0.61298966576496128</v>
      </c>
      <c r="M64">
        <f t="shared" si="9"/>
        <v>2.5839103288458478</v>
      </c>
      <c r="N64">
        <f t="shared" si="10"/>
        <v>1.6313488723371565</v>
      </c>
    </row>
    <row r="65" spans="1:14" x14ac:dyDescent="0.25">
      <c r="A65" s="4">
        <f>IF('True_Odds_Calculator_2-way'!A66="","",'True_Odds_Calculator_2-way'!A66)</f>
        <v>2.4300000000000002</v>
      </c>
      <c r="B65" s="4">
        <f>IF('True_Odds_Calculator_2-way'!B66="","",'True_Odds_Calculator_2-way'!B66)</f>
        <v>1.56</v>
      </c>
      <c r="C65" s="4">
        <f t="shared" si="0"/>
        <v>0.41152263374485593</v>
      </c>
      <c r="D65">
        <f t="shared" si="1"/>
        <v>0.64102564102564097</v>
      </c>
      <c r="E65">
        <f t="shared" si="2"/>
        <v>5.2548274770496839E-2</v>
      </c>
      <c r="F65">
        <f t="shared" si="3"/>
        <v>-0.21124828532235951</v>
      </c>
      <c r="G65">
        <v>0</v>
      </c>
      <c r="H65">
        <f t="shared" si="4"/>
        <v>0.26379656009285635</v>
      </c>
      <c r="I65">
        <f t="shared" si="5"/>
        <v>-1.1174753906691852</v>
      </c>
      <c r="J65">
        <f t="shared" si="6"/>
        <v>1.1174753906691852</v>
      </c>
      <c r="K65">
        <f t="shared" si="7"/>
        <v>0.38491298028492388</v>
      </c>
      <c r="L65">
        <f t="shared" si="8"/>
        <v>0.61508701971507618</v>
      </c>
      <c r="M65">
        <f t="shared" si="9"/>
        <v>2.5979898086569349</v>
      </c>
      <c r="N65">
        <f t="shared" si="10"/>
        <v>1.6257862187747438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2.06</v>
      </c>
      <c r="C66" s="4">
        <f t="shared" si="0"/>
        <v>0.56818181818181823</v>
      </c>
      <c r="D66">
        <f t="shared" si="1"/>
        <v>0.4854368932038835</v>
      </c>
      <c r="E66">
        <f t="shared" si="2"/>
        <v>5.3618711385701623E-2</v>
      </c>
      <c r="F66">
        <f t="shared" si="3"/>
        <v>-0.222197705207414</v>
      </c>
      <c r="G66">
        <v>0</v>
      </c>
      <c r="H66">
        <f t="shared" si="4"/>
        <v>0.27581641659311568</v>
      </c>
      <c r="I66">
        <f t="shared" si="5"/>
        <v>-1.1141412945539659</v>
      </c>
      <c r="J66">
        <f t="shared" si="6"/>
        <v>1.1141412945539659</v>
      </c>
      <c r="K66">
        <f t="shared" si="7"/>
        <v>0.54149257702441678</v>
      </c>
      <c r="L66">
        <f t="shared" si="8"/>
        <v>0.45850742297558345</v>
      </c>
      <c r="M66">
        <f t="shared" si="9"/>
        <v>1.8467473838610133</v>
      </c>
      <c r="N66">
        <f t="shared" si="10"/>
        <v>2.1809897722272038</v>
      </c>
    </row>
    <row r="67" spans="1:14" x14ac:dyDescent="0.25">
      <c r="A67" s="4">
        <f>IF('True_Odds_Calculator_2-way'!A68="","",'True_Odds_Calculator_2-way'!A68)</f>
        <v>1.45</v>
      </c>
      <c r="B67" s="4">
        <f>IF('True_Odds_Calculator_2-way'!B68="","",'True_Odds_Calculator_2-way'!B68)</f>
        <v>2.88</v>
      </c>
      <c r="C67" s="4">
        <f t="shared" ref="C67:C130" si="11">1/A67</f>
        <v>0.68965517241379315</v>
      </c>
      <c r="D67">
        <f t="shared" ref="D67:D130" si="12">1/B67</f>
        <v>0.34722222222222221</v>
      </c>
      <c r="E67">
        <f t="shared" ref="E67:E130" si="13">C67+D67-1</f>
        <v>3.687739463601547E-2</v>
      </c>
      <c r="F67">
        <f t="shared" ref="F67:F130" si="14">C67+D67-(C67*D67)-1</f>
        <v>-0.2025862068965516</v>
      </c>
      <c r="G67">
        <v>0</v>
      </c>
      <c r="H67">
        <f t="shared" ref="H67:H130" si="15">C67*D67</f>
        <v>0.23946360153256704</v>
      </c>
      <c r="I67">
        <f t="shared" ref="I67:I130" si="16">((-4*F67*H67)^0.5)/(2*F67)</f>
        <v>-1.0872134550890706</v>
      </c>
      <c r="J67">
        <f t="shared" ref="J67:J130" si="17">(-((-4*F67*H67)^0.5))/(2*F67)</f>
        <v>1.0872134550890706</v>
      </c>
      <c r="K67">
        <f t="shared" ref="K67:K130" si="18">IF(A67="","",(C67/($J67+C67-($J67*C67))))</f>
        <v>0.67148071118506758</v>
      </c>
      <c r="L67">
        <f t="shared" ref="L67:L130" si="19">IF(B67="","",(D67/($J67+D67-($J67*D67))))</f>
        <v>0.32851928881493242</v>
      </c>
      <c r="M67">
        <f t="shared" ref="M67:M130" si="20">IF(A67="","",1/K67)</f>
        <v>1.4892460547900814</v>
      </c>
      <c r="N67">
        <f t="shared" ref="N67:N130" si="21">IF(B67="","",1/L67)</f>
        <v>3.0439612955674531</v>
      </c>
    </row>
    <row r="68" spans="1:14" x14ac:dyDescent="0.25">
      <c r="A68" s="4">
        <f>IF('True_Odds_Calculator_2-way'!A69="","",'True_Odds_Calculator_2-way'!A69)</f>
        <v>1.57</v>
      </c>
      <c r="B68" s="4">
        <f>IF('True_Odds_Calculator_2-way'!B69="","",'True_Odds_Calculator_2-way'!B69)</f>
        <v>2.5299999999999998</v>
      </c>
      <c r="C68" s="4">
        <f t="shared" si="11"/>
        <v>0.63694267515923564</v>
      </c>
      <c r="D68">
        <f t="shared" si="12"/>
        <v>0.39525691699604748</v>
      </c>
      <c r="E68">
        <f t="shared" si="13"/>
        <v>3.2199592155283119E-2</v>
      </c>
      <c r="F68">
        <f t="shared" si="14"/>
        <v>-0.21955640593137127</v>
      </c>
      <c r="G68">
        <v>0</v>
      </c>
      <c r="H68">
        <f t="shared" si="15"/>
        <v>0.25175599808665444</v>
      </c>
      <c r="I68">
        <f t="shared" si="16"/>
        <v>-1.0708209436720593</v>
      </c>
      <c r="J68">
        <f t="shared" si="17"/>
        <v>1.0708209436720593</v>
      </c>
      <c r="K68">
        <f t="shared" si="18"/>
        <v>0.62097609898291362</v>
      </c>
      <c r="L68">
        <f t="shared" si="19"/>
        <v>0.37902390101708633</v>
      </c>
      <c r="M68">
        <f t="shared" si="20"/>
        <v>1.610367937893074</v>
      </c>
      <c r="N68">
        <f t="shared" si="21"/>
        <v>2.6383560438182503</v>
      </c>
    </row>
    <row r="69" spans="1:14" x14ac:dyDescent="0.25">
      <c r="A69" s="4">
        <f>IF('True_Odds_Calculator_2-way'!A70="","",'True_Odds_Calculator_2-way'!A70)</f>
        <v>1.44</v>
      </c>
      <c r="B69" s="4">
        <f>IF('True_Odds_Calculator_2-way'!B70="","",'True_Odds_Calculator_2-way'!B70)</f>
        <v>2.95</v>
      </c>
      <c r="C69" s="4">
        <f t="shared" si="11"/>
        <v>0.69444444444444442</v>
      </c>
      <c r="D69">
        <f t="shared" si="12"/>
        <v>0.33898305084745761</v>
      </c>
      <c r="E69">
        <f t="shared" si="13"/>
        <v>3.3427495291902032E-2</v>
      </c>
      <c r="F69">
        <f t="shared" si="14"/>
        <v>-0.20197740112994356</v>
      </c>
      <c r="G69">
        <v>0</v>
      </c>
      <c r="H69">
        <f t="shared" si="15"/>
        <v>0.23540489642184556</v>
      </c>
      <c r="I69">
        <f t="shared" si="16"/>
        <v>-1.0795837927188261</v>
      </c>
      <c r="J69">
        <f t="shared" si="17"/>
        <v>1.0795837927188261</v>
      </c>
      <c r="K69">
        <f t="shared" si="18"/>
        <v>0.67795834824321011</v>
      </c>
      <c r="L69">
        <f t="shared" si="19"/>
        <v>0.32204165175679</v>
      </c>
      <c r="M69">
        <f t="shared" si="20"/>
        <v>1.4750168687962832</v>
      </c>
      <c r="N69">
        <f t="shared" si="21"/>
        <v>3.105188395801711</v>
      </c>
    </row>
    <row r="70" spans="1:14" x14ac:dyDescent="0.25">
      <c r="A70" s="4">
        <f>IF('True_Odds_Calculator_2-way'!A71="","",'True_Odds_Calculator_2-way'!A71)</f>
        <v>2.21</v>
      </c>
      <c r="B70" s="4">
        <f>IF('True_Odds_Calculator_2-way'!B71="","",'True_Odds_Calculator_2-way'!B71)</f>
        <v>1.72</v>
      </c>
      <c r="C70" s="4">
        <f t="shared" si="11"/>
        <v>0.45248868778280543</v>
      </c>
      <c r="D70">
        <f t="shared" si="12"/>
        <v>0.58139534883720934</v>
      </c>
      <c r="E70">
        <f t="shared" si="13"/>
        <v>3.3884036620014824E-2</v>
      </c>
      <c r="F70">
        <f t="shared" si="14"/>
        <v>-0.2291907818583605</v>
      </c>
      <c r="G70">
        <v>0</v>
      </c>
      <c r="H70">
        <f t="shared" si="15"/>
        <v>0.26307481847837527</v>
      </c>
      <c r="I70">
        <f t="shared" si="16"/>
        <v>-1.0713739108887084</v>
      </c>
      <c r="J70">
        <f t="shared" si="17"/>
        <v>1.0713739108887084</v>
      </c>
      <c r="K70">
        <f t="shared" si="18"/>
        <v>0.43547132891069945</v>
      </c>
      <c r="L70">
        <f t="shared" si="19"/>
        <v>0.56452867108930049</v>
      </c>
      <c r="M70">
        <f t="shared" si="20"/>
        <v>2.2963624321753371</v>
      </c>
      <c r="N70">
        <f t="shared" si="21"/>
        <v>1.7713892158398703</v>
      </c>
    </row>
    <row r="71" spans="1:14" x14ac:dyDescent="0.25">
      <c r="A71" s="4">
        <f>IF('True_Odds_Calculator_2-way'!A72="","",'True_Odds_Calculator_2-way'!A72)</f>
        <v>2.0299999999999998</v>
      </c>
      <c r="B71" s="4">
        <f>IF('True_Odds_Calculator_2-way'!B72="","",'True_Odds_Calculator_2-way'!B72)</f>
        <v>1.87</v>
      </c>
      <c r="C71" s="4">
        <f t="shared" si="11"/>
        <v>0.49261083743842371</v>
      </c>
      <c r="D71">
        <f t="shared" si="12"/>
        <v>0.53475935828876997</v>
      </c>
      <c r="E71">
        <f t="shared" si="13"/>
        <v>2.737019572719368E-2</v>
      </c>
      <c r="F71">
        <f t="shared" si="14"/>
        <v>-0.23605805958747139</v>
      </c>
      <c r="G71">
        <v>0</v>
      </c>
      <c r="H71">
        <f t="shared" si="15"/>
        <v>0.26342825531466507</v>
      </c>
      <c r="I71">
        <f t="shared" si="16"/>
        <v>-1.0563838700626149</v>
      </c>
      <c r="J71">
        <f t="shared" si="17"/>
        <v>1.0563838700626149</v>
      </c>
      <c r="K71">
        <f t="shared" si="18"/>
        <v>0.47890991226943308</v>
      </c>
      <c r="L71">
        <f t="shared" si="19"/>
        <v>0.52109008773056686</v>
      </c>
      <c r="M71">
        <f t="shared" si="20"/>
        <v>2.0880753861644932</v>
      </c>
      <c r="N71">
        <f t="shared" si="21"/>
        <v>1.9190539669544755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1.65</v>
      </c>
      <c r="C72" s="4">
        <f t="shared" si="11"/>
        <v>0.42735042735042739</v>
      </c>
      <c r="D72">
        <f t="shared" si="12"/>
        <v>0.60606060606060608</v>
      </c>
      <c r="E72">
        <f t="shared" si="13"/>
        <v>3.3411033411033575E-2</v>
      </c>
      <c r="F72">
        <f t="shared" si="14"/>
        <v>-0.22558922558922545</v>
      </c>
      <c r="G72">
        <v>0</v>
      </c>
      <c r="H72">
        <f t="shared" si="15"/>
        <v>0.25900025900025903</v>
      </c>
      <c r="I72">
        <f t="shared" si="16"/>
        <v>-1.0714969088698143</v>
      </c>
      <c r="J72">
        <f t="shared" si="17"/>
        <v>1.0714969088698143</v>
      </c>
      <c r="K72">
        <f t="shared" si="18"/>
        <v>0.41054175018204025</v>
      </c>
      <c r="L72">
        <f t="shared" si="19"/>
        <v>0.58945824981795969</v>
      </c>
      <c r="M72">
        <f t="shared" si="20"/>
        <v>2.4358058578855508</v>
      </c>
      <c r="N72">
        <f t="shared" si="21"/>
        <v>1.6964729907653791</v>
      </c>
    </row>
    <row r="73" spans="1:14" x14ac:dyDescent="0.25">
      <c r="A73" s="4">
        <f>IF('True_Odds_Calculator_2-way'!A74="","",'True_Odds_Calculator_2-way'!A74)</f>
        <v>2</v>
      </c>
      <c r="B73" s="4">
        <f>IF('True_Odds_Calculator_2-way'!B74="","",'True_Odds_Calculator_2-way'!B74)</f>
        <v>1.88</v>
      </c>
      <c r="C73" s="4">
        <f t="shared" si="11"/>
        <v>0.5</v>
      </c>
      <c r="D73">
        <f t="shared" si="12"/>
        <v>0.53191489361702127</v>
      </c>
      <c r="E73">
        <f t="shared" si="13"/>
        <v>3.1914893617021267E-2</v>
      </c>
      <c r="F73">
        <f t="shared" si="14"/>
        <v>-0.23404255319148937</v>
      </c>
      <c r="G73">
        <v>0</v>
      </c>
      <c r="H73">
        <f t="shared" si="15"/>
        <v>0.26595744680851063</v>
      </c>
      <c r="I73">
        <f t="shared" si="16"/>
        <v>-1.0660035817780522</v>
      </c>
      <c r="J73">
        <f t="shared" si="17"/>
        <v>1.0660035817780522</v>
      </c>
      <c r="K73">
        <f t="shared" si="18"/>
        <v>0.48402626637238261</v>
      </c>
      <c r="L73">
        <f t="shared" si="19"/>
        <v>0.51597373362761745</v>
      </c>
      <c r="M73">
        <f t="shared" si="20"/>
        <v>2.0660035817780522</v>
      </c>
      <c r="N73">
        <f t="shared" si="21"/>
        <v>1.9380831519646857</v>
      </c>
    </row>
    <row r="74" spans="1:14" x14ac:dyDescent="0.25">
      <c r="A74" s="4">
        <f>IF('True_Odds_Calculator_2-way'!A75="","",'True_Odds_Calculator_2-way'!A75)</f>
        <v>2.11</v>
      </c>
      <c r="B74" s="4">
        <f>IF('True_Odds_Calculator_2-way'!B75="","",'True_Odds_Calculator_2-way'!B75)</f>
        <v>1.78</v>
      </c>
      <c r="C74" s="4">
        <f t="shared" si="11"/>
        <v>0.47393364928909953</v>
      </c>
      <c r="D74">
        <f t="shared" si="12"/>
        <v>0.5617977528089888</v>
      </c>
      <c r="E74">
        <f t="shared" si="13"/>
        <v>3.5731402098088338E-2</v>
      </c>
      <c r="F74">
        <f t="shared" si="14"/>
        <v>-0.23052345705309119</v>
      </c>
      <c r="G74">
        <v>0</v>
      </c>
      <c r="H74">
        <f t="shared" si="15"/>
        <v>0.26625485915117952</v>
      </c>
      <c r="I74">
        <f t="shared" si="16"/>
        <v>-1.0747098003652684</v>
      </c>
      <c r="J74">
        <f t="shared" si="17"/>
        <v>1.0747098003652684</v>
      </c>
      <c r="K74">
        <f t="shared" si="18"/>
        <v>0.45601134895833134</v>
      </c>
      <c r="L74">
        <f t="shared" si="19"/>
        <v>0.54398865104166871</v>
      </c>
      <c r="M74">
        <f t="shared" si="20"/>
        <v>2.192927878405448</v>
      </c>
      <c r="N74">
        <f t="shared" si="21"/>
        <v>1.838273644284909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1.79</v>
      </c>
      <c r="C75" s="4">
        <f t="shared" si="11"/>
        <v>0.47393364928909953</v>
      </c>
      <c r="D75">
        <f t="shared" si="12"/>
        <v>0.55865921787709494</v>
      </c>
      <c r="E75">
        <f t="shared" si="13"/>
        <v>3.2592867166194583E-2</v>
      </c>
      <c r="F75">
        <f t="shared" si="14"/>
        <v>-0.23217453467129112</v>
      </c>
      <c r="G75">
        <v>0</v>
      </c>
      <c r="H75">
        <f t="shared" si="15"/>
        <v>0.26476740183748576</v>
      </c>
      <c r="I75">
        <f t="shared" si="16"/>
        <v>-1.0678861770883312</v>
      </c>
      <c r="J75">
        <f t="shared" si="17"/>
        <v>1.0678861770883312</v>
      </c>
      <c r="K75">
        <f t="shared" si="18"/>
        <v>0.45759183965236705</v>
      </c>
      <c r="L75">
        <f t="shared" si="19"/>
        <v>0.54240816034763273</v>
      </c>
      <c r="M75">
        <f t="shared" si="20"/>
        <v>2.1853536565680476</v>
      </c>
      <c r="N75">
        <f t="shared" si="21"/>
        <v>1.8436300798997822</v>
      </c>
    </row>
    <row r="76" spans="1:14" x14ac:dyDescent="0.25">
      <c r="A76" s="4">
        <f>IF('True_Odds_Calculator_2-way'!A77="","",'True_Odds_Calculator_2-way'!A77)</f>
        <v>1.31</v>
      </c>
      <c r="B76" s="4">
        <f>IF('True_Odds_Calculator_2-way'!B77="","",'True_Odds_Calculator_2-way'!B77)</f>
        <v>3.59</v>
      </c>
      <c r="C76" s="4">
        <f t="shared" si="11"/>
        <v>0.76335877862595414</v>
      </c>
      <c r="D76">
        <f t="shared" si="12"/>
        <v>0.2785515320334262</v>
      </c>
      <c r="E76">
        <f t="shared" si="13"/>
        <v>4.1910310659380334E-2</v>
      </c>
      <c r="F76">
        <f t="shared" si="14"/>
        <v>-0.1707244466180442</v>
      </c>
      <c r="G76">
        <v>0</v>
      </c>
      <c r="H76">
        <f t="shared" si="15"/>
        <v>0.21263475727742456</v>
      </c>
      <c r="I76">
        <f t="shared" si="16"/>
        <v>-1.1160130449295196</v>
      </c>
      <c r="J76">
        <f t="shared" si="17"/>
        <v>1.1160130449295196</v>
      </c>
      <c r="K76">
        <f t="shared" si="18"/>
        <v>0.74296189746758279</v>
      </c>
      <c r="L76">
        <f t="shared" si="19"/>
        <v>0.25703810253241738</v>
      </c>
      <c r="M76">
        <f t="shared" si="20"/>
        <v>1.3459640439281511</v>
      </c>
      <c r="N76">
        <f t="shared" si="21"/>
        <v>3.8904737863674552</v>
      </c>
    </row>
    <row r="77" spans="1:14" x14ac:dyDescent="0.25">
      <c r="A77" s="4">
        <f>IF('True_Odds_Calculator_2-way'!A78="","",'True_Odds_Calculator_2-way'!A78)</f>
        <v>1.57</v>
      </c>
      <c r="B77" s="4">
        <f>IF('True_Odds_Calculator_2-way'!B78="","",'True_Odds_Calculator_2-way'!B78)</f>
        <v>2.52</v>
      </c>
      <c r="C77" s="4">
        <f t="shared" si="11"/>
        <v>0.63694267515923564</v>
      </c>
      <c r="D77">
        <f t="shared" si="12"/>
        <v>0.3968253968253968</v>
      </c>
      <c r="E77">
        <f t="shared" si="13"/>
        <v>3.3768071984632497E-2</v>
      </c>
      <c r="F77">
        <f t="shared" si="14"/>
        <v>-0.21898695784046107</v>
      </c>
      <c r="G77">
        <v>0</v>
      </c>
      <c r="H77">
        <f t="shared" si="15"/>
        <v>0.25275502982509351</v>
      </c>
      <c r="I77">
        <f t="shared" si="16"/>
        <v>-1.0743376064838499</v>
      </c>
      <c r="J77">
        <f t="shared" si="17"/>
        <v>1.0743376064838499</v>
      </c>
      <c r="K77">
        <f t="shared" si="18"/>
        <v>0.62020410288672867</v>
      </c>
      <c r="L77">
        <f t="shared" si="19"/>
        <v>0.37979589711327127</v>
      </c>
      <c r="M77">
        <f t="shared" si="20"/>
        <v>1.6123724356957947</v>
      </c>
      <c r="N77">
        <f t="shared" si="21"/>
        <v>2.6329931618554516</v>
      </c>
    </row>
    <row r="78" spans="1:14" x14ac:dyDescent="0.25">
      <c r="A78" s="4">
        <f>IF('True_Odds_Calculator_2-way'!A79="","",'True_Odds_Calculator_2-way'!A79)</f>
        <v>1.71</v>
      </c>
      <c r="B78" s="4">
        <f>IF('True_Odds_Calculator_2-way'!B79="","",'True_Odds_Calculator_2-way'!B79)</f>
        <v>2.2200000000000002</v>
      </c>
      <c r="C78" s="4">
        <f t="shared" si="11"/>
        <v>0.58479532163742687</v>
      </c>
      <c r="D78">
        <f t="shared" si="12"/>
        <v>0.4504504504504504</v>
      </c>
      <c r="E78">
        <f t="shared" si="13"/>
        <v>3.5245772087877381E-2</v>
      </c>
      <c r="F78">
        <f t="shared" si="14"/>
        <v>-0.2281755439650176</v>
      </c>
      <c r="G78">
        <v>0</v>
      </c>
      <c r="H78">
        <f t="shared" si="15"/>
        <v>0.26342131605289498</v>
      </c>
      <c r="I78">
        <f t="shared" si="16"/>
        <v>-1.0744616281415775</v>
      </c>
      <c r="J78">
        <f t="shared" si="17"/>
        <v>1.0744616281415775</v>
      </c>
      <c r="K78">
        <f t="shared" si="18"/>
        <v>0.56725752490934445</v>
      </c>
      <c r="L78">
        <f t="shared" si="19"/>
        <v>0.43274247509065539</v>
      </c>
      <c r="M78">
        <f t="shared" si="20"/>
        <v>1.7628677559805201</v>
      </c>
      <c r="N78">
        <f t="shared" si="21"/>
        <v>2.310843186332725</v>
      </c>
    </row>
    <row r="79" spans="1:14" x14ac:dyDescent="0.25">
      <c r="A79" s="4">
        <f>IF('True_Odds_Calculator_2-way'!A80="","",'True_Odds_Calculator_2-way'!A80)</f>
        <v>1.93</v>
      </c>
      <c r="B79" s="4">
        <f>IF('True_Odds_Calculator_2-way'!B80="","",'True_Odds_Calculator_2-way'!B80)</f>
        <v>1.96</v>
      </c>
      <c r="C79" s="4">
        <f t="shared" si="11"/>
        <v>0.5181347150259068</v>
      </c>
      <c r="D79">
        <f t="shared" si="12"/>
        <v>0.51020408163265307</v>
      </c>
      <c r="E79">
        <f t="shared" si="13"/>
        <v>2.8338796658559762E-2</v>
      </c>
      <c r="F79">
        <f t="shared" si="14"/>
        <v>-0.23601564978322942</v>
      </c>
      <c r="G79">
        <v>0</v>
      </c>
      <c r="H79">
        <f t="shared" si="15"/>
        <v>0.26435444644178918</v>
      </c>
      <c r="I79">
        <f t="shared" si="16"/>
        <v>-1.0583343916682539</v>
      </c>
      <c r="J79">
        <f t="shared" si="17"/>
        <v>1.0583343916682539</v>
      </c>
      <c r="K79">
        <f t="shared" si="18"/>
        <v>0.50396850395275605</v>
      </c>
      <c r="L79">
        <f t="shared" si="19"/>
        <v>0.49603149604724417</v>
      </c>
      <c r="M79">
        <f t="shared" si="20"/>
        <v>1.9842509842514759</v>
      </c>
      <c r="N79">
        <f t="shared" si="21"/>
        <v>2.0160010160015238</v>
      </c>
    </row>
    <row r="80" spans="1:14" x14ac:dyDescent="0.25">
      <c r="A80" s="4">
        <f>IF('True_Odds_Calculator_2-way'!A81="","",'True_Odds_Calculator_2-way'!A81)</f>
        <v>1.64</v>
      </c>
      <c r="B80" s="4">
        <f>IF('True_Odds_Calculator_2-way'!B81="","",'True_Odds_Calculator_2-way'!B81)</f>
        <v>2.37</v>
      </c>
      <c r="C80" s="4">
        <f t="shared" si="11"/>
        <v>0.6097560975609756</v>
      </c>
      <c r="D80">
        <f t="shared" si="12"/>
        <v>0.42194092827004215</v>
      </c>
      <c r="E80">
        <f t="shared" si="13"/>
        <v>3.1697025831017633E-2</v>
      </c>
      <c r="F80">
        <f t="shared" si="14"/>
        <v>-0.2255840279921788</v>
      </c>
      <c r="G80">
        <v>0</v>
      </c>
      <c r="H80">
        <f t="shared" si="15"/>
        <v>0.25728105382319644</v>
      </c>
      <c r="I80">
        <f t="shared" si="16"/>
        <v>-1.0679470721459507</v>
      </c>
      <c r="J80">
        <f t="shared" si="17"/>
        <v>1.0679470721459507</v>
      </c>
      <c r="K80">
        <f t="shared" si="18"/>
        <v>0.59400548923620555</v>
      </c>
      <c r="L80">
        <f t="shared" si="19"/>
        <v>0.40599451076379461</v>
      </c>
      <c r="M80">
        <f t="shared" si="20"/>
        <v>1.6834861261734084</v>
      </c>
      <c r="N80">
        <f t="shared" si="21"/>
        <v>2.4630874888399528</v>
      </c>
    </row>
    <row r="81" spans="1:14" x14ac:dyDescent="0.25">
      <c r="A81" s="4">
        <f>IF('True_Odds_Calculator_2-way'!A82="","",'True_Odds_Calculator_2-way'!A82)</f>
        <v>1.71</v>
      </c>
      <c r="B81" s="4">
        <f>IF('True_Odds_Calculator_2-way'!B82="","",'True_Odds_Calculator_2-way'!B82)</f>
        <v>2.13</v>
      </c>
      <c r="C81" s="4">
        <f t="shared" si="11"/>
        <v>0.58479532163742687</v>
      </c>
      <c r="D81">
        <f t="shared" si="12"/>
        <v>0.46948356807511737</v>
      </c>
      <c r="E81">
        <f t="shared" si="13"/>
        <v>5.4278889712544132E-2</v>
      </c>
      <c r="F81">
        <f t="shared" si="14"/>
        <v>-0.22027290448343095</v>
      </c>
      <c r="G81">
        <v>0</v>
      </c>
      <c r="H81">
        <f t="shared" si="15"/>
        <v>0.27455179419597509</v>
      </c>
      <c r="I81">
        <f t="shared" si="16"/>
        <v>-1.116430272077847</v>
      </c>
      <c r="J81">
        <f t="shared" si="17"/>
        <v>1.116430272077847</v>
      </c>
      <c r="K81">
        <f t="shared" si="18"/>
        <v>0.55782855407605514</v>
      </c>
      <c r="L81">
        <f t="shared" si="19"/>
        <v>0.44217144592394497</v>
      </c>
      <c r="M81">
        <f t="shared" si="20"/>
        <v>1.7926654931752715</v>
      </c>
      <c r="N81">
        <f t="shared" si="21"/>
        <v>2.261566207447967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2.14</v>
      </c>
      <c r="C82" s="4">
        <f t="shared" si="11"/>
        <v>0.58479532163742687</v>
      </c>
      <c r="D82">
        <f t="shared" si="12"/>
        <v>0.46728971962616822</v>
      </c>
      <c r="E82">
        <f t="shared" si="13"/>
        <v>5.2085041263595144E-2</v>
      </c>
      <c r="F82">
        <f t="shared" si="14"/>
        <v>-0.22118380062305287</v>
      </c>
      <c r="G82">
        <v>0</v>
      </c>
      <c r="H82">
        <f t="shared" si="15"/>
        <v>0.27326884188664807</v>
      </c>
      <c r="I82">
        <f t="shared" si="16"/>
        <v>-1.1115228625097588</v>
      </c>
      <c r="J82">
        <f t="shared" si="17"/>
        <v>1.1115228625097588</v>
      </c>
      <c r="K82">
        <f t="shared" si="18"/>
        <v>0.55891487228977055</v>
      </c>
      <c r="L82">
        <f t="shared" si="19"/>
        <v>0.44108512771022929</v>
      </c>
      <c r="M82">
        <f t="shared" si="20"/>
        <v>1.7891812323819287</v>
      </c>
      <c r="N82">
        <f t="shared" si="21"/>
        <v>2.2671360632611255</v>
      </c>
    </row>
    <row r="83" spans="1:14" x14ac:dyDescent="0.25">
      <c r="A83" s="4">
        <f>IF('True_Odds_Calculator_2-way'!A84="","",'True_Odds_Calculator_2-way'!A84)</f>
        <v>1.6</v>
      </c>
      <c r="B83" s="4">
        <f>IF('True_Odds_Calculator_2-way'!B84="","",'True_Odds_Calculator_2-way'!B84)</f>
        <v>2.33</v>
      </c>
      <c r="C83" s="4">
        <f t="shared" si="11"/>
        <v>0.625</v>
      </c>
      <c r="D83">
        <f t="shared" si="12"/>
        <v>0.42918454935622319</v>
      </c>
      <c r="E83">
        <f t="shared" si="13"/>
        <v>5.4184549356223188E-2</v>
      </c>
      <c r="F83">
        <f t="shared" si="14"/>
        <v>-0.21405579399141628</v>
      </c>
      <c r="G83">
        <v>0</v>
      </c>
      <c r="H83">
        <f t="shared" si="15"/>
        <v>0.26824034334763946</v>
      </c>
      <c r="I83">
        <f t="shared" si="16"/>
        <v>-1.1194341570991126</v>
      </c>
      <c r="J83">
        <f t="shared" si="17"/>
        <v>1.1194341570991126</v>
      </c>
      <c r="K83">
        <f t="shared" si="18"/>
        <v>0.59820759265055912</v>
      </c>
      <c r="L83">
        <f t="shared" si="19"/>
        <v>0.40179240734944077</v>
      </c>
      <c r="M83">
        <f t="shared" si="20"/>
        <v>1.6716604942594677</v>
      </c>
      <c r="N83">
        <f t="shared" si="21"/>
        <v>2.4888474289418197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1.61</v>
      </c>
      <c r="B85" s="4">
        <f>IF('True_Odds_Calculator_2-way'!B86="","",'True_Odds_Calculator_2-way'!B86)</f>
        <v>2.33</v>
      </c>
      <c r="C85" s="4">
        <f t="shared" si="11"/>
        <v>0.6211180124223602</v>
      </c>
      <c r="D85">
        <f t="shared" si="12"/>
        <v>0.42918454935622319</v>
      </c>
      <c r="E85">
        <f t="shared" si="13"/>
        <v>5.0302561778583499E-2</v>
      </c>
      <c r="F85">
        <f t="shared" si="14"/>
        <v>-0.21627169247994016</v>
      </c>
      <c r="G85">
        <v>0</v>
      </c>
      <c r="H85">
        <f t="shared" si="15"/>
        <v>0.26657425425852371</v>
      </c>
      <c r="I85">
        <f t="shared" si="16"/>
        <v>-1.1102205505657687</v>
      </c>
      <c r="J85">
        <f t="shared" si="17"/>
        <v>1.1102205505657687</v>
      </c>
      <c r="K85">
        <f t="shared" si="18"/>
        <v>0.59621953795276661</v>
      </c>
      <c r="L85">
        <f t="shared" si="19"/>
        <v>0.40378046204723311</v>
      </c>
      <c r="M85">
        <f t="shared" si="20"/>
        <v>1.6772345358451193</v>
      </c>
      <c r="N85">
        <f t="shared" si="21"/>
        <v>2.4765933322524725</v>
      </c>
    </row>
    <row r="86" spans="1:14" x14ac:dyDescent="0.25">
      <c r="A86" s="4">
        <f>IF('True_Odds_Calculator_2-way'!A87="","",'True_Odds_Calculator_2-way'!A87)</f>
        <v>1.76</v>
      </c>
      <c r="B86" s="4">
        <f>IF('True_Odds_Calculator_2-way'!B87="","",'True_Odds_Calculator_2-way'!B87)</f>
        <v>2.06</v>
      </c>
      <c r="C86" s="4">
        <f t="shared" si="11"/>
        <v>0.56818181818181823</v>
      </c>
      <c r="D86">
        <f t="shared" si="12"/>
        <v>0.4854368932038835</v>
      </c>
      <c r="E86">
        <f t="shared" si="13"/>
        <v>5.3618711385701623E-2</v>
      </c>
      <c r="F86">
        <f t="shared" si="14"/>
        <v>-0.222197705207414</v>
      </c>
      <c r="G86">
        <v>0</v>
      </c>
      <c r="H86">
        <f t="shared" si="15"/>
        <v>0.27581641659311568</v>
      </c>
      <c r="I86">
        <f t="shared" si="16"/>
        <v>-1.1141412945539659</v>
      </c>
      <c r="J86">
        <f t="shared" si="17"/>
        <v>1.1141412945539659</v>
      </c>
      <c r="K86">
        <f t="shared" si="18"/>
        <v>0.54149257702441678</v>
      </c>
      <c r="L86">
        <f t="shared" si="19"/>
        <v>0.45850742297558345</v>
      </c>
      <c r="M86">
        <f t="shared" si="20"/>
        <v>1.8467473838610133</v>
      </c>
      <c r="N86">
        <f t="shared" si="21"/>
        <v>2.1809897722272038</v>
      </c>
    </row>
    <row r="87" spans="1:14" x14ac:dyDescent="0.25">
      <c r="A87" s="4">
        <f>IF('True_Odds_Calculator_2-way'!A88="","",'True_Odds_Calculator_2-way'!A88)</f>
        <v>1.52</v>
      </c>
      <c r="B87" s="4">
        <f>IF('True_Odds_Calculator_2-way'!B88="","",'True_Odds_Calculator_2-way'!B88)</f>
        <v>2.5299999999999998</v>
      </c>
      <c r="C87" s="4">
        <f t="shared" si="11"/>
        <v>0.65789473684210531</v>
      </c>
      <c r="D87">
        <f t="shared" si="12"/>
        <v>0.39525691699604748</v>
      </c>
      <c r="E87">
        <f t="shared" si="13"/>
        <v>5.3151653838152679E-2</v>
      </c>
      <c r="F87">
        <f t="shared" si="14"/>
        <v>-0.2068857915539839</v>
      </c>
      <c r="G87">
        <v>0</v>
      </c>
      <c r="H87">
        <f t="shared" si="15"/>
        <v>0.26003744539213652</v>
      </c>
      <c r="I87">
        <f t="shared" si="16"/>
        <v>-1.1211213233271871</v>
      </c>
      <c r="J87">
        <f t="shared" si="17"/>
        <v>1.1211213233271871</v>
      </c>
      <c r="K87">
        <f t="shared" si="18"/>
        <v>0.63171868827810873</v>
      </c>
      <c r="L87">
        <f t="shared" si="19"/>
        <v>0.36828131172189155</v>
      </c>
      <c r="M87">
        <f t="shared" si="20"/>
        <v>1.582983088130137</v>
      </c>
      <c r="N87">
        <f t="shared" si="21"/>
        <v>2.7153156246905956</v>
      </c>
    </row>
    <row r="88" spans="1:14" x14ac:dyDescent="0.25">
      <c r="A88" s="4">
        <f>IF('True_Odds_Calculator_2-way'!A89="","",'True_Odds_Calculator_2-way'!A89)</f>
        <v>1.74</v>
      </c>
      <c r="B88" s="4">
        <f>IF('True_Odds_Calculator_2-way'!B89="","",'True_Odds_Calculator_2-way'!B89)</f>
        <v>2.09</v>
      </c>
      <c r="C88" s="4">
        <f t="shared" si="11"/>
        <v>0.57471264367816088</v>
      </c>
      <c r="D88">
        <f t="shared" si="12"/>
        <v>0.47846889952153115</v>
      </c>
      <c r="E88">
        <f t="shared" si="13"/>
        <v>5.3181543199692038E-2</v>
      </c>
      <c r="F88">
        <f t="shared" si="14"/>
        <v>-0.22180058296210747</v>
      </c>
      <c r="G88">
        <v>0</v>
      </c>
      <c r="H88">
        <f t="shared" si="15"/>
        <v>0.27498212616179951</v>
      </c>
      <c r="I88">
        <f t="shared" si="16"/>
        <v>-1.1134504398372282</v>
      </c>
      <c r="J88">
        <f t="shared" si="17"/>
        <v>1.1134504398372282</v>
      </c>
      <c r="K88">
        <f t="shared" si="18"/>
        <v>0.54825964350654788</v>
      </c>
      <c r="L88">
        <f t="shared" si="19"/>
        <v>0.45174035649345207</v>
      </c>
      <c r="M88">
        <f t="shared" si="20"/>
        <v>1.823953325479549</v>
      </c>
      <c r="N88">
        <f t="shared" si="21"/>
        <v>2.213660979422579</v>
      </c>
    </row>
    <row r="89" spans="1:14" x14ac:dyDescent="0.25">
      <c r="A89" s="4">
        <f>IF('True_Odds_Calculator_2-way'!A90="","",'True_Odds_Calculator_2-way'!A90)</f>
        <v>1.76</v>
      </c>
      <c r="B89" s="4">
        <f>IF('True_Odds_Calculator_2-way'!B90="","",'True_Odds_Calculator_2-way'!B90)</f>
        <v>2.0699999999999998</v>
      </c>
      <c r="C89" s="4">
        <f t="shared" si="11"/>
        <v>0.56818181818181823</v>
      </c>
      <c r="D89">
        <f t="shared" si="12"/>
        <v>0.48309178743961356</v>
      </c>
      <c r="E89">
        <f t="shared" si="13"/>
        <v>5.1273605621431795E-2</v>
      </c>
      <c r="F89">
        <f t="shared" si="14"/>
        <v>-0.22321036451471232</v>
      </c>
      <c r="G89">
        <v>0</v>
      </c>
      <c r="H89">
        <f t="shared" si="15"/>
        <v>0.27448397013614412</v>
      </c>
      <c r="I89">
        <f t="shared" si="16"/>
        <v>-1.1089228054693063</v>
      </c>
      <c r="J89">
        <f t="shared" si="17"/>
        <v>1.1089228054693063</v>
      </c>
      <c r="K89">
        <f t="shared" si="18"/>
        <v>0.54265798255600095</v>
      </c>
      <c r="L89">
        <f t="shared" si="19"/>
        <v>0.45734201744399888</v>
      </c>
      <c r="M89">
        <f t="shared" si="20"/>
        <v>1.8427813321566728</v>
      </c>
      <c r="N89">
        <f t="shared" si="21"/>
        <v>2.1865474018521578</v>
      </c>
    </row>
    <row r="90" spans="1:14" x14ac:dyDescent="0.25">
      <c r="A90" s="4">
        <f>IF('True_Odds_Calculator_2-way'!A91="","",'True_Odds_Calculator_2-way'!A91)</f>
        <v>2.79</v>
      </c>
      <c r="B90" s="4">
        <f>IF('True_Odds_Calculator_2-way'!B91="","",'True_Odds_Calculator_2-way'!B91)</f>
        <v>1.45</v>
      </c>
      <c r="C90" s="4">
        <f t="shared" si="11"/>
        <v>0.35842293906810035</v>
      </c>
      <c r="D90">
        <f t="shared" si="12"/>
        <v>0.68965517241379315</v>
      </c>
      <c r="E90">
        <f t="shared" si="13"/>
        <v>4.807811148189356E-2</v>
      </c>
      <c r="F90">
        <f t="shared" si="14"/>
        <v>-0.19911012235817571</v>
      </c>
      <c r="G90">
        <v>0</v>
      </c>
      <c r="H90">
        <f t="shared" si="15"/>
        <v>0.24718823384006922</v>
      </c>
      <c r="I90">
        <f t="shared" si="16"/>
        <v>-1.1142104507747927</v>
      </c>
      <c r="J90">
        <f t="shared" si="17"/>
        <v>1.1142104507747927</v>
      </c>
      <c r="K90">
        <f t="shared" si="18"/>
        <v>0.33395262544708615</v>
      </c>
      <c r="L90">
        <f t="shared" si="19"/>
        <v>0.66604737455291385</v>
      </c>
      <c r="M90">
        <f t="shared" si="20"/>
        <v>2.9944367068868791</v>
      </c>
      <c r="N90">
        <f t="shared" si="21"/>
        <v>1.5013947028486567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1.78</v>
      </c>
      <c r="C91" s="4">
        <f t="shared" si="11"/>
        <v>0.46728971962616822</v>
      </c>
      <c r="D91">
        <f t="shared" si="12"/>
        <v>0.5617977528089888</v>
      </c>
      <c r="E91">
        <f t="shared" si="13"/>
        <v>2.908747243515708E-2</v>
      </c>
      <c r="F91">
        <f t="shared" si="14"/>
        <v>-0.23343484196156661</v>
      </c>
      <c r="G91">
        <v>0</v>
      </c>
      <c r="H91">
        <f t="shared" si="15"/>
        <v>0.26252231439672374</v>
      </c>
      <c r="I91">
        <f t="shared" si="16"/>
        <v>-1.0604746049596299</v>
      </c>
      <c r="J91">
        <f t="shared" si="17"/>
        <v>1.0604746049596299</v>
      </c>
      <c r="K91">
        <f t="shared" si="18"/>
        <v>0.45270560758361844</v>
      </c>
      <c r="L91">
        <f t="shared" si="19"/>
        <v>0.54729439241638145</v>
      </c>
      <c r="M91">
        <f t="shared" si="20"/>
        <v>2.2089410496539781</v>
      </c>
      <c r="N91">
        <f t="shared" si="21"/>
        <v>1.8271701918685113</v>
      </c>
    </row>
    <row r="92" spans="1:14" x14ac:dyDescent="0.25">
      <c r="A92" s="4">
        <f>IF('True_Odds_Calculator_2-way'!A93="","",'True_Odds_Calculator_2-way'!A93)</f>
        <v>2.33</v>
      </c>
      <c r="B92" s="4">
        <f>IF('True_Odds_Calculator_2-way'!B93="","",'True_Odds_Calculator_2-way'!B93)</f>
        <v>1.67</v>
      </c>
      <c r="C92" s="4">
        <f t="shared" si="11"/>
        <v>0.42918454935622319</v>
      </c>
      <c r="D92">
        <f t="shared" si="12"/>
        <v>0.5988023952095809</v>
      </c>
      <c r="E92">
        <f t="shared" si="13"/>
        <v>2.7986944565804084E-2</v>
      </c>
      <c r="F92">
        <f t="shared" si="14"/>
        <v>-0.22900979157564694</v>
      </c>
      <c r="G92">
        <v>0</v>
      </c>
      <c r="H92">
        <f t="shared" si="15"/>
        <v>0.25699673614145102</v>
      </c>
      <c r="I92">
        <f t="shared" si="16"/>
        <v>-1.0593434317257451</v>
      </c>
      <c r="J92">
        <f t="shared" si="17"/>
        <v>1.0593434317257451</v>
      </c>
      <c r="K92">
        <f t="shared" si="18"/>
        <v>0.41512262425880503</v>
      </c>
      <c r="L92">
        <f t="shared" si="19"/>
        <v>0.58487737574119503</v>
      </c>
      <c r="M92">
        <f t="shared" si="20"/>
        <v>2.408926764195241</v>
      </c>
      <c r="N92">
        <f t="shared" si="21"/>
        <v>1.7097600992562489</v>
      </c>
    </row>
    <row r="93" spans="1:14" x14ac:dyDescent="0.25">
      <c r="A93" s="4">
        <f>IF('True_Odds_Calculator_2-way'!A94="","",'True_Odds_Calculator_2-way'!A94)</f>
        <v>1.6</v>
      </c>
      <c r="B93" s="4">
        <f>IF('True_Odds_Calculator_2-way'!B94="","",'True_Odds_Calculator_2-way'!B94)</f>
        <v>2.4900000000000002</v>
      </c>
      <c r="C93" s="4">
        <f t="shared" si="11"/>
        <v>0.625</v>
      </c>
      <c r="D93">
        <f t="shared" si="12"/>
        <v>0.40160642570281119</v>
      </c>
      <c r="E93">
        <f t="shared" si="13"/>
        <v>2.6606425702811132E-2</v>
      </c>
      <c r="F93">
        <f t="shared" si="14"/>
        <v>-0.22439759036144591</v>
      </c>
      <c r="G93">
        <v>0</v>
      </c>
      <c r="H93">
        <f t="shared" si="15"/>
        <v>0.25100401606425699</v>
      </c>
      <c r="I93">
        <f t="shared" si="16"/>
        <v>-1.0576238616172537</v>
      </c>
      <c r="J93">
        <f t="shared" si="17"/>
        <v>1.0576238616172537</v>
      </c>
      <c r="K93">
        <f t="shared" si="18"/>
        <v>0.61178007608334262</v>
      </c>
      <c r="L93">
        <f t="shared" si="19"/>
        <v>0.38821992391665738</v>
      </c>
      <c r="M93">
        <f t="shared" si="20"/>
        <v>1.6345743169703524</v>
      </c>
      <c r="N93">
        <f t="shared" si="21"/>
        <v>2.5758595538097082</v>
      </c>
    </row>
    <row r="94" spans="1:14" x14ac:dyDescent="0.25">
      <c r="A94" s="4">
        <f>IF('True_Odds_Calculator_2-way'!A95="","",'True_Odds_Calculator_2-way'!A95)</f>
        <v>2.8</v>
      </c>
      <c r="B94" s="4">
        <f>IF('True_Odds_Calculator_2-way'!B95="","",'True_Odds_Calculator_2-way'!B95)</f>
        <v>1.47</v>
      </c>
      <c r="C94" s="4">
        <f t="shared" si="11"/>
        <v>0.35714285714285715</v>
      </c>
      <c r="D94">
        <f t="shared" si="12"/>
        <v>0.68027210884353739</v>
      </c>
      <c r="E94">
        <f t="shared" si="13"/>
        <v>3.7414965986394488E-2</v>
      </c>
      <c r="F94">
        <f t="shared" si="14"/>
        <v>-0.20553935860058314</v>
      </c>
      <c r="G94">
        <v>0</v>
      </c>
      <c r="H94">
        <f t="shared" si="15"/>
        <v>0.24295432458697763</v>
      </c>
      <c r="I94">
        <f t="shared" si="16"/>
        <v>-1.0872134550890702</v>
      </c>
      <c r="J94">
        <f t="shared" si="17"/>
        <v>1.0872134550890702</v>
      </c>
      <c r="K94">
        <f t="shared" si="18"/>
        <v>0.33818239323710791</v>
      </c>
      <c r="L94">
        <f t="shared" si="19"/>
        <v>0.66181760676289225</v>
      </c>
      <c r="M94">
        <f t="shared" si="20"/>
        <v>2.9569842191603266</v>
      </c>
      <c r="N94">
        <f t="shared" si="21"/>
        <v>1.5109903238918627</v>
      </c>
    </row>
    <row r="95" spans="1:14" x14ac:dyDescent="0.25">
      <c r="A95" s="4">
        <f>IF('True_Odds_Calculator_2-way'!A96="","",'True_Odds_Calculator_2-way'!A96)</f>
        <v>2.34</v>
      </c>
      <c r="B95" s="4">
        <f>IF('True_Odds_Calculator_2-way'!B96="","",'True_Odds_Calculator_2-way'!B96)</f>
        <v>1.64</v>
      </c>
      <c r="C95" s="4">
        <f t="shared" si="11"/>
        <v>0.42735042735042739</v>
      </c>
      <c r="D95">
        <f t="shared" si="12"/>
        <v>0.6097560975609756</v>
      </c>
      <c r="E95">
        <f t="shared" si="13"/>
        <v>3.7106524911402872E-2</v>
      </c>
      <c r="F95">
        <f t="shared" si="14"/>
        <v>-0.22347300396080894</v>
      </c>
      <c r="G95">
        <v>0</v>
      </c>
      <c r="H95">
        <f t="shared" si="15"/>
        <v>0.26057952887221181</v>
      </c>
      <c r="I95">
        <f t="shared" si="16"/>
        <v>-1.0798355319766999</v>
      </c>
      <c r="J95">
        <f t="shared" si="17"/>
        <v>1.0798355319766999</v>
      </c>
      <c r="K95">
        <f t="shared" si="18"/>
        <v>0.40866707460459728</v>
      </c>
      <c r="L95">
        <f t="shared" si="19"/>
        <v>0.59133292539540294</v>
      </c>
      <c r="M95">
        <f t="shared" si="20"/>
        <v>2.4469796128487777</v>
      </c>
      <c r="N95">
        <f t="shared" si="21"/>
        <v>1.6910947404650878</v>
      </c>
    </row>
    <row r="96" spans="1:14" x14ac:dyDescent="0.25">
      <c r="A96" s="4">
        <f>IF('True_Odds_Calculator_2-way'!A97="","",'True_Odds_Calculator_2-way'!A97)</f>
        <v>2.56</v>
      </c>
      <c r="B96" s="4">
        <f>IF('True_Odds_Calculator_2-way'!B97="","",'True_Odds_Calculator_2-way'!B97)</f>
        <v>1.54</v>
      </c>
      <c r="C96" s="4">
        <f t="shared" si="11"/>
        <v>0.390625</v>
      </c>
      <c r="D96">
        <f t="shared" si="12"/>
        <v>0.64935064935064934</v>
      </c>
      <c r="E96">
        <f t="shared" si="13"/>
        <v>3.9975649350649345E-2</v>
      </c>
      <c r="F96">
        <f t="shared" si="14"/>
        <v>-0.21367694805194803</v>
      </c>
      <c r="G96">
        <v>0</v>
      </c>
      <c r="H96">
        <f t="shared" si="15"/>
        <v>0.25365259740259738</v>
      </c>
      <c r="I96">
        <f t="shared" si="16"/>
        <v>-1.0895340841010224</v>
      </c>
      <c r="J96">
        <f t="shared" si="17"/>
        <v>1.0895340841010224</v>
      </c>
      <c r="K96">
        <f t="shared" si="18"/>
        <v>0.37041520828107966</v>
      </c>
      <c r="L96">
        <f t="shared" si="19"/>
        <v>0.62958479171892034</v>
      </c>
      <c r="M96">
        <f t="shared" si="20"/>
        <v>2.699673171197595</v>
      </c>
      <c r="N96">
        <f t="shared" si="21"/>
        <v>1.588348405414552</v>
      </c>
    </row>
    <row r="97" spans="1:14" x14ac:dyDescent="0.25">
      <c r="A97" s="4">
        <f>IF('True_Odds_Calculator_2-way'!A98="","",'True_Odds_Calculator_2-way'!A98)</f>
        <v>1.83</v>
      </c>
      <c r="B97" s="4">
        <f>IF('True_Odds_Calculator_2-way'!B98="","",'True_Odds_Calculator_2-way'!B98)</f>
        <v>2.0299999999999998</v>
      </c>
      <c r="C97" s="4">
        <f t="shared" si="11"/>
        <v>0.54644808743169393</v>
      </c>
      <c r="D97">
        <f t="shared" si="12"/>
        <v>0.49261083743842371</v>
      </c>
      <c r="E97">
        <f t="shared" si="13"/>
        <v>3.9058924870117639E-2</v>
      </c>
      <c r="F97">
        <f t="shared" si="14"/>
        <v>-0.23012732509623413</v>
      </c>
      <c r="G97">
        <v>0</v>
      </c>
      <c r="H97">
        <f t="shared" si="15"/>
        <v>0.26918624996635171</v>
      </c>
      <c r="I97">
        <f t="shared" si="16"/>
        <v>-1.0815393906387938</v>
      </c>
      <c r="J97">
        <f t="shared" si="17"/>
        <v>1.0815393906387938</v>
      </c>
      <c r="K97">
        <f t="shared" si="18"/>
        <v>0.52695987471447536</v>
      </c>
      <c r="L97">
        <f t="shared" si="19"/>
        <v>0.47304012528552486</v>
      </c>
      <c r="M97">
        <f t="shared" si="20"/>
        <v>1.8976776942301987</v>
      </c>
      <c r="N97">
        <f t="shared" si="21"/>
        <v>2.113985572357957</v>
      </c>
    </row>
    <row r="98" spans="1:14" x14ac:dyDescent="0.25">
      <c r="A98" s="4">
        <f>IF('True_Odds_Calculator_2-way'!A99="","",'True_Odds_Calculator_2-way'!A99)</f>
        <v>1.65</v>
      </c>
      <c r="B98" s="4">
        <f>IF('True_Odds_Calculator_2-way'!B99="","",'True_Odds_Calculator_2-way'!B99)</f>
        <v>2.2799999999999998</v>
      </c>
      <c r="C98" s="4">
        <f t="shared" si="11"/>
        <v>0.60606060606060608</v>
      </c>
      <c r="D98">
        <f t="shared" si="12"/>
        <v>0.43859649122807021</v>
      </c>
      <c r="E98">
        <f t="shared" si="13"/>
        <v>4.4657097288676173E-2</v>
      </c>
      <c r="F98">
        <f t="shared" si="14"/>
        <v>-0.22115895800106333</v>
      </c>
      <c r="G98">
        <v>0</v>
      </c>
      <c r="H98">
        <f t="shared" si="15"/>
        <v>0.26581605528973951</v>
      </c>
      <c r="I98">
        <f t="shared" si="16"/>
        <v>-1.0963225241337864</v>
      </c>
      <c r="J98">
        <f t="shared" si="17"/>
        <v>1.0963225241337864</v>
      </c>
      <c r="K98">
        <f t="shared" si="18"/>
        <v>0.58390422209633297</v>
      </c>
      <c r="L98">
        <f t="shared" si="19"/>
        <v>0.41609577790366731</v>
      </c>
      <c r="M98">
        <f t="shared" si="20"/>
        <v>1.7126096406869604</v>
      </c>
      <c r="N98">
        <f t="shared" si="21"/>
        <v>2.4032928308912465</v>
      </c>
    </row>
    <row r="99" spans="1:14" x14ac:dyDescent="0.25">
      <c r="A99" s="4">
        <f>IF('True_Odds_Calculator_2-way'!A100="","",'True_Odds_Calculator_2-way'!A100)</f>
        <v>1.78</v>
      </c>
      <c r="B99" s="4">
        <f>IF('True_Odds_Calculator_2-way'!B100="","",'True_Odds_Calculator_2-way'!B100)</f>
        <v>2.0699999999999998</v>
      </c>
      <c r="C99" s="4">
        <f t="shared" si="11"/>
        <v>0.5617977528089888</v>
      </c>
      <c r="D99">
        <f t="shared" si="12"/>
        <v>0.48309178743961356</v>
      </c>
      <c r="E99">
        <f t="shared" si="13"/>
        <v>4.4889540248602255E-2</v>
      </c>
      <c r="F99">
        <f t="shared" si="14"/>
        <v>-0.22651034033545026</v>
      </c>
      <c r="G99">
        <v>0</v>
      </c>
      <c r="H99">
        <f t="shared" si="15"/>
        <v>0.27139988058405257</v>
      </c>
      <c r="I99">
        <f t="shared" si="16"/>
        <v>-1.0946135246159836</v>
      </c>
      <c r="J99">
        <f t="shared" si="17"/>
        <v>1.0946135246159836</v>
      </c>
      <c r="K99">
        <f t="shared" si="18"/>
        <v>0.53943293915689727</v>
      </c>
      <c r="L99">
        <f t="shared" si="19"/>
        <v>0.46056706084310273</v>
      </c>
      <c r="M99">
        <f t="shared" si="20"/>
        <v>1.8537985492004672</v>
      </c>
      <c r="N99">
        <f t="shared" si="21"/>
        <v>2.1712364713391024</v>
      </c>
    </row>
    <row r="100" spans="1:14" x14ac:dyDescent="0.25">
      <c r="A100" s="4">
        <f>IF('True_Odds_Calculator_2-way'!A101="","",'True_Odds_Calculator_2-way'!A101)</f>
        <v>1.47</v>
      </c>
      <c r="B100" s="4">
        <f>IF('True_Odds_Calculator_2-way'!B101="","",'True_Odds_Calculator_2-way'!B101)</f>
        <v>2.8</v>
      </c>
      <c r="C100" s="4">
        <f t="shared" si="11"/>
        <v>0.68027210884353739</v>
      </c>
      <c r="D100">
        <f t="shared" si="12"/>
        <v>0.35714285714285715</v>
      </c>
      <c r="E100">
        <f t="shared" si="13"/>
        <v>3.7414965986394488E-2</v>
      </c>
      <c r="F100">
        <f t="shared" si="14"/>
        <v>-0.20553935860058314</v>
      </c>
      <c r="G100">
        <v>0</v>
      </c>
      <c r="H100">
        <f t="shared" si="15"/>
        <v>0.24295432458697763</v>
      </c>
      <c r="I100">
        <f t="shared" si="16"/>
        <v>-1.0872134550890702</v>
      </c>
      <c r="J100">
        <f t="shared" si="17"/>
        <v>1.0872134550890702</v>
      </c>
      <c r="K100">
        <f t="shared" si="18"/>
        <v>0.66181760676289225</v>
      </c>
      <c r="L100">
        <f t="shared" si="19"/>
        <v>0.33818239323710791</v>
      </c>
      <c r="M100">
        <f t="shared" si="20"/>
        <v>1.5109903238918627</v>
      </c>
      <c r="N100">
        <f t="shared" si="21"/>
        <v>2.9569842191603266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2.89</v>
      </c>
      <c r="C101" s="4">
        <f t="shared" si="11"/>
        <v>0.69930069930069938</v>
      </c>
      <c r="D101">
        <f t="shared" si="12"/>
        <v>0.34602076124567471</v>
      </c>
      <c r="E101">
        <f t="shared" si="13"/>
        <v>4.5321460546374093E-2</v>
      </c>
      <c r="F101">
        <f t="shared" si="14"/>
        <v>-0.19665109976528661</v>
      </c>
      <c r="G101">
        <v>0</v>
      </c>
      <c r="H101">
        <f t="shared" si="15"/>
        <v>0.24197256031166067</v>
      </c>
      <c r="I101">
        <f t="shared" si="16"/>
        <v>-1.109263876066203</v>
      </c>
      <c r="J101">
        <f t="shared" si="17"/>
        <v>1.109263876066203</v>
      </c>
      <c r="K101">
        <f t="shared" si="18"/>
        <v>0.67705564926095685</v>
      </c>
      <c r="L101">
        <f t="shared" si="19"/>
        <v>0.32294435073904321</v>
      </c>
      <c r="M101">
        <f t="shared" si="20"/>
        <v>1.4769834667084671</v>
      </c>
      <c r="N101">
        <f t="shared" si="21"/>
        <v>3.096508725765124</v>
      </c>
    </row>
    <row r="102" spans="1:14" x14ac:dyDescent="0.25">
      <c r="A102" s="4">
        <f>IF('True_Odds_Calculator_2-way'!A103="","",'True_Odds_Calculator_2-way'!A103)</f>
        <v>1.82</v>
      </c>
      <c r="B102" s="4">
        <f>IF('True_Odds_Calculator_2-way'!B103="","",'True_Odds_Calculator_2-way'!B103)</f>
        <v>2.06</v>
      </c>
      <c r="C102" s="4">
        <f t="shared" si="11"/>
        <v>0.54945054945054939</v>
      </c>
      <c r="D102">
        <f t="shared" si="12"/>
        <v>0.4854368932038835</v>
      </c>
      <c r="E102">
        <f t="shared" si="13"/>
        <v>3.4887442654432999E-2</v>
      </c>
      <c r="F102">
        <f t="shared" si="14"/>
        <v>-0.2318361250400085</v>
      </c>
      <c r="G102">
        <v>0</v>
      </c>
      <c r="H102">
        <f t="shared" si="15"/>
        <v>0.26672356769444144</v>
      </c>
      <c r="I102">
        <f t="shared" si="16"/>
        <v>-1.0726058003503602</v>
      </c>
      <c r="J102">
        <f t="shared" si="17"/>
        <v>1.0726058003503602</v>
      </c>
      <c r="K102">
        <f t="shared" si="18"/>
        <v>0.53204599306444489</v>
      </c>
      <c r="L102">
        <f t="shared" si="19"/>
        <v>0.46795400693555494</v>
      </c>
      <c r="M102">
        <f t="shared" si="20"/>
        <v>1.8795367562872962</v>
      </c>
      <c r="N102">
        <f t="shared" si="21"/>
        <v>2.1369621483713819</v>
      </c>
    </row>
    <row r="103" spans="1:14" x14ac:dyDescent="0.25">
      <c r="A103" s="4">
        <f>IF('True_Odds_Calculator_2-way'!A104="","",'True_Odds_Calculator_2-way'!A104)</f>
        <v>1.7</v>
      </c>
      <c r="B103" s="4">
        <f>IF('True_Odds_Calculator_2-way'!B104="","",'True_Odds_Calculator_2-way'!B104)</f>
        <v>2.2200000000000002</v>
      </c>
      <c r="C103" s="4">
        <f t="shared" si="11"/>
        <v>0.58823529411764708</v>
      </c>
      <c r="D103">
        <f t="shared" si="12"/>
        <v>0.4504504504504504</v>
      </c>
      <c r="E103">
        <f t="shared" si="13"/>
        <v>3.868574456809748E-2</v>
      </c>
      <c r="F103">
        <f t="shared" si="14"/>
        <v>-0.22628510863804985</v>
      </c>
      <c r="G103">
        <v>0</v>
      </c>
      <c r="H103">
        <f t="shared" si="15"/>
        <v>0.26497085320614733</v>
      </c>
      <c r="I103">
        <f t="shared" si="16"/>
        <v>-1.0821091383745125</v>
      </c>
      <c r="J103">
        <f t="shared" si="17"/>
        <v>1.0821091383745125</v>
      </c>
      <c r="K103">
        <f t="shared" si="18"/>
        <v>0.56899768428493536</v>
      </c>
      <c r="L103">
        <f t="shared" si="19"/>
        <v>0.43100231571506481</v>
      </c>
      <c r="M103">
        <f t="shared" si="20"/>
        <v>1.7574763968621581</v>
      </c>
      <c r="N103">
        <f t="shared" si="21"/>
        <v>2.3201731488169055</v>
      </c>
    </row>
    <row r="104" spans="1:14" x14ac:dyDescent="0.25">
      <c r="A104" s="4">
        <f>IF('True_Odds_Calculator_2-way'!A105="","",'True_Odds_Calculator_2-way'!A105)</f>
        <v>1.61</v>
      </c>
      <c r="B104" s="4">
        <f>IF('True_Odds_Calculator_2-way'!B105="","",'True_Odds_Calculator_2-way'!B105)</f>
        <v>2.4500000000000002</v>
      </c>
      <c r="C104" s="4">
        <f t="shared" si="11"/>
        <v>0.6211180124223602</v>
      </c>
      <c r="D104">
        <f t="shared" si="12"/>
        <v>0.4081632653061224</v>
      </c>
      <c r="E104">
        <f t="shared" si="13"/>
        <v>2.9281277728482547E-2</v>
      </c>
      <c r="F104">
        <f t="shared" si="14"/>
        <v>-0.22423627836227666</v>
      </c>
      <c r="G104">
        <v>0</v>
      </c>
      <c r="H104">
        <f t="shared" si="15"/>
        <v>0.25351755609075921</v>
      </c>
      <c r="I104">
        <f t="shared" si="16"/>
        <v>-1.0632884133003033</v>
      </c>
      <c r="J104">
        <f t="shared" si="17"/>
        <v>1.0632884133003033</v>
      </c>
      <c r="K104">
        <f t="shared" si="18"/>
        <v>0.60657309337604948</v>
      </c>
      <c r="L104">
        <f t="shared" si="19"/>
        <v>0.39342690662395058</v>
      </c>
      <c r="M104">
        <f t="shared" si="20"/>
        <v>1.648605932113185</v>
      </c>
      <c r="N104">
        <f t="shared" si="21"/>
        <v>2.5417681992854404</v>
      </c>
    </row>
    <row r="105" spans="1:14" x14ac:dyDescent="0.25">
      <c r="A105" s="4">
        <f>IF('True_Odds_Calculator_2-way'!A106="","",'True_Odds_Calculator_2-way'!A106)</f>
        <v>1.47</v>
      </c>
      <c r="B105" s="4">
        <f>IF('True_Odds_Calculator_2-way'!B106="","",'True_Odds_Calculator_2-way'!B106)</f>
        <v>2.85</v>
      </c>
      <c r="C105" s="4">
        <f t="shared" si="11"/>
        <v>0.68027210884353739</v>
      </c>
      <c r="D105">
        <f t="shared" si="12"/>
        <v>0.35087719298245612</v>
      </c>
      <c r="E105">
        <f t="shared" si="13"/>
        <v>3.1149301825993625E-2</v>
      </c>
      <c r="F105">
        <f t="shared" si="14"/>
        <v>-0.20754266618928263</v>
      </c>
      <c r="G105">
        <v>0</v>
      </c>
      <c r="H105">
        <f t="shared" si="15"/>
        <v>0.23869196801527626</v>
      </c>
      <c r="I105">
        <f t="shared" si="16"/>
        <v>-1.0724207460084105</v>
      </c>
      <c r="J105">
        <f t="shared" si="17"/>
        <v>1.0724207460084105</v>
      </c>
      <c r="K105">
        <f t="shared" si="18"/>
        <v>0.66487692851136759</v>
      </c>
      <c r="L105">
        <f t="shared" si="19"/>
        <v>0.3351230714886323</v>
      </c>
      <c r="M105">
        <f t="shared" si="20"/>
        <v>1.5040377506239528</v>
      </c>
      <c r="N105">
        <f t="shared" si="21"/>
        <v>2.9839783801155599</v>
      </c>
    </row>
    <row r="106" spans="1:14" x14ac:dyDescent="0.25">
      <c r="A106" s="4">
        <f>IF('True_Odds_Calculator_2-way'!A107="","",'True_Odds_Calculator_2-way'!A107)</f>
        <v>1.66</v>
      </c>
      <c r="B106" s="4">
        <f>IF('True_Odds_Calculator_2-way'!B107="","",'True_Odds_Calculator_2-way'!B107)</f>
        <v>2.31</v>
      </c>
      <c r="C106" s="4">
        <f t="shared" si="11"/>
        <v>0.60240963855421692</v>
      </c>
      <c r="D106">
        <f t="shared" si="12"/>
        <v>0.4329004329004329</v>
      </c>
      <c r="E106">
        <f t="shared" si="13"/>
        <v>3.5310071454649705E-2</v>
      </c>
      <c r="F106">
        <f t="shared" si="14"/>
        <v>-0.22547332185886404</v>
      </c>
      <c r="G106">
        <v>0</v>
      </c>
      <c r="H106">
        <f t="shared" si="15"/>
        <v>0.2607833933135138</v>
      </c>
      <c r="I106">
        <f t="shared" si="16"/>
        <v>-1.0754553500909856</v>
      </c>
      <c r="J106">
        <f t="shared" si="17"/>
        <v>1.0754553500909856</v>
      </c>
      <c r="K106">
        <f t="shared" si="18"/>
        <v>0.58486354509435967</v>
      </c>
      <c r="L106">
        <f t="shared" si="19"/>
        <v>0.41513645490564033</v>
      </c>
      <c r="M106">
        <f t="shared" si="20"/>
        <v>1.7098005310600506</v>
      </c>
      <c r="N106">
        <f t="shared" si="21"/>
        <v>2.4088465086191913</v>
      </c>
    </row>
    <row r="107" spans="1:14" x14ac:dyDescent="0.25">
      <c r="A107" s="4">
        <f>IF('True_Odds_Calculator_2-way'!A108="","",'True_Odds_Calculator_2-way'!A108)</f>
        <v>1.87</v>
      </c>
      <c r="B107" s="4">
        <f>IF('True_Odds_Calculator_2-way'!B108="","",'True_Odds_Calculator_2-way'!B108)</f>
        <v>2.0299999999999998</v>
      </c>
      <c r="C107" s="4">
        <f t="shared" si="11"/>
        <v>0.53475935828876997</v>
      </c>
      <c r="D107">
        <f t="shared" si="12"/>
        <v>0.49261083743842371</v>
      </c>
      <c r="E107">
        <f t="shared" si="13"/>
        <v>2.737019572719368E-2</v>
      </c>
      <c r="F107">
        <f t="shared" si="14"/>
        <v>-0.23605805958747139</v>
      </c>
      <c r="G107">
        <v>0</v>
      </c>
      <c r="H107">
        <f t="shared" si="15"/>
        <v>0.26342825531466507</v>
      </c>
      <c r="I107">
        <f t="shared" si="16"/>
        <v>-1.0563838700626149</v>
      </c>
      <c r="J107">
        <f t="shared" si="17"/>
        <v>1.0563838700626149</v>
      </c>
      <c r="K107">
        <f t="shared" si="18"/>
        <v>0.52109008773056686</v>
      </c>
      <c r="L107">
        <f t="shared" si="19"/>
        <v>0.47890991226943308</v>
      </c>
      <c r="M107">
        <f t="shared" si="20"/>
        <v>1.9190539669544755</v>
      </c>
      <c r="N107">
        <f t="shared" si="21"/>
        <v>2.0880753861644932</v>
      </c>
    </row>
    <row r="108" spans="1:14" x14ac:dyDescent="0.25">
      <c r="A108" s="4">
        <f>IF('True_Odds_Calculator_2-way'!A109="","",'True_Odds_Calculator_2-way'!A109)</f>
        <v>1.79</v>
      </c>
      <c r="B108" s="4">
        <f>IF('True_Odds_Calculator_2-way'!B109="","",'True_Odds_Calculator_2-way'!B109)</f>
        <v>2.08</v>
      </c>
      <c r="C108" s="4">
        <f t="shared" si="11"/>
        <v>0.55865921787709494</v>
      </c>
      <c r="D108">
        <f t="shared" si="12"/>
        <v>0.48076923076923073</v>
      </c>
      <c r="E108">
        <f t="shared" si="13"/>
        <v>3.9428448646325664E-2</v>
      </c>
      <c r="F108">
        <f t="shared" si="14"/>
        <v>-0.22915771379458527</v>
      </c>
      <c r="G108">
        <v>0</v>
      </c>
      <c r="H108">
        <f t="shared" si="15"/>
        <v>0.26858616244091099</v>
      </c>
      <c r="I108">
        <f t="shared" si="16"/>
        <v>-1.0826163374360513</v>
      </c>
      <c r="J108">
        <f t="shared" si="17"/>
        <v>1.0826163374360513</v>
      </c>
      <c r="K108">
        <f t="shared" si="18"/>
        <v>0.53900600310193403</v>
      </c>
      <c r="L108">
        <f t="shared" si="19"/>
        <v>0.46099399689806597</v>
      </c>
      <c r="M108">
        <f t="shared" si="20"/>
        <v>1.8552669065744805</v>
      </c>
      <c r="N108">
        <f t="shared" si="21"/>
        <v>2.1692256444309357</v>
      </c>
    </row>
    <row r="109" spans="1:14" x14ac:dyDescent="0.25">
      <c r="A109" s="4">
        <f>IF('True_Odds_Calculator_2-way'!A110="","",'True_Odds_Calculator_2-way'!A110)</f>
        <v>1.8</v>
      </c>
      <c r="B109" s="4">
        <f>IF('True_Odds_Calculator_2-way'!B110="","",'True_Odds_Calculator_2-way'!B110)</f>
        <v>2.11</v>
      </c>
      <c r="C109" s="4">
        <f t="shared" si="11"/>
        <v>0.55555555555555558</v>
      </c>
      <c r="D109">
        <f t="shared" si="12"/>
        <v>0.47393364928909953</v>
      </c>
      <c r="E109">
        <f t="shared" si="13"/>
        <v>2.9489204844655115E-2</v>
      </c>
      <c r="F109">
        <f t="shared" si="14"/>
        <v>-0.23380726698262244</v>
      </c>
      <c r="G109">
        <v>0</v>
      </c>
      <c r="H109">
        <f t="shared" si="15"/>
        <v>0.26329647182727756</v>
      </c>
      <c r="I109">
        <f t="shared" si="16"/>
        <v>-1.0611908999450221</v>
      </c>
      <c r="J109">
        <f t="shared" si="17"/>
        <v>1.0611908999450221</v>
      </c>
      <c r="K109">
        <f t="shared" si="18"/>
        <v>0.54084671241554938</v>
      </c>
      <c r="L109">
        <f t="shared" si="19"/>
        <v>0.45915328758445073</v>
      </c>
      <c r="M109">
        <f t="shared" si="20"/>
        <v>1.8489527199560174</v>
      </c>
      <c r="N109">
        <f t="shared" si="21"/>
        <v>2.1779218989389744</v>
      </c>
    </row>
    <row r="110" spans="1:14" x14ac:dyDescent="0.25">
      <c r="A110" s="4">
        <f>IF('True_Odds_Calculator_2-way'!A111="","",'True_Odds_Calculator_2-way'!A111)</f>
        <v>1.79</v>
      </c>
      <c r="B110" s="4">
        <f>IF('True_Odds_Calculator_2-way'!B111="","",'True_Odds_Calculator_2-way'!B111)</f>
        <v>2.13</v>
      </c>
      <c r="C110" s="4">
        <f t="shared" si="11"/>
        <v>0.55865921787709494</v>
      </c>
      <c r="D110">
        <f t="shared" si="12"/>
        <v>0.46948356807511737</v>
      </c>
      <c r="E110">
        <f t="shared" si="13"/>
        <v>2.8142785952212312E-2</v>
      </c>
      <c r="F110">
        <f t="shared" si="14"/>
        <v>-0.2341385369947806</v>
      </c>
      <c r="G110">
        <v>0</v>
      </c>
      <c r="H110">
        <f t="shared" si="15"/>
        <v>0.26228132294699291</v>
      </c>
      <c r="I110">
        <f t="shared" si="16"/>
        <v>-1.0583936671670078</v>
      </c>
      <c r="J110">
        <f t="shared" si="17"/>
        <v>1.0583936671670078</v>
      </c>
      <c r="K110">
        <f t="shared" si="18"/>
        <v>0.5446234509412119</v>
      </c>
      <c r="L110">
        <f t="shared" si="19"/>
        <v>0.45537654905878816</v>
      </c>
      <c r="M110">
        <f t="shared" si="20"/>
        <v>1.8361309970619364</v>
      </c>
      <c r="N110">
        <f t="shared" si="21"/>
        <v>2.1959848438987186</v>
      </c>
    </row>
    <row r="111" spans="1:14" x14ac:dyDescent="0.25">
      <c r="A111" s="4">
        <f>IF('True_Odds_Calculator_2-way'!A112="","",'True_Odds_Calculator_2-way'!A112)</f>
        <v>2.44</v>
      </c>
      <c r="B111" s="4">
        <f>IF('True_Odds_Calculator_2-way'!B112="","",'True_Odds_Calculator_2-way'!B112)</f>
        <v>1.61</v>
      </c>
      <c r="C111" s="4">
        <f t="shared" si="11"/>
        <v>0.4098360655737705</v>
      </c>
      <c r="D111">
        <f t="shared" si="12"/>
        <v>0.6211180124223602</v>
      </c>
      <c r="E111">
        <f t="shared" si="13"/>
        <v>3.0954077996130813E-2</v>
      </c>
      <c r="F111">
        <f t="shared" si="14"/>
        <v>-0.22360248447204967</v>
      </c>
      <c r="G111">
        <v>0</v>
      </c>
      <c r="H111">
        <f t="shared" si="15"/>
        <v>0.25455656246818043</v>
      </c>
      <c r="I111">
        <f t="shared" si="16"/>
        <v>-1.0669739994407998</v>
      </c>
      <c r="J111">
        <f t="shared" si="17"/>
        <v>1.0669739994407998</v>
      </c>
      <c r="K111">
        <f t="shared" si="18"/>
        <v>0.39425296519132347</v>
      </c>
      <c r="L111">
        <f t="shared" si="19"/>
        <v>0.60574703480867642</v>
      </c>
      <c r="M111">
        <f t="shared" si="20"/>
        <v>2.5364425591947519</v>
      </c>
      <c r="N111">
        <f t="shared" si="21"/>
        <v>1.6508541396588881</v>
      </c>
    </row>
    <row r="112" spans="1:14" x14ac:dyDescent="0.25">
      <c r="A112" s="4">
        <f>IF('True_Odds_Calculator_2-way'!A113="","",'True_Odds_Calculator_2-way'!A113)</f>
        <v>2.2999999999999998</v>
      </c>
      <c r="B112" s="4">
        <f>IF('True_Odds_Calculator_2-way'!B113="","",'True_Odds_Calculator_2-way'!B113)</f>
        <v>1.67</v>
      </c>
      <c r="C112" s="4">
        <f t="shared" si="11"/>
        <v>0.43478260869565222</v>
      </c>
      <c r="D112">
        <f t="shared" si="12"/>
        <v>0.5988023952095809</v>
      </c>
      <c r="E112">
        <f t="shared" si="13"/>
        <v>3.3585003905233002E-2</v>
      </c>
      <c r="F112">
        <f t="shared" si="14"/>
        <v>-0.22676386357719358</v>
      </c>
      <c r="G112">
        <v>0</v>
      </c>
      <c r="H112">
        <f t="shared" si="15"/>
        <v>0.26034886748242653</v>
      </c>
      <c r="I112">
        <f t="shared" si="16"/>
        <v>-1.0714969088698136</v>
      </c>
      <c r="J112">
        <f t="shared" si="17"/>
        <v>1.0714969088698136</v>
      </c>
      <c r="K112">
        <f t="shared" si="18"/>
        <v>0.41789493273906014</v>
      </c>
      <c r="L112">
        <f t="shared" si="19"/>
        <v>0.58210506726094002</v>
      </c>
      <c r="M112">
        <f t="shared" si="20"/>
        <v>2.3929459815307572</v>
      </c>
      <c r="N112">
        <f t="shared" si="21"/>
        <v>1.7179029289427752</v>
      </c>
    </row>
    <row r="113" spans="1:14" x14ac:dyDescent="0.25">
      <c r="A113" s="4">
        <f>IF('True_Odds_Calculator_2-way'!A114="","",'True_Odds_Calculator_2-way'!A114)</f>
        <v>1.67</v>
      </c>
      <c r="B113" s="4">
        <f>IF('True_Odds_Calculator_2-way'!B114="","",'True_Odds_Calculator_2-way'!B114)</f>
        <v>2.33</v>
      </c>
      <c r="C113" s="4">
        <f t="shared" si="11"/>
        <v>0.5988023952095809</v>
      </c>
      <c r="D113">
        <f t="shared" si="12"/>
        <v>0.42918454935622319</v>
      </c>
      <c r="E113">
        <f t="shared" si="13"/>
        <v>2.7986944565804084E-2</v>
      </c>
      <c r="F113">
        <f t="shared" si="14"/>
        <v>-0.22900979157564694</v>
      </c>
      <c r="G113">
        <v>0</v>
      </c>
      <c r="H113">
        <f t="shared" si="15"/>
        <v>0.25699673614145102</v>
      </c>
      <c r="I113">
        <f t="shared" si="16"/>
        <v>-1.0593434317257451</v>
      </c>
      <c r="J113">
        <f t="shared" si="17"/>
        <v>1.0593434317257451</v>
      </c>
      <c r="K113">
        <f t="shared" si="18"/>
        <v>0.58487737574119503</v>
      </c>
      <c r="L113">
        <f t="shared" si="19"/>
        <v>0.41512262425880503</v>
      </c>
      <c r="M113">
        <f t="shared" si="20"/>
        <v>1.7097600992562489</v>
      </c>
      <c r="N113">
        <f t="shared" si="21"/>
        <v>2.408926764195241</v>
      </c>
    </row>
    <row r="114" spans="1:14" x14ac:dyDescent="0.25">
      <c r="A114" s="4">
        <f>IF('True_Odds_Calculator_2-way'!A115="","",'True_Odds_Calculator_2-way'!A115)</f>
        <v>2.13</v>
      </c>
      <c r="B114" s="4">
        <f>IF('True_Odds_Calculator_2-way'!B115="","",'True_Odds_Calculator_2-way'!B115)</f>
        <v>1.78</v>
      </c>
      <c r="C114" s="4">
        <f t="shared" si="11"/>
        <v>0.46948356807511737</v>
      </c>
      <c r="D114">
        <f t="shared" si="12"/>
        <v>0.5617977528089888</v>
      </c>
      <c r="E114">
        <f t="shared" si="13"/>
        <v>3.128132088410629E-2</v>
      </c>
      <c r="F114">
        <f t="shared" si="14"/>
        <v>-0.23247349264124062</v>
      </c>
      <c r="G114">
        <v>0</v>
      </c>
      <c r="H114">
        <f t="shared" si="15"/>
        <v>0.26375481352534685</v>
      </c>
      <c r="I114">
        <f t="shared" si="16"/>
        <v>-1.0651566348113084</v>
      </c>
      <c r="J114">
        <f t="shared" si="17"/>
        <v>1.0651566348113084</v>
      </c>
      <c r="K114">
        <f t="shared" si="18"/>
        <v>0.45379730835053417</v>
      </c>
      <c r="L114">
        <f t="shared" si="19"/>
        <v>0.54620269164946567</v>
      </c>
      <c r="M114">
        <f t="shared" si="20"/>
        <v>2.2036269973367788</v>
      </c>
      <c r="N114">
        <f t="shared" si="21"/>
        <v>1.8308221751528204</v>
      </c>
    </row>
    <row r="115" spans="1:14" x14ac:dyDescent="0.25">
      <c r="A115" s="4">
        <f>IF('True_Odds_Calculator_2-way'!A116="","",'True_Odds_Calculator_2-way'!A116)</f>
        <v>1.97</v>
      </c>
      <c r="B115" s="4">
        <f>IF('True_Odds_Calculator_2-way'!B116="","",'True_Odds_Calculator_2-way'!B116)</f>
        <v>1.93</v>
      </c>
      <c r="C115" s="4">
        <f t="shared" si="11"/>
        <v>0.50761421319796951</v>
      </c>
      <c r="D115">
        <f t="shared" si="12"/>
        <v>0.5181347150259068</v>
      </c>
      <c r="E115">
        <f t="shared" si="13"/>
        <v>2.5748928223876311E-2</v>
      </c>
      <c r="F115">
        <f t="shared" si="14"/>
        <v>-0.23726361747455349</v>
      </c>
      <c r="G115">
        <v>0</v>
      </c>
      <c r="H115">
        <f t="shared" si="15"/>
        <v>0.26301254569842986</v>
      </c>
      <c r="I115">
        <f t="shared" si="16"/>
        <v>-1.0528649266733445</v>
      </c>
      <c r="J115">
        <f t="shared" si="17"/>
        <v>1.0528649266733445</v>
      </c>
      <c r="K115">
        <f t="shared" si="18"/>
        <v>0.49473625880060179</v>
      </c>
      <c r="L115">
        <f t="shared" si="19"/>
        <v>0.50526374119939821</v>
      </c>
      <c r="M115">
        <f t="shared" si="20"/>
        <v>2.021278978873144</v>
      </c>
      <c r="N115">
        <f t="shared" si="21"/>
        <v>1.9791643818062103</v>
      </c>
    </row>
    <row r="116" spans="1:14" x14ac:dyDescent="0.25">
      <c r="A116" s="4">
        <f>IF('True_Odds_Calculator_2-way'!A117="","",'True_Odds_Calculator_2-way'!A117)</f>
        <v>1.99</v>
      </c>
      <c r="B116" s="4">
        <f>IF('True_Odds_Calculator_2-way'!B117="","",'True_Odds_Calculator_2-way'!B117)</f>
        <v>1.92</v>
      </c>
      <c r="C116" s="4">
        <f t="shared" si="11"/>
        <v>0.50251256281407031</v>
      </c>
      <c r="D116">
        <f t="shared" si="12"/>
        <v>0.52083333333333337</v>
      </c>
      <c r="E116">
        <f t="shared" si="13"/>
        <v>2.3345896147403788E-2</v>
      </c>
      <c r="F116">
        <f t="shared" si="14"/>
        <v>-0.2383793969849245</v>
      </c>
      <c r="G116">
        <v>0</v>
      </c>
      <c r="H116">
        <f t="shared" si="15"/>
        <v>0.26172529313232828</v>
      </c>
      <c r="I116">
        <f t="shared" si="16"/>
        <v>-1.0478243557698861</v>
      </c>
      <c r="J116">
        <f t="shared" si="17"/>
        <v>1.0478243557698861</v>
      </c>
      <c r="K116">
        <f t="shared" si="18"/>
        <v>0.49083461764588526</v>
      </c>
      <c r="L116">
        <f t="shared" si="19"/>
        <v>0.50916538235411457</v>
      </c>
      <c r="M116">
        <f t="shared" si="20"/>
        <v>2.0373461122121879</v>
      </c>
      <c r="N116">
        <f t="shared" si="21"/>
        <v>1.9639984073082948</v>
      </c>
    </row>
    <row r="117" spans="1:14" x14ac:dyDescent="0.25">
      <c r="A117" s="4">
        <f>IF('True_Odds_Calculator_2-way'!A118="","",'True_Odds_Calculator_2-way'!A118)</f>
        <v>1.54</v>
      </c>
      <c r="B117" s="4">
        <f>IF('True_Odds_Calculator_2-way'!B118="","",'True_Odds_Calculator_2-way'!B118)</f>
        <v>2.64</v>
      </c>
      <c r="C117" s="4">
        <f t="shared" si="11"/>
        <v>0.64935064935064934</v>
      </c>
      <c r="D117">
        <f t="shared" si="12"/>
        <v>0.37878787878787878</v>
      </c>
      <c r="E117">
        <f t="shared" si="13"/>
        <v>2.813852813852824E-2</v>
      </c>
      <c r="F117">
        <f t="shared" si="14"/>
        <v>-0.21782762691853597</v>
      </c>
      <c r="G117">
        <v>0</v>
      </c>
      <c r="H117">
        <f t="shared" si="15"/>
        <v>0.24596615505706415</v>
      </c>
      <c r="I117">
        <f t="shared" si="16"/>
        <v>-1.0626278551055639</v>
      </c>
      <c r="J117">
        <f t="shared" si="17"/>
        <v>1.0626278551055639</v>
      </c>
      <c r="K117">
        <f t="shared" si="18"/>
        <v>0.63539706501682969</v>
      </c>
      <c r="L117">
        <f t="shared" si="19"/>
        <v>0.36460293498317031</v>
      </c>
      <c r="M117">
        <f t="shared" si="20"/>
        <v>1.5738190417570046</v>
      </c>
      <c r="N117">
        <f t="shared" si="21"/>
        <v>2.7427096823731243</v>
      </c>
    </row>
    <row r="118" spans="1:14" x14ac:dyDescent="0.25">
      <c r="A118" s="4">
        <f>IF('True_Odds_Calculator_2-way'!A119="","",'True_Odds_Calculator_2-way'!A119)</f>
        <v>1.92</v>
      </c>
      <c r="B118" s="4">
        <f>IF('True_Odds_Calculator_2-way'!B119="","",'True_Odds_Calculator_2-way'!B119)</f>
        <v>1.98</v>
      </c>
      <c r="C118" s="4">
        <f t="shared" si="11"/>
        <v>0.52083333333333337</v>
      </c>
      <c r="D118">
        <f t="shared" si="12"/>
        <v>0.50505050505050508</v>
      </c>
      <c r="E118">
        <f t="shared" si="13"/>
        <v>2.5883838383838453E-2</v>
      </c>
      <c r="F118">
        <f t="shared" si="14"/>
        <v>-0.23716329966329963</v>
      </c>
      <c r="G118">
        <v>0</v>
      </c>
      <c r="H118">
        <f t="shared" si="15"/>
        <v>0.26304713804713808</v>
      </c>
      <c r="I118">
        <f t="shared" si="16"/>
        <v>-1.0531568296778369</v>
      </c>
      <c r="J118">
        <f t="shared" si="17"/>
        <v>1.0531568296778369</v>
      </c>
      <c r="K118">
        <f t="shared" si="18"/>
        <v>0.50789670604104109</v>
      </c>
      <c r="L118">
        <f t="shared" si="19"/>
        <v>0.49210329395895913</v>
      </c>
      <c r="M118">
        <f t="shared" si="20"/>
        <v>1.9689042833036094</v>
      </c>
      <c r="N118">
        <f t="shared" si="21"/>
        <v>2.0320936930842795</v>
      </c>
    </row>
    <row r="119" spans="1:14" x14ac:dyDescent="0.25">
      <c r="A119" s="4">
        <f>IF('True_Odds_Calculator_2-way'!A120="","",'True_Odds_Calculator_2-way'!A120)</f>
        <v>1.98</v>
      </c>
      <c r="B119" s="4">
        <f>IF('True_Odds_Calculator_2-way'!B120="","",'True_Odds_Calculator_2-way'!B120)</f>
        <v>1.93</v>
      </c>
      <c r="C119" s="4">
        <f t="shared" si="11"/>
        <v>0.50505050505050508</v>
      </c>
      <c r="D119">
        <f t="shared" si="12"/>
        <v>0.5181347150259068</v>
      </c>
      <c r="E119">
        <f t="shared" si="13"/>
        <v>2.3185220076411994E-2</v>
      </c>
      <c r="F119">
        <f t="shared" si="14"/>
        <v>-0.23849897943162168</v>
      </c>
      <c r="G119">
        <v>0</v>
      </c>
      <c r="H119">
        <f t="shared" si="15"/>
        <v>0.26168419950803373</v>
      </c>
      <c r="I119">
        <f t="shared" si="16"/>
        <v>-1.0474793930096669</v>
      </c>
      <c r="J119">
        <f t="shared" si="17"/>
        <v>1.0474793930096669</v>
      </c>
      <c r="K119">
        <f t="shared" si="18"/>
        <v>0.49345437578019818</v>
      </c>
      <c r="L119">
        <f t="shared" si="19"/>
        <v>0.50654562421980165</v>
      </c>
      <c r="M119">
        <f t="shared" si="20"/>
        <v>2.0265298051494733</v>
      </c>
      <c r="N119">
        <f t="shared" si="21"/>
        <v>1.9741558354989901</v>
      </c>
    </row>
    <row r="120" spans="1:14" x14ac:dyDescent="0.25">
      <c r="A120" s="4">
        <f>IF('True_Odds_Calculator_2-way'!A121="","",'True_Odds_Calculator_2-way'!A121)</f>
        <v>2.17</v>
      </c>
      <c r="B120" s="4">
        <f>IF('True_Odds_Calculator_2-way'!B121="","",'True_Odds_Calculator_2-way'!B121)</f>
        <v>1.69</v>
      </c>
      <c r="C120" s="4">
        <f t="shared" si="11"/>
        <v>0.46082949308755761</v>
      </c>
      <c r="D120">
        <f t="shared" si="12"/>
        <v>0.59171597633136097</v>
      </c>
      <c r="E120">
        <f t="shared" si="13"/>
        <v>5.2545469418918689E-2</v>
      </c>
      <c r="F120">
        <f t="shared" si="14"/>
        <v>-0.22013470400567159</v>
      </c>
      <c r="G120">
        <v>0</v>
      </c>
      <c r="H120">
        <f t="shared" si="15"/>
        <v>0.27268017342459033</v>
      </c>
      <c r="I120">
        <f t="shared" si="16"/>
        <v>-1.1129676054902968</v>
      </c>
      <c r="J120">
        <f t="shared" si="17"/>
        <v>1.1129676054902968</v>
      </c>
      <c r="K120">
        <f t="shared" si="18"/>
        <v>0.43437239148399209</v>
      </c>
      <c r="L120">
        <f t="shared" si="19"/>
        <v>0.5656276085160078</v>
      </c>
      <c r="M120">
        <f t="shared" si="20"/>
        <v>2.3021720984236471</v>
      </c>
      <c r="N120">
        <f t="shared" si="21"/>
        <v>1.7679476477883047</v>
      </c>
    </row>
    <row r="121" spans="1:14" x14ac:dyDescent="0.25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1.81</v>
      </c>
      <c r="C121" s="4">
        <f t="shared" si="11"/>
        <v>0.49261083743842371</v>
      </c>
      <c r="D121">
        <f t="shared" si="12"/>
        <v>0.5524861878453039</v>
      </c>
      <c r="E121">
        <f t="shared" si="13"/>
        <v>4.5097025283727721E-2</v>
      </c>
      <c r="F121">
        <f t="shared" si="14"/>
        <v>-0.22706365838390963</v>
      </c>
      <c r="G121">
        <v>0</v>
      </c>
      <c r="H121">
        <f t="shared" si="15"/>
        <v>0.2721606836676374</v>
      </c>
      <c r="I121">
        <f t="shared" si="16"/>
        <v>-1.0948103090714374</v>
      </c>
      <c r="J121">
        <f t="shared" si="17"/>
        <v>1.0948103090714374</v>
      </c>
      <c r="K121">
        <f t="shared" si="18"/>
        <v>0.47000109481045338</v>
      </c>
      <c r="L121">
        <f t="shared" si="19"/>
        <v>0.52999890518954651</v>
      </c>
      <c r="M121">
        <f t="shared" si="20"/>
        <v>2.1276546183435801</v>
      </c>
      <c r="N121">
        <f t="shared" si="21"/>
        <v>1.8867963503478642</v>
      </c>
    </row>
    <row r="122" spans="1:14" x14ac:dyDescent="0.25">
      <c r="A122" s="4">
        <f>IF('True_Odds_Calculator_2-way'!A123="","",'True_Odds_Calculator_2-way'!A123)</f>
        <v>2.1800000000000002</v>
      </c>
      <c r="B122" s="4">
        <f>IF('True_Odds_Calculator_2-way'!B123="","",'True_Odds_Calculator_2-way'!B123)</f>
        <v>1.68</v>
      </c>
      <c r="C122" s="4">
        <f t="shared" si="11"/>
        <v>0.4587155963302752</v>
      </c>
      <c r="D122">
        <f t="shared" si="12"/>
        <v>0.59523809523809523</v>
      </c>
      <c r="E122">
        <f t="shared" si="13"/>
        <v>5.3953691568370488E-2</v>
      </c>
      <c r="F122">
        <f t="shared" si="14"/>
        <v>-0.21909130624726947</v>
      </c>
      <c r="G122">
        <v>0</v>
      </c>
      <c r="H122">
        <f t="shared" si="15"/>
        <v>0.27304499781564001</v>
      </c>
      <c r="I122">
        <f t="shared" si="16"/>
        <v>-1.1163607017227666</v>
      </c>
      <c r="J122">
        <f t="shared" si="17"/>
        <v>1.1163607017227666</v>
      </c>
      <c r="K122">
        <f t="shared" si="18"/>
        <v>0.4315356541246953</v>
      </c>
      <c r="L122">
        <f t="shared" si="19"/>
        <v>0.5684643458753047</v>
      </c>
      <c r="M122">
        <f t="shared" si="20"/>
        <v>2.3173056280328646</v>
      </c>
      <c r="N122">
        <f t="shared" si="21"/>
        <v>1.7591252771714809</v>
      </c>
    </row>
    <row r="123" spans="1:14" x14ac:dyDescent="0.25">
      <c r="A123" s="4">
        <f>IF('True_Odds_Calculator_2-way'!A124="","",'True_Odds_Calculator_2-way'!A124)</f>
        <v>2.27</v>
      </c>
      <c r="B123" s="4">
        <f>IF('True_Odds_Calculator_2-way'!B124="","",'True_Odds_Calculator_2-way'!B124)</f>
        <v>1.63</v>
      </c>
      <c r="C123" s="4">
        <f t="shared" si="11"/>
        <v>0.44052863436123346</v>
      </c>
      <c r="D123">
        <f t="shared" si="12"/>
        <v>0.61349693251533743</v>
      </c>
      <c r="E123">
        <f t="shared" si="13"/>
        <v>5.4025566876570785E-2</v>
      </c>
      <c r="F123">
        <f t="shared" si="14"/>
        <v>-0.21623739898921657</v>
      </c>
      <c r="G123">
        <v>0</v>
      </c>
      <c r="H123">
        <f t="shared" si="15"/>
        <v>0.27026296586578741</v>
      </c>
      <c r="I123">
        <f t="shared" si="16"/>
        <v>-1.1179641181758959</v>
      </c>
      <c r="J123">
        <f t="shared" si="17"/>
        <v>1.1179641181758959</v>
      </c>
      <c r="K123">
        <f t="shared" si="18"/>
        <v>0.41325482961333515</v>
      </c>
      <c r="L123">
        <f t="shared" si="19"/>
        <v>0.58674517038666496</v>
      </c>
      <c r="M123">
        <f t="shared" si="20"/>
        <v>2.4198144300833877</v>
      </c>
      <c r="N123">
        <f t="shared" si="21"/>
        <v>1.7043173944508145</v>
      </c>
    </row>
    <row r="124" spans="1:14" x14ac:dyDescent="0.25">
      <c r="A124" s="4">
        <f>IF('True_Odds_Calculator_2-way'!A125="","",'True_Odds_Calculator_2-way'!A125)</f>
        <v>1.75</v>
      </c>
      <c r="B124" s="4">
        <f>IF('True_Odds_Calculator_2-way'!B125="","",'True_Odds_Calculator_2-way'!B125)</f>
        <v>2.19</v>
      </c>
      <c r="C124" s="4">
        <f t="shared" si="11"/>
        <v>0.5714285714285714</v>
      </c>
      <c r="D124">
        <f t="shared" si="12"/>
        <v>0.45662100456621008</v>
      </c>
      <c r="E124">
        <f t="shared" si="13"/>
        <v>2.8049575994781417E-2</v>
      </c>
      <c r="F124">
        <f t="shared" si="14"/>
        <v>-0.23287671232876717</v>
      </c>
      <c r="G124">
        <v>0</v>
      </c>
      <c r="H124">
        <f t="shared" si="15"/>
        <v>0.26092628832354858</v>
      </c>
      <c r="I124">
        <f t="shared" si="16"/>
        <v>-1.0585122480499263</v>
      </c>
      <c r="J124">
        <f t="shared" si="17"/>
        <v>1.0585122480499263</v>
      </c>
      <c r="K124">
        <f t="shared" si="18"/>
        <v>0.55744958776236542</v>
      </c>
      <c r="L124">
        <f t="shared" si="19"/>
        <v>0.44255041223763469</v>
      </c>
      <c r="M124">
        <f t="shared" si="20"/>
        <v>1.7938841860374448</v>
      </c>
      <c r="N124">
        <f t="shared" si="21"/>
        <v>2.2596295751794115</v>
      </c>
    </row>
    <row r="125" spans="1:14" x14ac:dyDescent="0.25">
      <c r="A125" s="4">
        <f>IF('True_Odds_Calculator_2-way'!A126="","",'True_Odds_Calculator_2-way'!A126)</f>
        <v>2.06</v>
      </c>
      <c r="B125" s="4">
        <f>IF('True_Odds_Calculator_2-way'!B126="","",'True_Odds_Calculator_2-way'!B126)</f>
        <v>1.85</v>
      </c>
      <c r="C125" s="4">
        <f t="shared" si="11"/>
        <v>0.4854368932038835</v>
      </c>
      <c r="D125">
        <f t="shared" si="12"/>
        <v>0.54054054054054046</v>
      </c>
      <c r="E125">
        <f t="shared" si="13"/>
        <v>2.5977433744424072E-2</v>
      </c>
      <c r="F125">
        <f t="shared" si="14"/>
        <v>-0.23642088690632379</v>
      </c>
      <c r="G125">
        <v>0</v>
      </c>
      <c r="H125">
        <f t="shared" si="15"/>
        <v>0.26239832065074781</v>
      </c>
      <c r="I125">
        <f t="shared" si="16"/>
        <v>-1.0535074339697479</v>
      </c>
      <c r="J125">
        <f t="shared" si="17"/>
        <v>1.0535074339697479</v>
      </c>
      <c r="K125">
        <f t="shared" si="18"/>
        <v>0.47242951431782315</v>
      </c>
      <c r="L125">
        <f t="shared" si="19"/>
        <v>0.52757048568217679</v>
      </c>
      <c r="M125">
        <f t="shared" si="20"/>
        <v>2.1167178800079327</v>
      </c>
      <c r="N125">
        <f t="shared" si="21"/>
        <v>1.8954813188742858</v>
      </c>
    </row>
    <row r="126" spans="1:14" x14ac:dyDescent="0.25">
      <c r="A126" s="4">
        <f>IF('True_Odds_Calculator_2-way'!A127="","",'True_Odds_Calculator_2-way'!A127)</f>
        <v>1.71</v>
      </c>
      <c r="B126" s="4">
        <f>IF('True_Odds_Calculator_2-way'!B127="","",'True_Odds_Calculator_2-way'!B127)</f>
        <v>2.25</v>
      </c>
      <c r="C126" s="4">
        <f t="shared" si="11"/>
        <v>0.58479532163742687</v>
      </c>
      <c r="D126">
        <f t="shared" si="12"/>
        <v>0.44444444444444442</v>
      </c>
      <c r="E126">
        <f t="shared" si="13"/>
        <v>2.9239766081871288E-2</v>
      </c>
      <c r="F126">
        <f t="shared" si="14"/>
        <v>-0.2306692657569851</v>
      </c>
      <c r="G126">
        <v>0</v>
      </c>
      <c r="H126">
        <f t="shared" si="15"/>
        <v>0.25990903183885639</v>
      </c>
      <c r="I126">
        <f t="shared" si="16"/>
        <v>-1.0614897848685503</v>
      </c>
      <c r="J126">
        <f t="shared" si="17"/>
        <v>1.0614897848685503</v>
      </c>
      <c r="K126">
        <f t="shared" si="18"/>
        <v>0.57023669616511363</v>
      </c>
      <c r="L126">
        <f t="shared" si="19"/>
        <v>0.42976330383488626</v>
      </c>
      <c r="M126">
        <f t="shared" si="20"/>
        <v>1.753657747256671</v>
      </c>
      <c r="N126">
        <f t="shared" si="21"/>
        <v>2.3268622310856886</v>
      </c>
    </row>
    <row r="127" spans="1:14" x14ac:dyDescent="0.25">
      <c r="A127" s="4">
        <f>IF('True_Odds_Calculator_2-way'!A128="","",'True_Odds_Calculator_2-way'!A128)</f>
        <v>1.76</v>
      </c>
      <c r="B127" s="4">
        <f>IF('True_Odds_Calculator_2-way'!B128="","",'True_Odds_Calculator_2-way'!B128)</f>
        <v>2.17</v>
      </c>
      <c r="C127" s="4">
        <f t="shared" si="11"/>
        <v>0.56818181818181823</v>
      </c>
      <c r="D127">
        <f t="shared" si="12"/>
        <v>0.46082949308755761</v>
      </c>
      <c r="E127">
        <f t="shared" si="13"/>
        <v>2.9011311269375728E-2</v>
      </c>
      <c r="F127">
        <f t="shared" si="14"/>
        <v>-0.2328236279849184</v>
      </c>
      <c r="G127">
        <v>0</v>
      </c>
      <c r="H127">
        <f t="shared" si="15"/>
        <v>0.26183493925429413</v>
      </c>
      <c r="I127">
        <f t="shared" si="16"/>
        <v>-1.0604746049596294</v>
      </c>
      <c r="J127">
        <f t="shared" si="17"/>
        <v>1.0604746049596294</v>
      </c>
      <c r="K127">
        <f t="shared" si="18"/>
        <v>0.55372190553633505</v>
      </c>
      <c r="L127">
        <f t="shared" si="19"/>
        <v>0.44627809446366512</v>
      </c>
      <c r="M127">
        <f t="shared" si="20"/>
        <v>1.8059606997693183</v>
      </c>
      <c r="N127">
        <f t="shared" si="21"/>
        <v>2.2407552878027661</v>
      </c>
    </row>
    <row r="128" spans="1:14" x14ac:dyDescent="0.25">
      <c r="A128" s="4">
        <f>IF('True_Odds_Calculator_2-way'!A129="","",'True_Odds_Calculator_2-way'!A129)</f>
        <v>1.56</v>
      </c>
      <c r="B128" s="4">
        <f>IF('True_Odds_Calculator_2-way'!B129="","",'True_Odds_Calculator_2-way'!B129)</f>
        <v>2.57</v>
      </c>
      <c r="C128" s="4">
        <f t="shared" si="11"/>
        <v>0.64102564102564097</v>
      </c>
      <c r="D128">
        <f t="shared" si="12"/>
        <v>0.38910505836575876</v>
      </c>
      <c r="E128">
        <f t="shared" si="13"/>
        <v>3.0130699391399673E-2</v>
      </c>
      <c r="F128">
        <f t="shared" si="14"/>
        <v>-0.2192956200738303</v>
      </c>
      <c r="G128">
        <v>0</v>
      </c>
      <c r="H128">
        <f t="shared" si="15"/>
        <v>0.24942631946522995</v>
      </c>
      <c r="I128">
        <f t="shared" si="16"/>
        <v>-1.066488459484171</v>
      </c>
      <c r="J128">
        <f t="shared" si="17"/>
        <v>1.066488459484171</v>
      </c>
      <c r="K128">
        <f t="shared" si="18"/>
        <v>0.62608252120942243</v>
      </c>
      <c r="L128">
        <f t="shared" si="19"/>
        <v>0.37391747879057763</v>
      </c>
      <c r="M128">
        <f t="shared" si="20"/>
        <v>1.5972335373111359</v>
      </c>
      <c r="N128">
        <f t="shared" si="21"/>
        <v>2.6743868813901486</v>
      </c>
    </row>
    <row r="129" spans="1:14" x14ac:dyDescent="0.25">
      <c r="A129" s="4">
        <f>IF('True_Odds_Calculator_2-way'!A130="","",'True_Odds_Calculator_2-way'!A130)</f>
        <v>2.2599999999999998</v>
      </c>
      <c r="B129" s="4">
        <f>IF('True_Odds_Calculator_2-way'!B130="","",'True_Odds_Calculator_2-way'!B130)</f>
        <v>1.69</v>
      </c>
      <c r="C129" s="4">
        <f t="shared" si="11"/>
        <v>0.44247787610619471</v>
      </c>
      <c r="D129">
        <f t="shared" si="12"/>
        <v>0.59171597633136097</v>
      </c>
      <c r="E129">
        <f t="shared" si="13"/>
        <v>3.4193852437555794E-2</v>
      </c>
      <c r="F129">
        <f t="shared" si="14"/>
        <v>-0.22762737602764815</v>
      </c>
      <c r="G129">
        <v>0</v>
      </c>
      <c r="H129">
        <f t="shared" si="15"/>
        <v>0.261821228465204</v>
      </c>
      <c r="I129">
        <f t="shared" si="16"/>
        <v>-1.0724824201463119</v>
      </c>
      <c r="J129">
        <f t="shared" si="17"/>
        <v>1.0724824201463119</v>
      </c>
      <c r="K129">
        <f t="shared" si="18"/>
        <v>0.42529160714947917</v>
      </c>
      <c r="L129">
        <f t="shared" si="19"/>
        <v>0.57470839285052078</v>
      </c>
      <c r="M129">
        <f t="shared" si="20"/>
        <v>2.351327849384353</v>
      </c>
      <c r="N129">
        <f t="shared" si="21"/>
        <v>1.7400128699009547</v>
      </c>
    </row>
    <row r="130" spans="1:14" x14ac:dyDescent="0.25">
      <c r="A130" s="4">
        <f>IF('True_Odds_Calculator_2-way'!A131="","",'True_Odds_Calculator_2-way'!A131)</f>
        <v>2.19</v>
      </c>
      <c r="B130" s="4">
        <f>IF('True_Odds_Calculator_2-way'!B131="","",'True_Odds_Calculator_2-way'!B131)</f>
        <v>1.74</v>
      </c>
      <c r="C130" s="4">
        <f t="shared" si="11"/>
        <v>0.45662100456621008</v>
      </c>
      <c r="D130">
        <f t="shared" si="12"/>
        <v>0.57471264367816088</v>
      </c>
      <c r="E130">
        <f t="shared" si="13"/>
        <v>3.1333648244370904E-2</v>
      </c>
      <c r="F130">
        <f t="shared" si="14"/>
        <v>-0.23109221644885325</v>
      </c>
      <c r="G130">
        <v>0</v>
      </c>
      <c r="H130">
        <f t="shared" si="15"/>
        <v>0.26242586469322415</v>
      </c>
      <c r="I130">
        <f t="shared" si="16"/>
        <v>-1.0656403571953759</v>
      </c>
      <c r="J130">
        <f t="shared" si="17"/>
        <v>1.0656403571953759</v>
      </c>
      <c r="K130">
        <f t="shared" si="18"/>
        <v>0.4408953301027736</v>
      </c>
      <c r="L130">
        <f t="shared" si="19"/>
        <v>0.5591046698972264</v>
      </c>
      <c r="M130">
        <f t="shared" si="20"/>
        <v>2.2681120250624973</v>
      </c>
      <c r="N130">
        <f t="shared" si="21"/>
        <v>1.7885738643245783</v>
      </c>
    </row>
    <row r="131" spans="1:14" x14ac:dyDescent="0.25">
      <c r="A131" s="4">
        <f>IF('True_Odds_Calculator_2-way'!A132="","",'True_Odds_Calculator_2-way'!A132)</f>
        <v>1.5</v>
      </c>
      <c r="B131" s="4">
        <f>IF('True_Odds_Calculator_2-way'!B132="","",'True_Odds_Calculator_2-way'!B132)</f>
        <v>2.7</v>
      </c>
      <c r="C131" s="4">
        <f t="shared" ref="C131:C194" si="22">1/A131</f>
        <v>0.66666666666666663</v>
      </c>
      <c r="D131">
        <f t="shared" ref="D131:D194" si="23">1/B131</f>
        <v>0.37037037037037035</v>
      </c>
      <c r="E131">
        <f t="shared" ref="E131:E194" si="24">C131+D131-1</f>
        <v>3.7037037037036979E-2</v>
      </c>
      <c r="F131">
        <f t="shared" ref="F131:F194" si="25">C131+D131-(C131*D131)-1</f>
        <v>-0.20987654320987659</v>
      </c>
      <c r="G131">
        <v>0</v>
      </c>
      <c r="H131">
        <f t="shared" ref="H131:H194" si="26">C131*D131</f>
        <v>0.24691358024691357</v>
      </c>
      <c r="I131">
        <f t="shared" ref="I131:I194" si="27">((-4*F131*H131)^0.5)/(2*F131)</f>
        <v>-1.0846522890932806</v>
      </c>
      <c r="J131">
        <f t="shared" ref="J131:J194" si="28">(-((-4*F131*H131)^0.5))/(2*F131)</f>
        <v>1.0846522890932806</v>
      </c>
      <c r="K131">
        <f t="shared" ref="K131:K194" si="29">IF(A131="","",(C131/($J131+C131-($J131*C131))))</f>
        <v>0.64837129522559278</v>
      </c>
      <c r="L131">
        <f t="shared" ref="L131:L194" si="30">IF(B131="","",(D131/($J131+D131-($J131*D131))))</f>
        <v>0.35162870477440739</v>
      </c>
      <c r="M131">
        <f t="shared" ref="M131:M194" si="31">IF(A131="","",1/K131)</f>
        <v>1.5423261445466403</v>
      </c>
      <c r="N131">
        <f t="shared" ref="N131:N194" si="32">IF(B131="","",1/L131)</f>
        <v>2.8439088914585766</v>
      </c>
    </row>
    <row r="132" spans="1:14" x14ac:dyDescent="0.25">
      <c r="A132" s="4">
        <f>IF('True_Odds_Calculator_2-way'!A133="","",'True_Odds_Calculator_2-way'!A133)</f>
        <v>1.56</v>
      </c>
      <c r="B132" s="4">
        <f>IF('True_Odds_Calculator_2-way'!B133="","",'True_Odds_Calculator_2-way'!B133)</f>
        <v>2.5299999999999998</v>
      </c>
      <c r="C132" s="4">
        <f t="shared" si="22"/>
        <v>0.64102564102564097</v>
      </c>
      <c r="D132">
        <f t="shared" si="23"/>
        <v>0.39525691699604748</v>
      </c>
      <c r="E132">
        <f t="shared" si="24"/>
        <v>3.6282558021688338E-2</v>
      </c>
      <c r="F132">
        <f t="shared" si="25"/>
        <v>-0.21708726056552163</v>
      </c>
      <c r="G132">
        <v>0</v>
      </c>
      <c r="H132">
        <f t="shared" si="26"/>
        <v>0.25336981858720992</v>
      </c>
      <c r="I132">
        <f t="shared" si="27"/>
        <v>-1.0803395392536068</v>
      </c>
      <c r="J132">
        <f t="shared" si="28"/>
        <v>1.0803395392536068</v>
      </c>
      <c r="K132">
        <f t="shared" si="29"/>
        <v>0.6230567863582569</v>
      </c>
      <c r="L132">
        <f t="shared" si="30"/>
        <v>0.3769432136417431</v>
      </c>
      <c r="M132">
        <f t="shared" si="31"/>
        <v>1.6049901419820203</v>
      </c>
      <c r="N132">
        <f t="shared" si="32"/>
        <v>2.6529194950580188</v>
      </c>
    </row>
    <row r="133" spans="1:14" x14ac:dyDescent="0.25">
      <c r="A133" s="4">
        <f>IF('True_Odds_Calculator_2-way'!A134="","",'True_Odds_Calculator_2-way'!A134)</f>
        <v>2.08</v>
      </c>
      <c r="B133" s="4">
        <f>IF('True_Odds_Calculator_2-way'!B134="","",'True_Odds_Calculator_2-way'!B134)</f>
        <v>1.83</v>
      </c>
      <c r="C133" s="4">
        <f t="shared" si="22"/>
        <v>0.48076923076923073</v>
      </c>
      <c r="D133">
        <f t="shared" si="23"/>
        <v>0.54644808743169393</v>
      </c>
      <c r="E133">
        <f t="shared" si="24"/>
        <v>2.7217318200924545E-2</v>
      </c>
      <c r="F133">
        <f t="shared" si="25"/>
        <v>-0.23549810844892827</v>
      </c>
      <c r="G133">
        <v>0</v>
      </c>
      <c r="H133">
        <f t="shared" si="26"/>
        <v>0.26271542664985281</v>
      </c>
      <c r="I133">
        <f t="shared" si="27"/>
        <v>-1.0562070842074627</v>
      </c>
      <c r="J133">
        <f t="shared" si="28"/>
        <v>1.0562070842074627</v>
      </c>
      <c r="K133">
        <f t="shared" si="29"/>
        <v>0.46713612113428016</v>
      </c>
      <c r="L133">
        <f t="shared" si="30"/>
        <v>0.53286387886572006</v>
      </c>
      <c r="M133">
        <f t="shared" si="31"/>
        <v>2.1407036509440598</v>
      </c>
      <c r="N133">
        <f t="shared" si="32"/>
        <v>1.8766518798921943</v>
      </c>
    </row>
    <row r="134" spans="1:14" x14ac:dyDescent="0.25">
      <c r="A134" s="4">
        <f>IF('True_Odds_Calculator_2-way'!A135="","",'True_Odds_Calculator_2-way'!A135)</f>
        <v>1.54</v>
      </c>
      <c r="B134" s="4">
        <f>IF('True_Odds_Calculator_2-way'!B135="","",'True_Odds_Calculator_2-way'!B135)</f>
        <v>2.59</v>
      </c>
      <c r="C134" s="4">
        <f t="shared" si="22"/>
        <v>0.64935064935064934</v>
      </c>
      <c r="D134">
        <f t="shared" si="23"/>
        <v>0.38610038610038611</v>
      </c>
      <c r="E134">
        <f t="shared" si="24"/>
        <v>3.5451035451035562E-2</v>
      </c>
      <c r="F134">
        <f t="shared" si="25"/>
        <v>-0.21526350097778657</v>
      </c>
      <c r="G134">
        <v>0</v>
      </c>
      <c r="H134">
        <f t="shared" si="26"/>
        <v>0.25071453642882213</v>
      </c>
      <c r="I134">
        <f t="shared" si="27"/>
        <v>-1.0792065137302937</v>
      </c>
      <c r="J134">
        <f t="shared" si="28"/>
        <v>1.0792065137302937</v>
      </c>
      <c r="K134">
        <f t="shared" si="29"/>
        <v>0.6318031307725428</v>
      </c>
      <c r="L134">
        <f t="shared" si="30"/>
        <v>0.36819686922745715</v>
      </c>
      <c r="M134">
        <f t="shared" si="31"/>
        <v>1.5827715174143586</v>
      </c>
      <c r="N134">
        <f t="shared" si="32"/>
        <v>2.7159383568311668</v>
      </c>
    </row>
    <row r="135" spans="1:14" x14ac:dyDescent="0.25">
      <c r="A135" s="4">
        <f>IF('True_Odds_Calculator_2-way'!A136="","",'True_Odds_Calculator_2-way'!A136)</f>
        <v>1.42</v>
      </c>
      <c r="B135" s="4">
        <f>IF('True_Odds_Calculator_2-way'!B136="","",'True_Odds_Calculator_2-way'!B136)</f>
        <v>2.95</v>
      </c>
      <c r="C135" s="4">
        <f t="shared" si="22"/>
        <v>0.70422535211267612</v>
      </c>
      <c r="D135">
        <f t="shared" si="23"/>
        <v>0.33898305084745761</v>
      </c>
      <c r="E135">
        <f t="shared" si="24"/>
        <v>4.3208402960133618E-2</v>
      </c>
      <c r="F135">
        <f t="shared" si="25"/>
        <v>-0.19551205538314642</v>
      </c>
      <c r="G135">
        <v>0</v>
      </c>
      <c r="H135">
        <f t="shared" si="26"/>
        <v>0.23872045834328004</v>
      </c>
      <c r="I135">
        <f t="shared" si="27"/>
        <v>-1.1049892402196595</v>
      </c>
      <c r="J135">
        <f t="shared" si="28"/>
        <v>1.1049892402196595</v>
      </c>
      <c r="K135">
        <f t="shared" si="29"/>
        <v>0.68301556356869209</v>
      </c>
      <c r="L135">
        <f t="shared" si="30"/>
        <v>0.31698443643130814</v>
      </c>
      <c r="M135">
        <f t="shared" si="31"/>
        <v>1.4640954808922568</v>
      </c>
      <c r="N135">
        <f t="shared" si="32"/>
        <v>3.1547290184283359</v>
      </c>
    </row>
    <row r="136" spans="1:14" x14ac:dyDescent="0.25">
      <c r="A136" s="4">
        <f>IF('True_Odds_Calculator_2-way'!A137="","",'True_Odds_Calculator_2-way'!A137)</f>
        <v>2.41</v>
      </c>
      <c r="B136" s="4">
        <f>IF('True_Odds_Calculator_2-way'!B137="","",'True_Odds_Calculator_2-way'!B137)</f>
        <v>1.6</v>
      </c>
      <c r="C136" s="4">
        <f t="shared" si="22"/>
        <v>0.41493775933609955</v>
      </c>
      <c r="D136">
        <f t="shared" si="23"/>
        <v>0.625</v>
      </c>
      <c r="E136">
        <f t="shared" si="24"/>
        <v>3.9937759336099443E-2</v>
      </c>
      <c r="F136">
        <f t="shared" si="25"/>
        <v>-0.21939834024896276</v>
      </c>
      <c r="G136">
        <v>0</v>
      </c>
      <c r="H136">
        <f t="shared" si="26"/>
        <v>0.25933609958506221</v>
      </c>
      <c r="I136">
        <f t="shared" si="27"/>
        <v>-1.08721345508907</v>
      </c>
      <c r="J136">
        <f t="shared" si="28"/>
        <v>1.08721345508907</v>
      </c>
      <c r="K136">
        <f t="shared" si="29"/>
        <v>0.39479331235228826</v>
      </c>
      <c r="L136">
        <f t="shared" si="30"/>
        <v>0.60520668764771179</v>
      </c>
      <c r="M136">
        <f t="shared" si="31"/>
        <v>2.532970971675589</v>
      </c>
      <c r="N136">
        <f t="shared" si="32"/>
        <v>1.652328073053442</v>
      </c>
    </row>
    <row r="137" spans="1:14" x14ac:dyDescent="0.25">
      <c r="A137" s="4">
        <f>IF('True_Odds_Calculator_2-way'!A138="","",'True_Odds_Calculator_2-way'!A138)</f>
        <v>2.06</v>
      </c>
      <c r="B137" s="4">
        <f>IF('True_Odds_Calculator_2-way'!B138="","",'True_Odds_Calculator_2-way'!B138)</f>
        <v>1.84</v>
      </c>
      <c r="C137" s="4">
        <f t="shared" si="22"/>
        <v>0.4854368932038835</v>
      </c>
      <c r="D137">
        <f t="shared" si="23"/>
        <v>0.54347826086956519</v>
      </c>
      <c r="E137">
        <f t="shared" si="24"/>
        <v>2.891515407344869E-2</v>
      </c>
      <c r="F137">
        <f t="shared" si="25"/>
        <v>-0.23490924440692273</v>
      </c>
      <c r="G137">
        <v>0</v>
      </c>
      <c r="H137">
        <f t="shared" si="26"/>
        <v>0.26382439848037148</v>
      </c>
      <c r="I137">
        <f t="shared" si="27"/>
        <v>-1.0597597584982434</v>
      </c>
      <c r="J137">
        <f t="shared" si="28"/>
        <v>1.0597597584982434</v>
      </c>
      <c r="K137">
        <f t="shared" si="29"/>
        <v>0.47095494984925418</v>
      </c>
      <c r="L137">
        <f t="shared" si="30"/>
        <v>0.52904505015074577</v>
      </c>
      <c r="M137">
        <f t="shared" si="31"/>
        <v>2.123345344008138</v>
      </c>
      <c r="N137">
        <f t="shared" si="32"/>
        <v>1.8901981971385247</v>
      </c>
    </row>
    <row r="138" spans="1:14" x14ac:dyDescent="0.25">
      <c r="A138" s="4">
        <f>IF('True_Odds_Calculator_2-way'!A139="","",'True_Odds_Calculator_2-way'!A139)</f>
        <v>2.4300000000000002</v>
      </c>
      <c r="B138" s="4">
        <f>IF('True_Odds_Calculator_2-way'!B139="","",'True_Odds_Calculator_2-way'!B139)</f>
        <v>1.59</v>
      </c>
      <c r="C138" s="4">
        <f t="shared" si="22"/>
        <v>0.41152263374485593</v>
      </c>
      <c r="D138">
        <f t="shared" si="23"/>
        <v>0.62893081761006286</v>
      </c>
      <c r="E138">
        <f t="shared" si="24"/>
        <v>4.0453451354918846E-2</v>
      </c>
      <c r="F138">
        <f t="shared" si="25"/>
        <v>-0.21836581515127984</v>
      </c>
      <c r="G138">
        <v>0</v>
      </c>
      <c r="H138">
        <f t="shared" si="26"/>
        <v>0.25881926650619869</v>
      </c>
      <c r="I138">
        <f t="shared" si="27"/>
        <v>-1.0886943659923836</v>
      </c>
      <c r="J138">
        <f t="shared" si="28"/>
        <v>1.0886943659923836</v>
      </c>
      <c r="K138">
        <f t="shared" si="29"/>
        <v>0.39110885308068338</v>
      </c>
      <c r="L138">
        <f t="shared" si="30"/>
        <v>0.60889114691931656</v>
      </c>
      <c r="M138">
        <f t="shared" si="31"/>
        <v>2.5568329433691086</v>
      </c>
      <c r="N138">
        <f t="shared" si="32"/>
        <v>1.6423296759355064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2.12</v>
      </c>
      <c r="C139" s="4">
        <f t="shared" si="22"/>
        <v>0.5617977528089888</v>
      </c>
      <c r="D139">
        <f t="shared" si="23"/>
        <v>0.47169811320754712</v>
      </c>
      <c r="E139">
        <f t="shared" si="24"/>
        <v>3.3495866016535869E-2</v>
      </c>
      <c r="F139">
        <f t="shared" si="25"/>
        <v>-0.23150307398770409</v>
      </c>
      <c r="G139">
        <v>0</v>
      </c>
      <c r="H139">
        <f t="shared" si="26"/>
        <v>0.26499894000423996</v>
      </c>
      <c r="I139">
        <f t="shared" si="27"/>
        <v>-1.0699012312772822</v>
      </c>
      <c r="J139">
        <f t="shared" si="28"/>
        <v>1.0699012312772822</v>
      </c>
      <c r="K139">
        <f t="shared" si="29"/>
        <v>0.54510083634166528</v>
      </c>
      <c r="L139">
        <f t="shared" si="30"/>
        <v>0.45489916365833472</v>
      </c>
      <c r="M139">
        <f t="shared" si="31"/>
        <v>1.83452296039628</v>
      </c>
      <c r="N139">
        <f t="shared" si="32"/>
        <v>2.1982893790305562</v>
      </c>
    </row>
    <row r="140" spans="1:14" x14ac:dyDescent="0.25">
      <c r="A140" s="4">
        <f>IF('True_Odds_Calculator_2-way'!A141="","",'True_Odds_Calculator_2-way'!A141)</f>
        <v>1.45</v>
      </c>
      <c r="B140" s="4">
        <f>IF('True_Odds_Calculator_2-way'!B141="","",'True_Odds_Calculator_2-way'!B141)</f>
        <v>2.85</v>
      </c>
      <c r="C140" s="4">
        <f t="shared" si="22"/>
        <v>0.68965517241379315</v>
      </c>
      <c r="D140">
        <f t="shared" si="23"/>
        <v>0.35087719298245612</v>
      </c>
      <c r="E140">
        <f t="shared" si="24"/>
        <v>4.053236539624927E-2</v>
      </c>
      <c r="F140">
        <f t="shared" si="25"/>
        <v>-0.20145190562613424</v>
      </c>
      <c r="G140">
        <v>0</v>
      </c>
      <c r="H140">
        <f t="shared" si="26"/>
        <v>0.24198427102238354</v>
      </c>
      <c r="I140">
        <f t="shared" si="27"/>
        <v>-1.095993248702382</v>
      </c>
      <c r="J140">
        <f t="shared" si="28"/>
        <v>1.095993248702382</v>
      </c>
      <c r="K140">
        <f t="shared" si="29"/>
        <v>0.66970401461090501</v>
      </c>
      <c r="L140">
        <f t="shared" si="30"/>
        <v>0.33029598538909488</v>
      </c>
      <c r="M140">
        <f t="shared" si="31"/>
        <v>1.4931969619160719</v>
      </c>
      <c r="N140">
        <f t="shared" si="32"/>
        <v>3.0275875100994072</v>
      </c>
    </row>
    <row r="141" spans="1:14" x14ac:dyDescent="0.25">
      <c r="A141" s="4">
        <f>IF('True_Odds_Calculator_2-way'!A142="","",'True_Odds_Calculator_2-way'!A142)</f>
        <v>3.05</v>
      </c>
      <c r="B141" s="4">
        <f>IF('True_Odds_Calculator_2-way'!B142="","",'True_Odds_Calculator_2-way'!B142)</f>
        <v>1.41</v>
      </c>
      <c r="C141" s="4">
        <f t="shared" si="22"/>
        <v>0.32786885245901642</v>
      </c>
      <c r="D141">
        <f t="shared" si="23"/>
        <v>0.70921985815602839</v>
      </c>
      <c r="E141">
        <f t="shared" si="24"/>
        <v>3.7088710615044818E-2</v>
      </c>
      <c r="F141">
        <f t="shared" si="25"/>
        <v>-0.19544239041971867</v>
      </c>
      <c r="G141">
        <v>0</v>
      </c>
      <c r="H141">
        <f t="shared" si="26"/>
        <v>0.23253110103476343</v>
      </c>
      <c r="I141">
        <f t="shared" si="27"/>
        <v>-1.0907648670730681</v>
      </c>
      <c r="J141">
        <f t="shared" si="28"/>
        <v>1.0907648670730681</v>
      </c>
      <c r="K141">
        <f t="shared" si="29"/>
        <v>0.30901699437494751</v>
      </c>
      <c r="L141">
        <f t="shared" si="30"/>
        <v>0.69098300562505255</v>
      </c>
      <c r="M141">
        <f t="shared" si="31"/>
        <v>3.2360679774997889</v>
      </c>
      <c r="N141">
        <f t="shared" si="32"/>
        <v>1.4472135954999581</v>
      </c>
    </row>
    <row r="142" spans="1:14" x14ac:dyDescent="0.25">
      <c r="A142" s="4">
        <f>IF('True_Odds_Calculator_2-way'!A143="","",'True_Odds_Calculator_2-way'!A143)</f>
        <v>2.2999999999999998</v>
      </c>
      <c r="B142" s="4">
        <f>IF('True_Odds_Calculator_2-way'!B143="","",'True_Odds_Calculator_2-way'!B143)</f>
        <v>1.68</v>
      </c>
      <c r="C142" s="4">
        <f t="shared" si="22"/>
        <v>0.43478260869565222</v>
      </c>
      <c r="D142">
        <f t="shared" si="23"/>
        <v>0.59523809523809523</v>
      </c>
      <c r="E142">
        <f t="shared" si="24"/>
        <v>3.002070393374745E-2</v>
      </c>
      <c r="F142">
        <f t="shared" si="25"/>
        <v>-0.22877846790890266</v>
      </c>
      <c r="G142">
        <v>0</v>
      </c>
      <c r="H142">
        <f t="shared" si="26"/>
        <v>0.25879917184265011</v>
      </c>
      <c r="I142">
        <f t="shared" si="27"/>
        <v>-1.0635890745287928</v>
      </c>
      <c r="J142">
        <f t="shared" si="28"/>
        <v>1.0635890745287928</v>
      </c>
      <c r="K142">
        <f t="shared" si="29"/>
        <v>0.41969797077976234</v>
      </c>
      <c r="L142">
        <f t="shared" si="30"/>
        <v>0.58030202922023755</v>
      </c>
      <c r="M142">
        <f t="shared" si="31"/>
        <v>2.3826657968874305</v>
      </c>
      <c r="N142">
        <f t="shared" si="32"/>
        <v>1.7232405706795793</v>
      </c>
    </row>
    <row r="143" spans="1:14" x14ac:dyDescent="0.25">
      <c r="A143" s="4">
        <f>IF('True_Odds_Calculator_2-way'!A144="","",'True_Odds_Calculator_2-way'!A144)</f>
        <v>1.8</v>
      </c>
      <c r="B143" s="4">
        <f>IF('True_Odds_Calculator_2-way'!B144="","",'True_Odds_Calculator_2-way'!B144)</f>
        <v>2.11</v>
      </c>
      <c r="C143" s="4">
        <f t="shared" si="22"/>
        <v>0.55555555555555558</v>
      </c>
      <c r="D143">
        <f t="shared" si="23"/>
        <v>0.47393364928909953</v>
      </c>
      <c r="E143">
        <f t="shared" si="24"/>
        <v>2.9489204844655115E-2</v>
      </c>
      <c r="F143">
        <f t="shared" si="25"/>
        <v>-0.23380726698262244</v>
      </c>
      <c r="G143">
        <v>0</v>
      </c>
      <c r="H143">
        <f t="shared" si="26"/>
        <v>0.26329647182727756</v>
      </c>
      <c r="I143">
        <f t="shared" si="27"/>
        <v>-1.0611908999450221</v>
      </c>
      <c r="J143">
        <f t="shared" si="28"/>
        <v>1.0611908999450221</v>
      </c>
      <c r="K143">
        <f t="shared" si="29"/>
        <v>0.54084671241554938</v>
      </c>
      <c r="L143">
        <f t="shared" si="30"/>
        <v>0.45915328758445073</v>
      </c>
      <c r="M143">
        <f t="shared" si="31"/>
        <v>1.8489527199560174</v>
      </c>
      <c r="N143">
        <f t="shared" si="32"/>
        <v>2.1779218989389744</v>
      </c>
    </row>
    <row r="144" spans="1:14" x14ac:dyDescent="0.25">
      <c r="A144" s="4">
        <f>IF('True_Odds_Calculator_2-way'!A145="","",'True_Odds_Calculator_2-way'!A145)</f>
        <v>2.95</v>
      </c>
      <c r="B144" s="4">
        <f>IF('True_Odds_Calculator_2-way'!B145="","",'True_Odds_Calculator_2-way'!B145)</f>
        <v>1.42</v>
      </c>
      <c r="C144" s="4">
        <f t="shared" si="22"/>
        <v>0.33898305084745761</v>
      </c>
      <c r="D144">
        <f t="shared" si="23"/>
        <v>0.70422535211267612</v>
      </c>
      <c r="E144">
        <f t="shared" si="24"/>
        <v>4.3208402960133618E-2</v>
      </c>
      <c r="F144">
        <f t="shared" si="25"/>
        <v>-0.19551205538314642</v>
      </c>
      <c r="G144">
        <v>0</v>
      </c>
      <c r="H144">
        <f t="shared" si="26"/>
        <v>0.23872045834328004</v>
      </c>
      <c r="I144">
        <f t="shared" si="27"/>
        <v>-1.1049892402196595</v>
      </c>
      <c r="J144">
        <f t="shared" si="28"/>
        <v>1.1049892402196595</v>
      </c>
      <c r="K144">
        <f t="shared" si="29"/>
        <v>0.31698443643130814</v>
      </c>
      <c r="L144">
        <f t="shared" si="30"/>
        <v>0.68301556356869209</v>
      </c>
      <c r="M144">
        <f t="shared" si="31"/>
        <v>3.1547290184283359</v>
      </c>
      <c r="N144">
        <f t="shared" si="32"/>
        <v>1.4640954808922568</v>
      </c>
    </row>
    <row r="145" spans="1:14" x14ac:dyDescent="0.25">
      <c r="A145" s="4">
        <f>IF('True_Odds_Calculator_2-way'!A146="","",'True_Odds_Calculator_2-way'!A146)</f>
        <v>2.31</v>
      </c>
      <c r="B145" s="4">
        <f>IF('True_Odds_Calculator_2-way'!B146="","",'True_Odds_Calculator_2-way'!B146)</f>
        <v>1.65</v>
      </c>
      <c r="C145" s="4">
        <f t="shared" si="22"/>
        <v>0.4329004329004329</v>
      </c>
      <c r="D145">
        <f t="shared" si="23"/>
        <v>0.60606060606060608</v>
      </c>
      <c r="E145">
        <f t="shared" si="24"/>
        <v>3.8961038961038863E-2</v>
      </c>
      <c r="F145">
        <f t="shared" si="25"/>
        <v>-0.22340285976649621</v>
      </c>
      <c r="G145">
        <v>0</v>
      </c>
      <c r="H145">
        <f t="shared" si="26"/>
        <v>0.26236389872753507</v>
      </c>
      <c r="I145">
        <f t="shared" si="27"/>
        <v>-1.0836965077746656</v>
      </c>
      <c r="J145">
        <f t="shared" si="28"/>
        <v>1.0836965077746656</v>
      </c>
      <c r="K145">
        <f t="shared" si="29"/>
        <v>0.41328420662140614</v>
      </c>
      <c r="L145">
        <f t="shared" si="30"/>
        <v>0.58671579337859414</v>
      </c>
      <c r="M145">
        <f t="shared" si="31"/>
        <v>2.4196424251848119</v>
      </c>
      <c r="N145">
        <f t="shared" si="32"/>
        <v>1.7044027300535323</v>
      </c>
    </row>
    <row r="146" spans="1:14" x14ac:dyDescent="0.25">
      <c r="A146" s="4">
        <f>IF('True_Odds_Calculator_2-way'!A147="","",'True_Odds_Calculator_2-way'!A147)</f>
        <v>2.58</v>
      </c>
      <c r="B146" s="4">
        <f>IF('True_Odds_Calculator_2-way'!B147="","",'True_Odds_Calculator_2-way'!B147)</f>
        <v>1.53</v>
      </c>
      <c r="C146" s="4">
        <f t="shared" si="22"/>
        <v>0.38759689922480617</v>
      </c>
      <c r="D146">
        <f t="shared" si="23"/>
        <v>0.65359477124183007</v>
      </c>
      <c r="E146">
        <f t="shared" si="24"/>
        <v>4.1191670466636188E-2</v>
      </c>
      <c r="F146">
        <f t="shared" si="25"/>
        <v>-0.21213963621624365</v>
      </c>
      <c r="G146">
        <v>0</v>
      </c>
      <c r="H146">
        <f t="shared" si="26"/>
        <v>0.25333130668287984</v>
      </c>
      <c r="I146">
        <f t="shared" si="27"/>
        <v>-1.0927819720786571</v>
      </c>
      <c r="J146">
        <f t="shared" si="28"/>
        <v>1.0927819720786571</v>
      </c>
      <c r="K146">
        <f t="shared" si="29"/>
        <v>0.36675773658920729</v>
      </c>
      <c r="L146">
        <f t="shared" si="30"/>
        <v>0.63324226341079282</v>
      </c>
      <c r="M146">
        <f t="shared" si="31"/>
        <v>2.7265955158842785</v>
      </c>
      <c r="N146">
        <f t="shared" si="32"/>
        <v>1.579174445201688</v>
      </c>
    </row>
    <row r="147" spans="1:14" x14ac:dyDescent="0.25">
      <c r="A147" s="4">
        <f>IF('True_Odds_Calculator_2-way'!A148="","",'True_Odds_Calculator_2-way'!A148)</f>
        <v>2.84</v>
      </c>
      <c r="B147" s="4">
        <f>IF('True_Odds_Calculator_2-way'!B148="","",'True_Odds_Calculator_2-way'!B148)</f>
        <v>1.45</v>
      </c>
      <c r="C147" s="4">
        <f t="shared" si="22"/>
        <v>0.35211267605633806</v>
      </c>
      <c r="D147">
        <f t="shared" si="23"/>
        <v>0.68965517241379315</v>
      </c>
      <c r="E147">
        <f t="shared" si="24"/>
        <v>4.1767848470131153E-2</v>
      </c>
      <c r="F147">
        <f t="shared" si="25"/>
        <v>-0.20106847984458476</v>
      </c>
      <c r="G147">
        <v>0</v>
      </c>
      <c r="H147">
        <f t="shared" si="26"/>
        <v>0.24283632831471591</v>
      </c>
      <c r="I147">
        <f t="shared" si="27"/>
        <v>-1.0989674556596449</v>
      </c>
      <c r="J147">
        <f t="shared" si="28"/>
        <v>1.0989674556596449</v>
      </c>
      <c r="K147">
        <f t="shared" si="29"/>
        <v>0.33089572178862314</v>
      </c>
      <c r="L147">
        <f t="shared" si="30"/>
        <v>0.66910427821137708</v>
      </c>
      <c r="M147">
        <f t="shared" si="31"/>
        <v>3.0221001184137459</v>
      </c>
      <c r="N147">
        <f t="shared" si="32"/>
        <v>1.4945353550468399</v>
      </c>
    </row>
    <row r="148" spans="1:14" x14ac:dyDescent="0.25">
      <c r="A148" s="4">
        <f>IF('True_Odds_Calculator_2-way'!A149="","",'True_Odds_Calculator_2-way'!A149)</f>
        <v>2.84</v>
      </c>
      <c r="B148" s="4">
        <f>IF('True_Odds_Calculator_2-way'!B149="","",'True_Odds_Calculator_2-way'!B149)</f>
        <v>1.45</v>
      </c>
      <c r="C148" s="4">
        <f t="shared" si="22"/>
        <v>0.35211267605633806</v>
      </c>
      <c r="D148">
        <f t="shared" si="23"/>
        <v>0.68965517241379315</v>
      </c>
      <c r="E148">
        <f t="shared" si="24"/>
        <v>4.1767848470131153E-2</v>
      </c>
      <c r="F148">
        <f t="shared" si="25"/>
        <v>-0.20106847984458476</v>
      </c>
      <c r="G148">
        <v>0</v>
      </c>
      <c r="H148">
        <f t="shared" si="26"/>
        <v>0.24283632831471591</v>
      </c>
      <c r="I148">
        <f t="shared" si="27"/>
        <v>-1.0989674556596449</v>
      </c>
      <c r="J148">
        <f t="shared" si="28"/>
        <v>1.0989674556596449</v>
      </c>
      <c r="K148">
        <f t="shared" si="29"/>
        <v>0.33089572178862314</v>
      </c>
      <c r="L148">
        <f t="shared" si="30"/>
        <v>0.66910427821137708</v>
      </c>
      <c r="M148">
        <f t="shared" si="31"/>
        <v>3.0221001184137459</v>
      </c>
      <c r="N148">
        <f t="shared" si="32"/>
        <v>1.4945353550468399</v>
      </c>
    </row>
    <row r="149" spans="1:14" x14ac:dyDescent="0.25">
      <c r="A149" s="4">
        <f>IF('True_Odds_Calculator_2-way'!A150="","",'True_Odds_Calculator_2-way'!A150)</f>
        <v>1.86</v>
      </c>
      <c r="B149" s="4">
        <f>IF('True_Odds_Calculator_2-way'!B150="","",'True_Odds_Calculator_2-way'!B150)</f>
        <v>1.99</v>
      </c>
      <c r="C149" s="4">
        <f t="shared" si="22"/>
        <v>0.5376344086021505</v>
      </c>
      <c r="D149">
        <f t="shared" si="23"/>
        <v>0.50251256281407031</v>
      </c>
      <c r="E149">
        <f t="shared" si="24"/>
        <v>4.0146971416220811E-2</v>
      </c>
      <c r="F149">
        <f t="shared" si="25"/>
        <v>-0.23002107310747288</v>
      </c>
      <c r="G149">
        <v>0</v>
      </c>
      <c r="H149">
        <f t="shared" si="26"/>
        <v>0.2701680445236937</v>
      </c>
      <c r="I149">
        <f t="shared" si="27"/>
        <v>-1.0837601479372583</v>
      </c>
      <c r="J149">
        <f t="shared" si="28"/>
        <v>1.0837601479372583</v>
      </c>
      <c r="K149">
        <f t="shared" si="29"/>
        <v>0.51758930804783143</v>
      </c>
      <c r="L149">
        <f t="shared" si="30"/>
        <v>0.48241069195216857</v>
      </c>
      <c r="M149">
        <f t="shared" si="31"/>
        <v>1.9320337272260424</v>
      </c>
      <c r="N149">
        <f t="shared" si="32"/>
        <v>2.0729225464578858</v>
      </c>
    </row>
    <row r="150" spans="1:14" x14ac:dyDescent="0.25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1.81</v>
      </c>
      <c r="C150" s="4">
        <f t="shared" si="22"/>
        <v>0.48780487804878053</v>
      </c>
      <c r="D150">
        <f t="shared" si="23"/>
        <v>0.5524861878453039</v>
      </c>
      <c r="E150">
        <f t="shared" si="24"/>
        <v>4.0291065894084488E-2</v>
      </c>
      <c r="F150">
        <f t="shared" si="25"/>
        <v>-0.22921439159142964</v>
      </c>
      <c r="G150">
        <v>0</v>
      </c>
      <c r="H150">
        <f t="shared" si="26"/>
        <v>0.26950545748551413</v>
      </c>
      <c r="I150">
        <f t="shared" si="27"/>
        <v>-1.0843334143872594</v>
      </c>
      <c r="J150">
        <f t="shared" si="28"/>
        <v>1.0843334143872594</v>
      </c>
      <c r="K150">
        <f t="shared" si="29"/>
        <v>0.46760653723484941</v>
      </c>
      <c r="L150">
        <f t="shared" si="30"/>
        <v>0.53239346276515054</v>
      </c>
      <c r="M150">
        <f t="shared" si="31"/>
        <v>2.1385500851066221</v>
      </c>
      <c r="N150">
        <f t="shared" si="32"/>
        <v>1.8783100656536802</v>
      </c>
    </row>
    <row r="151" spans="1:14" x14ac:dyDescent="0.25">
      <c r="A151" s="4">
        <f>IF('True_Odds_Calculator_2-way'!A152="","",'True_Odds_Calculator_2-way'!A152)</f>
        <v>1.96</v>
      </c>
      <c r="B151" s="4">
        <f>IF('True_Odds_Calculator_2-way'!B152="","",'True_Odds_Calculator_2-way'!B152)</f>
        <v>1.89</v>
      </c>
      <c r="C151" s="4">
        <f t="shared" si="22"/>
        <v>0.51020408163265307</v>
      </c>
      <c r="D151">
        <f t="shared" si="23"/>
        <v>0.52910052910052918</v>
      </c>
      <c r="E151">
        <f t="shared" si="24"/>
        <v>3.9304610733182255E-2</v>
      </c>
      <c r="F151">
        <f t="shared" si="25"/>
        <v>-0.23064463880790409</v>
      </c>
      <c r="G151">
        <v>0</v>
      </c>
      <c r="H151">
        <f t="shared" si="26"/>
        <v>0.26994924954108634</v>
      </c>
      <c r="I151">
        <f t="shared" si="27"/>
        <v>-1.0818558060197889</v>
      </c>
      <c r="J151">
        <f t="shared" si="28"/>
        <v>1.0818558060197889</v>
      </c>
      <c r="K151">
        <f t="shared" si="29"/>
        <v>0.49053715233296324</v>
      </c>
      <c r="L151">
        <f t="shared" si="30"/>
        <v>0.50946284766703676</v>
      </c>
      <c r="M151">
        <f t="shared" si="31"/>
        <v>2.0385815737789974</v>
      </c>
      <c r="N151">
        <f t="shared" si="32"/>
        <v>1.9628516673576117</v>
      </c>
    </row>
    <row r="152" spans="1:14" x14ac:dyDescent="0.25">
      <c r="A152" s="4">
        <f>IF('True_Odds_Calculator_2-way'!A153="","",'True_Odds_Calculator_2-way'!A153)</f>
        <v>1.55</v>
      </c>
      <c r="B152" s="4">
        <f>IF('True_Odds_Calculator_2-way'!B153="","",'True_Odds_Calculator_2-way'!B153)</f>
        <v>2.52</v>
      </c>
      <c r="C152" s="4">
        <f t="shared" si="22"/>
        <v>0.64516129032258063</v>
      </c>
      <c r="D152">
        <f t="shared" si="23"/>
        <v>0.3968253968253968</v>
      </c>
      <c r="E152">
        <f t="shared" si="24"/>
        <v>4.1986687147977486E-2</v>
      </c>
      <c r="F152">
        <f t="shared" si="25"/>
        <v>-0.21402969790066562</v>
      </c>
      <c r="G152">
        <v>0</v>
      </c>
      <c r="H152">
        <f t="shared" si="26"/>
        <v>0.2560163850486431</v>
      </c>
      <c r="I152">
        <f t="shared" si="27"/>
        <v>-1.0936965981495177</v>
      </c>
      <c r="J152">
        <f t="shared" si="28"/>
        <v>1.0936965981495177</v>
      </c>
      <c r="K152">
        <f t="shared" si="29"/>
        <v>0.62440169479072494</v>
      </c>
      <c r="L152">
        <f t="shared" si="30"/>
        <v>0.37559830520927512</v>
      </c>
      <c r="M152">
        <f t="shared" si="31"/>
        <v>1.6015331289822348</v>
      </c>
      <c r="N152">
        <f t="shared" si="32"/>
        <v>2.662418829187267</v>
      </c>
    </row>
    <row r="153" spans="1:14" x14ac:dyDescent="0.25">
      <c r="A153" s="4">
        <f>IF('True_Odds_Calculator_2-way'!A154="","",'True_Odds_Calculator_2-way'!A154)</f>
        <v>1.5</v>
      </c>
      <c r="B153" s="4">
        <f>IF('True_Odds_Calculator_2-way'!B154="","",'True_Odds_Calculator_2-way'!B154)</f>
        <v>2.65</v>
      </c>
      <c r="C153" s="4">
        <f t="shared" si="22"/>
        <v>0.66666666666666663</v>
      </c>
      <c r="D153">
        <f t="shared" si="23"/>
        <v>0.37735849056603776</v>
      </c>
      <c r="E153">
        <f t="shared" si="24"/>
        <v>4.4025157232704393E-2</v>
      </c>
      <c r="F153">
        <f t="shared" si="25"/>
        <v>-0.20754716981132071</v>
      </c>
      <c r="G153">
        <v>0</v>
      </c>
      <c r="H153">
        <f t="shared" si="26"/>
        <v>0.25157232704402516</v>
      </c>
      <c r="I153">
        <f t="shared" si="27"/>
        <v>-1.1009637651263608</v>
      </c>
      <c r="J153">
        <f t="shared" si="28"/>
        <v>1.1009637651263608</v>
      </c>
      <c r="K153">
        <f t="shared" si="29"/>
        <v>0.64496077719195855</v>
      </c>
      <c r="L153">
        <f t="shared" si="30"/>
        <v>0.35503922280804129</v>
      </c>
      <c r="M153">
        <f t="shared" si="31"/>
        <v>1.5504818825631808</v>
      </c>
      <c r="N153">
        <f t="shared" si="32"/>
        <v>2.8165902124584949</v>
      </c>
    </row>
    <row r="154" spans="1:14" x14ac:dyDescent="0.25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2.0499999999999998</v>
      </c>
      <c r="C154" s="4">
        <f t="shared" si="22"/>
        <v>0.54644808743169393</v>
      </c>
      <c r="D154">
        <f t="shared" si="23"/>
        <v>0.48780487804878053</v>
      </c>
      <c r="E154">
        <f t="shared" si="24"/>
        <v>3.4252965480474407E-2</v>
      </c>
      <c r="F154">
        <f t="shared" si="25"/>
        <v>-0.23230707716913246</v>
      </c>
      <c r="G154">
        <v>0</v>
      </c>
      <c r="H154">
        <f t="shared" si="26"/>
        <v>0.26656004264960681</v>
      </c>
      <c r="I154">
        <f t="shared" si="27"/>
        <v>-1.0711894933108055</v>
      </c>
      <c r="J154">
        <f t="shared" si="28"/>
        <v>1.0711894933108055</v>
      </c>
      <c r="K154">
        <f t="shared" si="29"/>
        <v>0.52935616627105819</v>
      </c>
      <c r="L154">
        <f t="shared" si="30"/>
        <v>0.47064383372894186</v>
      </c>
      <c r="M154">
        <f t="shared" si="31"/>
        <v>1.8890872794479689</v>
      </c>
      <c r="N154">
        <f t="shared" si="32"/>
        <v>2.1247489679763456</v>
      </c>
    </row>
    <row r="155" spans="1:14" x14ac:dyDescent="0.25">
      <c r="A155" s="4">
        <f>IF('True_Odds_Calculator_2-way'!A156="","",'True_Odds_Calculator_2-way'!A156)</f>
        <v>1.72</v>
      </c>
      <c r="B155" s="4">
        <f>IF('True_Odds_Calculator_2-way'!B156="","",'True_Odds_Calculator_2-way'!B156)</f>
        <v>2.23</v>
      </c>
      <c r="C155" s="4">
        <f t="shared" si="22"/>
        <v>0.58139534883720934</v>
      </c>
      <c r="D155">
        <f t="shared" si="23"/>
        <v>0.44843049327354262</v>
      </c>
      <c r="E155">
        <f t="shared" si="24"/>
        <v>2.982584211075201E-2</v>
      </c>
      <c r="F155">
        <f t="shared" si="25"/>
        <v>-0.23088956095526114</v>
      </c>
      <c r="G155">
        <v>0</v>
      </c>
      <c r="H155">
        <f t="shared" si="26"/>
        <v>0.26071540306601315</v>
      </c>
      <c r="I155">
        <f t="shared" si="27"/>
        <v>-1.0626278551055641</v>
      </c>
      <c r="J155">
        <f t="shared" si="28"/>
        <v>1.0626278551055641</v>
      </c>
      <c r="K155">
        <f t="shared" si="29"/>
        <v>0.56654268925198559</v>
      </c>
      <c r="L155">
        <f t="shared" si="30"/>
        <v>0.43345731074801436</v>
      </c>
      <c r="M155">
        <f t="shared" si="31"/>
        <v>1.7650920556760061</v>
      </c>
      <c r="N155">
        <f t="shared" si="32"/>
        <v>2.3070322617798436</v>
      </c>
    </row>
    <row r="156" spans="1:14" x14ac:dyDescent="0.25">
      <c r="A156" s="4">
        <f>IF('True_Odds_Calculator_2-way'!A157="","",'True_Odds_Calculator_2-way'!A157)</f>
        <v>1.73</v>
      </c>
      <c r="B156" s="4">
        <f>IF('True_Odds_Calculator_2-way'!B157="","",'True_Odds_Calculator_2-way'!B157)</f>
        <v>2.2200000000000002</v>
      </c>
      <c r="C156" s="4">
        <f t="shared" si="22"/>
        <v>0.5780346820809249</v>
      </c>
      <c r="D156">
        <f t="shared" si="23"/>
        <v>0.4504504504504504</v>
      </c>
      <c r="E156">
        <f t="shared" si="24"/>
        <v>2.8485132531375301E-2</v>
      </c>
      <c r="F156">
        <f t="shared" si="25"/>
        <v>-0.2318908503879602</v>
      </c>
      <c r="G156">
        <v>0</v>
      </c>
      <c r="H156">
        <f t="shared" si="26"/>
        <v>0.2603759829193355</v>
      </c>
      <c r="I156">
        <f t="shared" si="27"/>
        <v>-1.0596407579073905</v>
      </c>
      <c r="J156">
        <f t="shared" si="28"/>
        <v>1.0596407579073905</v>
      </c>
      <c r="K156">
        <f t="shared" si="29"/>
        <v>0.56384477756668971</v>
      </c>
      <c r="L156">
        <f t="shared" si="30"/>
        <v>0.43615522243331045</v>
      </c>
      <c r="M156">
        <f t="shared" si="31"/>
        <v>1.7735377532723946</v>
      </c>
      <c r="N156">
        <f t="shared" si="32"/>
        <v>2.2927617246470167</v>
      </c>
    </row>
    <row r="157" spans="1:14" x14ac:dyDescent="0.25">
      <c r="A157" s="4">
        <f>IF('True_Odds_Calculator_2-way'!A158="","",'True_Odds_Calculator_2-way'!A158)</f>
        <v>2.41</v>
      </c>
      <c r="B157" s="4">
        <f>IF('True_Odds_Calculator_2-way'!B158="","",'True_Odds_Calculator_2-way'!B158)</f>
        <v>1.55</v>
      </c>
      <c r="C157" s="4">
        <f t="shared" si="22"/>
        <v>0.41493775933609955</v>
      </c>
      <c r="D157">
        <f t="shared" si="23"/>
        <v>0.64516129032258063</v>
      </c>
      <c r="E157">
        <f t="shared" si="24"/>
        <v>6.0099049658680181E-2</v>
      </c>
      <c r="F157">
        <f t="shared" si="25"/>
        <v>-0.20760273055815825</v>
      </c>
      <c r="G157">
        <v>0</v>
      </c>
      <c r="H157">
        <f t="shared" si="26"/>
        <v>0.26770178021683844</v>
      </c>
      <c r="I157">
        <f t="shared" si="27"/>
        <v>-1.1355574187124042</v>
      </c>
      <c r="J157">
        <f t="shared" si="28"/>
        <v>1.1355574187124042</v>
      </c>
      <c r="K157">
        <f t="shared" si="29"/>
        <v>0.38444741652496461</v>
      </c>
      <c r="L157">
        <f t="shared" si="30"/>
        <v>0.61555258347503539</v>
      </c>
      <c r="M157">
        <f t="shared" si="31"/>
        <v>2.6011359603844904</v>
      </c>
      <c r="N157">
        <f t="shared" si="32"/>
        <v>1.6245565802918223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1.98</v>
      </c>
      <c r="B159" s="4">
        <f>IF('True_Odds_Calculator_2-way'!B160="","",'True_Odds_Calculator_2-way'!B160)</f>
        <v>1.93</v>
      </c>
      <c r="C159" s="4">
        <f t="shared" si="22"/>
        <v>0.50505050505050508</v>
      </c>
      <c r="D159">
        <f t="shared" si="23"/>
        <v>0.5181347150259068</v>
      </c>
      <c r="E159">
        <f t="shared" si="24"/>
        <v>2.3185220076411994E-2</v>
      </c>
      <c r="F159">
        <f t="shared" si="25"/>
        <v>-0.23849897943162168</v>
      </c>
      <c r="G159">
        <v>0</v>
      </c>
      <c r="H159">
        <f t="shared" si="26"/>
        <v>0.26168419950803373</v>
      </c>
      <c r="I159">
        <f t="shared" si="27"/>
        <v>-1.0474793930096669</v>
      </c>
      <c r="J159">
        <f t="shared" si="28"/>
        <v>1.0474793930096669</v>
      </c>
      <c r="K159">
        <f t="shared" si="29"/>
        <v>0.49345437578019818</v>
      </c>
      <c r="L159">
        <f t="shared" si="30"/>
        <v>0.50654562421980165</v>
      </c>
      <c r="M159">
        <f t="shared" si="31"/>
        <v>2.0265298051494733</v>
      </c>
      <c r="N159">
        <f t="shared" si="32"/>
        <v>1.9741558354989901</v>
      </c>
    </row>
    <row r="160" spans="1:14" x14ac:dyDescent="0.25">
      <c r="A160" s="4">
        <f>IF('True_Odds_Calculator_2-way'!A161="","",'True_Odds_Calculator_2-way'!A161)</f>
        <v>2.13</v>
      </c>
      <c r="B160" s="4">
        <f>IF('True_Odds_Calculator_2-way'!B161="","",'True_Odds_Calculator_2-way'!B161)</f>
        <v>1.76</v>
      </c>
      <c r="C160" s="4">
        <f t="shared" si="22"/>
        <v>0.46948356807511737</v>
      </c>
      <c r="D160">
        <f t="shared" si="23"/>
        <v>0.56818181818181823</v>
      </c>
      <c r="E160">
        <f t="shared" si="24"/>
        <v>3.7665386256935607E-2</v>
      </c>
      <c r="F160">
        <f t="shared" si="25"/>
        <v>-0.22908664105847198</v>
      </c>
      <c r="G160">
        <v>0</v>
      </c>
      <c r="H160">
        <f t="shared" si="26"/>
        <v>0.26675202731540765</v>
      </c>
      <c r="I160">
        <f t="shared" si="27"/>
        <v>-1.0790808419378759</v>
      </c>
      <c r="J160">
        <f t="shared" si="28"/>
        <v>1.0790808419378759</v>
      </c>
      <c r="K160">
        <f t="shared" si="29"/>
        <v>0.45058007312499337</v>
      </c>
      <c r="L160">
        <f t="shared" si="30"/>
        <v>0.54941992687500663</v>
      </c>
      <c r="M160">
        <f t="shared" si="31"/>
        <v>2.2193613513897996</v>
      </c>
      <c r="N160">
        <f t="shared" si="32"/>
        <v>1.8201014398727853</v>
      </c>
    </row>
    <row r="161" spans="1:14" x14ac:dyDescent="0.25">
      <c r="A161" s="4">
        <f>IF('True_Odds_Calculator_2-way'!A162="","",'True_Odds_Calculator_2-way'!A162)</f>
        <v>1.67</v>
      </c>
      <c r="B161" s="4">
        <f>IF('True_Odds_Calculator_2-way'!B162="","",'True_Odds_Calculator_2-way'!B162)</f>
        <v>2.2799999999999998</v>
      </c>
      <c r="C161" s="4">
        <f t="shared" si="22"/>
        <v>0.5988023952095809</v>
      </c>
      <c r="D161">
        <f t="shared" si="23"/>
        <v>0.43859649122807021</v>
      </c>
      <c r="E161">
        <f t="shared" si="24"/>
        <v>3.7398886437651102E-2</v>
      </c>
      <c r="F161">
        <f t="shared" si="25"/>
        <v>-0.22523374304023536</v>
      </c>
      <c r="G161">
        <v>0</v>
      </c>
      <c r="H161">
        <f t="shared" si="26"/>
        <v>0.2626326294778864</v>
      </c>
      <c r="I161">
        <f t="shared" si="27"/>
        <v>-1.0798355319767001</v>
      </c>
      <c r="J161">
        <f t="shared" si="28"/>
        <v>1.0798355319767001</v>
      </c>
      <c r="K161">
        <f t="shared" si="29"/>
        <v>0.58021811110947863</v>
      </c>
      <c r="L161">
        <f t="shared" si="30"/>
        <v>0.41978188889052137</v>
      </c>
      <c r="M161">
        <f t="shared" si="31"/>
        <v>1.7234898064243891</v>
      </c>
      <c r="N161">
        <f t="shared" si="32"/>
        <v>2.382189480930176</v>
      </c>
    </row>
    <row r="162" spans="1:14" x14ac:dyDescent="0.25">
      <c r="A162" s="4">
        <f>IF('True_Odds_Calculator_2-way'!A163="","",'True_Odds_Calculator_2-way'!A163)</f>
        <v>1.92</v>
      </c>
      <c r="B162" s="4">
        <f>IF('True_Odds_Calculator_2-way'!B163="","",'True_Odds_Calculator_2-way'!B163)</f>
        <v>1.98</v>
      </c>
      <c r="C162" s="4">
        <f t="shared" si="22"/>
        <v>0.52083333333333337</v>
      </c>
      <c r="D162">
        <f t="shared" si="23"/>
        <v>0.50505050505050508</v>
      </c>
      <c r="E162">
        <f t="shared" si="24"/>
        <v>2.5883838383838453E-2</v>
      </c>
      <c r="F162">
        <f t="shared" si="25"/>
        <v>-0.23716329966329963</v>
      </c>
      <c r="G162">
        <v>0</v>
      </c>
      <c r="H162">
        <f t="shared" si="26"/>
        <v>0.26304713804713808</v>
      </c>
      <c r="I162">
        <f t="shared" si="27"/>
        <v>-1.0531568296778369</v>
      </c>
      <c r="J162">
        <f t="shared" si="28"/>
        <v>1.0531568296778369</v>
      </c>
      <c r="K162">
        <f t="shared" si="29"/>
        <v>0.50789670604104109</v>
      </c>
      <c r="L162">
        <f t="shared" si="30"/>
        <v>0.49210329395895913</v>
      </c>
      <c r="M162">
        <f t="shared" si="31"/>
        <v>1.9689042833036094</v>
      </c>
      <c r="N162">
        <f t="shared" si="32"/>
        <v>2.0320936930842795</v>
      </c>
    </row>
    <row r="163" spans="1:14" x14ac:dyDescent="0.25">
      <c r="A163" s="4">
        <f>IF('True_Odds_Calculator_2-way'!A164="","",'True_Odds_Calculator_2-way'!A164)</f>
        <v>2.7</v>
      </c>
      <c r="B163" s="4">
        <f>IF('True_Odds_Calculator_2-way'!B164="","",'True_Odds_Calculator_2-way'!B164)</f>
        <v>1.5</v>
      </c>
      <c r="C163" s="4">
        <f t="shared" si="22"/>
        <v>0.37037037037037035</v>
      </c>
      <c r="D163">
        <f t="shared" si="23"/>
        <v>0.66666666666666663</v>
      </c>
      <c r="E163">
        <f t="shared" si="24"/>
        <v>3.7037037037036979E-2</v>
      </c>
      <c r="F163">
        <f t="shared" si="25"/>
        <v>-0.20987654320987659</v>
      </c>
      <c r="G163">
        <v>0</v>
      </c>
      <c r="H163">
        <f t="shared" si="26"/>
        <v>0.24691358024691357</v>
      </c>
      <c r="I163">
        <f t="shared" si="27"/>
        <v>-1.0846522890932806</v>
      </c>
      <c r="J163">
        <f t="shared" si="28"/>
        <v>1.0846522890932806</v>
      </c>
      <c r="K163">
        <f t="shared" si="29"/>
        <v>0.35162870477440739</v>
      </c>
      <c r="L163">
        <f t="shared" si="30"/>
        <v>0.64837129522559278</v>
      </c>
      <c r="M163">
        <f t="shared" si="31"/>
        <v>2.8439088914585766</v>
      </c>
      <c r="N163">
        <f t="shared" si="32"/>
        <v>1.5423261445466403</v>
      </c>
    </row>
    <row r="164" spans="1:14" x14ac:dyDescent="0.25">
      <c r="A164" s="4">
        <f>IF('True_Odds_Calculator_2-way'!A165="","",'True_Odds_Calculator_2-way'!A165)</f>
        <v>1.87</v>
      </c>
      <c r="B164" s="4">
        <f>IF('True_Odds_Calculator_2-way'!B165="","",'True_Odds_Calculator_2-way'!B165)</f>
        <v>1.98</v>
      </c>
      <c r="C164" s="4">
        <f t="shared" si="22"/>
        <v>0.53475935828876997</v>
      </c>
      <c r="D164">
        <f t="shared" si="23"/>
        <v>0.50505050505050508</v>
      </c>
      <c r="E164">
        <f t="shared" si="24"/>
        <v>3.9809863339275164E-2</v>
      </c>
      <c r="F164">
        <f t="shared" si="25"/>
        <v>-0.23027062064495207</v>
      </c>
      <c r="G164">
        <v>0</v>
      </c>
      <c r="H164">
        <f t="shared" si="26"/>
        <v>0.27008048398422729</v>
      </c>
      <c r="I164">
        <f t="shared" si="27"/>
        <v>-1.0829972051127195</v>
      </c>
      <c r="J164">
        <f t="shared" si="28"/>
        <v>1.0829972051127195</v>
      </c>
      <c r="K164">
        <f t="shared" si="29"/>
        <v>0.51487802655359671</v>
      </c>
      <c r="L164">
        <f t="shared" si="30"/>
        <v>0.48512197344640295</v>
      </c>
      <c r="M164">
        <f t="shared" si="31"/>
        <v>1.9422075684480664</v>
      </c>
      <c r="N164">
        <f t="shared" si="32"/>
        <v>2.0613372610104652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2.1</v>
      </c>
      <c r="C165" s="4">
        <f t="shared" si="22"/>
        <v>0.60240963855421692</v>
      </c>
      <c r="D165">
        <f t="shared" si="23"/>
        <v>0.47619047619047616</v>
      </c>
      <c r="E165">
        <f t="shared" si="24"/>
        <v>7.8600114744693084E-2</v>
      </c>
      <c r="F165">
        <f t="shared" si="25"/>
        <v>-0.20826161790017217</v>
      </c>
      <c r="G165">
        <v>0</v>
      </c>
      <c r="H165">
        <f t="shared" si="26"/>
        <v>0.2868617326448652</v>
      </c>
      <c r="I165">
        <f t="shared" si="27"/>
        <v>-1.1736313170325505</v>
      </c>
      <c r="J165">
        <f t="shared" si="28"/>
        <v>1.1736313170325505</v>
      </c>
      <c r="K165">
        <f t="shared" si="29"/>
        <v>0.5635083268962916</v>
      </c>
      <c r="L165">
        <f t="shared" si="30"/>
        <v>0.43649167310370846</v>
      </c>
      <c r="M165">
        <f t="shared" si="31"/>
        <v>1.7745966692414832</v>
      </c>
      <c r="N165">
        <f t="shared" si="32"/>
        <v>2.2909944487358054</v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002"/>
  <sheetViews>
    <sheetView zoomScale="80" zoomScaleNormal="80" workbookViewId="0">
      <pane ySplit="2" topLeftCell="A42" activePane="bottomLeft" state="frozen"/>
      <selection pane="bottomLeft" activeCell="A101" sqref="A101:XFD10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2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225</v>
      </c>
      <c r="M1" s="81"/>
      <c r="N1" s="13" t="s">
        <v>214</v>
      </c>
      <c r="O1" s="13" t="s">
        <v>226</v>
      </c>
      <c r="P1" s="13" t="s">
        <v>227</v>
      </c>
      <c r="Q1" s="13" t="s">
        <v>228</v>
      </c>
      <c r="R1" s="13" t="s">
        <v>229</v>
      </c>
      <c r="S1" s="13" t="s">
        <v>230</v>
      </c>
      <c r="T1" s="13" t="s">
        <v>231</v>
      </c>
    </row>
    <row r="2" spans="1:22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2" s="65" customFormat="1" ht="15" x14ac:dyDescent="0.25">
      <c r="A3" s="31">
        <v>1.85</v>
      </c>
      <c r="B3" s="31">
        <v>2.0499999999999998</v>
      </c>
      <c r="C3" s="45">
        <f t="shared" ref="C3:C66" si="0">IF(OR($A3="",$B3=""),"",(1/A3)+(1/B3)-1)</f>
        <v>2.8345418589321048E-2</v>
      </c>
      <c r="D3" s="46">
        <f>IF(OR($A3="",$B3=""),"",A3*'MPTO_working_2-way'!$G2)</f>
        <v>1.902439024390244</v>
      </c>
      <c r="E3" s="48">
        <f>IF(OR($A3="",$B3=""),"",B3*'MPTO_working_2-way'!$G2)</f>
        <v>2.1081081081081079</v>
      </c>
      <c r="F3" s="46">
        <f>IF(OR($A3="",$B3=""),"",'MPTO_working_2-way'!D2)</f>
        <v>1.8998121477770822</v>
      </c>
      <c r="G3" s="48">
        <f>IF(OR($A3="",$B3=""),"",'MPTO_working_2-way'!E2)</f>
        <v>2.1113430758524703</v>
      </c>
      <c r="H3" s="46">
        <f>IF(OR($A3="",$B3=""),"",'OddsRatio_working_2-way'!M2)</f>
        <v>1.8997354108424378</v>
      </c>
      <c r="I3" s="46">
        <f>IF(OR($A3="",$B3=""),"",'OddsRatio_working_2-way'!N2)</f>
        <v>2.1114378604524222</v>
      </c>
      <c r="J3" s="46">
        <f>IF('Log_working_2-way'!$D2="","",A3^('Log_working_2-way'!$D2))</f>
        <v>1.8985467665018629</v>
      </c>
      <c r="K3" s="48">
        <f>IF('Log_working_2-way'!$D2="","",B3^('Log_working_2-way'!$D2))</f>
        <v>2.1129081281913611</v>
      </c>
      <c r="L3" s="64">
        <f>(1/D3)</f>
        <v>0.52564102564102555</v>
      </c>
      <c r="M3" s="64">
        <f>(1/E3)</f>
        <v>0.47435897435897439</v>
      </c>
      <c r="N3" s="65">
        <v>100</v>
      </c>
      <c r="O3" s="65">
        <f>(1/A3)*((N3*A3)-N3)</f>
        <v>45.945945945945937</v>
      </c>
      <c r="P3" s="65">
        <f>(1/B3)*((N3*B3)-N3)</f>
        <v>51.219512195121943</v>
      </c>
      <c r="Q3" s="65">
        <f>(1/B3)*N3</f>
        <v>48.780487804878057</v>
      </c>
      <c r="R3" s="65">
        <f>(1/A3)*N3</f>
        <v>54.054054054054049</v>
      </c>
      <c r="S3" s="66">
        <f>O3-Q3</f>
        <v>-2.8345418589321199</v>
      </c>
      <c r="T3" s="66">
        <f>P3-R3</f>
        <v>-2.8345418589321056</v>
      </c>
      <c r="U3" s="31" t="s">
        <v>241</v>
      </c>
      <c r="V3" s="31" t="s">
        <v>449</v>
      </c>
    </row>
    <row r="4" spans="1:22" s="12" customFormat="1" ht="15" x14ac:dyDescent="0.25">
      <c r="A4">
        <v>1.9</v>
      </c>
      <c r="B4">
        <v>2.0099999999999998</v>
      </c>
      <c r="C4" s="45">
        <f t="shared" ref="C4:C17" si="1">IF(OR($A4="",$B4=""),"",(1/A4)+(1/B4)-1)</f>
        <v>2.3828227284629522E-2</v>
      </c>
      <c r="D4" s="46">
        <f>IF(OR($A4="",$B4=""),"",A4*'MPTO_working_2-way'!$G3)</f>
        <v>1.9452736318407959</v>
      </c>
      <c r="E4" s="48">
        <f>IF(OR($A4="",$B4=""),"",B4*'MPTO_working_2-way'!$G3)</f>
        <v>2.0578947368421052</v>
      </c>
      <c r="F4" s="46">
        <f>IF(OR($A4="",$B4=""),"",'MPTO_working_2-way'!D3)</f>
        <v>1.9440061084245355</v>
      </c>
      <c r="G4" s="48">
        <f>IF(OR($A4="",$B4=""),"",'MPTO_working_2-way'!E3)</f>
        <v>2.05931517929361</v>
      </c>
      <c r="H4" s="46">
        <f>IF(OR($A4="",$B4=""),"",'OddsRatio_working_2-way'!M3)</f>
        <v>1.9439751632913294</v>
      </c>
      <c r="I4" s="46">
        <f>IF(OR($A4="",$B4=""),"",'OddsRatio_working_2-way'!N3)</f>
        <v>2.0593499054713802</v>
      </c>
      <c r="J4" s="46">
        <f>IF('Log_working_2-way'!$D3="","",A4^('Log_working_2-way'!$D3))</f>
        <v>1.9434033475162076</v>
      </c>
      <c r="K4" s="48">
        <f>IF('Log_working_2-way'!$D3="","",B4^('Log_working_2-way'!$D3))</f>
        <v>2.0599919987911819</v>
      </c>
      <c r="L4" s="64">
        <f t="shared" ref="L4:L17" si="2">(1/D4)</f>
        <v>0.51406649616368294</v>
      </c>
      <c r="M4" s="64">
        <f t="shared" ref="M4:M17" si="3">(1/E4)</f>
        <v>0.48593350383631717</v>
      </c>
      <c r="N4" s="65">
        <v>100</v>
      </c>
      <c r="O4" s="65">
        <f t="shared" ref="O4:O17" si="4">(1/A4)*((N4*A4)-N4)</f>
        <v>47.368421052631575</v>
      </c>
      <c r="P4" s="65">
        <f t="shared" ref="P4:P17" si="5">(1/B4)*((N4*B4)-N4)</f>
        <v>50.248756218905463</v>
      </c>
      <c r="Q4" s="65">
        <f t="shared" ref="Q4:Q17" si="6">(1/B4)*N4</f>
        <v>49.751243781094537</v>
      </c>
      <c r="R4" s="65">
        <f t="shared" ref="R4:R17" si="7">(1/A4)*N4</f>
        <v>52.631578947368418</v>
      </c>
      <c r="S4" s="66">
        <f t="shared" ref="S4:S17" si="8">O4-Q4</f>
        <v>-2.3828227284629619</v>
      </c>
      <c r="T4" s="66">
        <f t="shared" ref="T4:T17" si="9">P4-R4</f>
        <v>-2.3828227284629548</v>
      </c>
      <c r="U4" t="s">
        <v>381</v>
      </c>
      <c r="V4" t="s">
        <v>368</v>
      </c>
    </row>
    <row r="5" spans="1:22" s="12" customFormat="1" ht="15" x14ac:dyDescent="0.25">
      <c r="A5">
        <v>1.62</v>
      </c>
      <c r="B5">
        <v>2.4</v>
      </c>
      <c r="C5" s="45">
        <f t="shared" si="1"/>
        <v>3.3950617283950546E-2</v>
      </c>
      <c r="D5" s="46">
        <f>IF(OR($A5="",$B5=""),"",A5*'MPTO_working_2-way'!$G4)</f>
        <v>1.675</v>
      </c>
      <c r="E5" s="48">
        <f>IF(OR($A5="",$B5=""),"",B5*'MPTO_working_2-way'!$G4)</f>
        <v>2.4814814814814814</v>
      </c>
      <c r="F5" s="46">
        <f>IF(OR($A5="",$B5=""),"",'MPTO_working_2-way'!D4)</f>
        <v>1.6658097686375322</v>
      </c>
      <c r="G5" s="48">
        <f>IF(OR($A5="",$B5=""),"",'MPTO_working_2-way'!E4)</f>
        <v>2.5019305019305014</v>
      </c>
      <c r="H5" s="46">
        <f>IF(OR($A5="",$B5=""),"",'OddsRatio_working_2-way'!M4)</f>
        <v>1.6654751256486924</v>
      </c>
      <c r="I5" s="46">
        <f>IF(OR($A5="",$B5=""),"",'OddsRatio_working_2-way'!N4)</f>
        <v>2.502685767593821</v>
      </c>
      <c r="J5" s="46">
        <f>IF('Log_working_2-way'!$D4="","",A5^('Log_working_2-way'!$D4))</f>
        <v>1.6612975476246807</v>
      </c>
      <c r="K5" s="48">
        <f>IF('Log_working_2-way'!$D4="","",B5^('Log_working_2-way'!$D4))</f>
        <v>2.5121786003771214</v>
      </c>
      <c r="L5" s="64">
        <f t="shared" si="2"/>
        <v>0.59701492537313428</v>
      </c>
      <c r="M5" s="64">
        <f t="shared" si="3"/>
        <v>0.40298507462686567</v>
      </c>
      <c r="N5" s="65">
        <v>100</v>
      </c>
      <c r="O5" s="65">
        <f t="shared" si="4"/>
        <v>38.271604938271601</v>
      </c>
      <c r="P5" s="65">
        <f t="shared" si="5"/>
        <v>58.333333333333336</v>
      </c>
      <c r="Q5" s="65">
        <f t="shared" si="6"/>
        <v>41.666666666666671</v>
      </c>
      <c r="R5" s="65">
        <f t="shared" si="7"/>
        <v>61.728395061728392</v>
      </c>
      <c r="S5" s="66">
        <f t="shared" si="8"/>
        <v>-3.3950617283950706</v>
      </c>
      <c r="T5" s="66">
        <f t="shared" si="9"/>
        <v>-3.3950617283950564</v>
      </c>
      <c r="U5" t="s">
        <v>375</v>
      </c>
      <c r="V5" t="s">
        <v>386</v>
      </c>
    </row>
    <row r="6" spans="1:22" s="12" customFormat="1" ht="15" x14ac:dyDescent="0.25">
      <c r="A6">
        <v>1.74</v>
      </c>
      <c r="B6">
        <v>2.1800000000000002</v>
      </c>
      <c r="C6" s="45">
        <f t="shared" si="1"/>
        <v>3.3428240008436028E-2</v>
      </c>
      <c r="D6" s="46">
        <f>IF(OR($A6="",$B6=""),"",A6*'MPTO_working_2-way'!$G5)</f>
        <v>1.7981651376146788</v>
      </c>
      <c r="E6" s="48">
        <f>IF(OR($A6="",$B6=""),"",B6*'MPTO_working_2-way'!$G5)</f>
        <v>2.2528735632183907</v>
      </c>
      <c r="F6" s="46">
        <f>IF(OR($A6="",$B6=""),"",'MPTO_working_2-way'!D5)</f>
        <v>1.7921194368326561</v>
      </c>
      <c r="G6" s="48">
        <f>IF(OR($A6="",$B6=""),"",'MPTO_working_2-way'!E5)</f>
        <v>2.2624358821424311</v>
      </c>
      <c r="H6" s="46">
        <f>IF(OR($A6="",$B6=""),"",'OddsRatio_working_2-way'!M5)</f>
        <v>1.7919082295744857</v>
      </c>
      <c r="I6" s="46">
        <f>IF(OR($A6="",$B6=""),"",'OddsRatio_working_2-way'!N5)</f>
        <v>2.26277258229445</v>
      </c>
      <c r="J6" s="46">
        <f>IF('Log_working_2-way'!$D5="","",A6^('Log_working_2-way'!$D5))</f>
        <v>1.7891643629660847</v>
      </c>
      <c r="K6" s="48">
        <f>IF('Log_working_2-way'!$D5="","",B6^('Log_working_2-way'!$D5))</f>
        <v>2.2671631499443738</v>
      </c>
      <c r="L6" s="64">
        <f t="shared" si="2"/>
        <v>0.55612244897959184</v>
      </c>
      <c r="M6" s="64">
        <f t="shared" si="3"/>
        <v>0.44387755102040816</v>
      </c>
      <c r="N6" s="65">
        <v>100</v>
      </c>
      <c r="O6" s="65">
        <f t="shared" si="4"/>
        <v>42.528735632183903</v>
      </c>
      <c r="P6" s="65">
        <f t="shared" si="5"/>
        <v>54.128440366972484</v>
      </c>
      <c r="Q6" s="65">
        <f t="shared" si="6"/>
        <v>45.871559633027523</v>
      </c>
      <c r="R6" s="65">
        <f t="shared" si="7"/>
        <v>57.47126436781609</v>
      </c>
      <c r="S6" s="66">
        <f t="shared" si="8"/>
        <v>-3.3428240008436205</v>
      </c>
      <c r="T6" s="66">
        <f t="shared" si="9"/>
        <v>-3.3428240008436063</v>
      </c>
      <c r="U6" t="s">
        <v>390</v>
      </c>
      <c r="V6" t="s">
        <v>384</v>
      </c>
    </row>
    <row r="7" spans="1:22" s="12" customFormat="1" ht="15" x14ac:dyDescent="0.25">
      <c r="A7">
        <v>2.42</v>
      </c>
      <c r="B7">
        <v>1.62</v>
      </c>
      <c r="C7" s="45">
        <f t="shared" si="1"/>
        <v>3.0507091113151752E-2</v>
      </c>
      <c r="D7" s="46">
        <f>IF(OR($A7="",$B7=""),"",A7*'MPTO_working_2-way'!$G6)</f>
        <v>2.4938271604938271</v>
      </c>
      <c r="E7" s="48">
        <f>IF(OR($A7="",$B7=""),"",B7*'MPTO_working_2-way'!$G6)</f>
        <v>1.669421487603306</v>
      </c>
      <c r="F7" s="46">
        <f>IF(OR($A7="",$B7=""),"",'MPTO_working_2-way'!D6)</f>
        <v>2.5127547750288426</v>
      </c>
      <c r="G7" s="48">
        <f>IF(OR($A7="",$B7=""),"",'MPTO_working_2-way'!E6)</f>
        <v>1.6610456740954158</v>
      </c>
      <c r="H7" s="46">
        <f>IF(OR($A7="",$B7=""),"",'OddsRatio_working_2-way'!M6)</f>
        <v>2.5133811749341808</v>
      </c>
      <c r="I7" s="46">
        <f>IF(OR($A7="",$B7=""),"",'OddsRatio_working_2-way'!N6)</f>
        <v>1.6607720622952058</v>
      </c>
      <c r="J7" s="46">
        <f>IF('Log_working_2-way'!$D6="","",A7^('Log_working_2-way'!$D6))</f>
        <v>2.5221353754941713</v>
      </c>
      <c r="K7" s="48">
        <f>IF('Log_working_2-way'!$D6="","",B7^('Log_working_2-way'!$D6))</f>
        <v>1.6569717885147401</v>
      </c>
      <c r="L7" s="64">
        <f t="shared" si="2"/>
        <v>0.40099009900990101</v>
      </c>
      <c r="M7" s="64">
        <f t="shared" si="3"/>
        <v>0.59900990099009899</v>
      </c>
      <c r="N7" s="65">
        <v>100</v>
      </c>
      <c r="O7" s="65">
        <f t="shared" si="4"/>
        <v>58.677685950413228</v>
      </c>
      <c r="P7" s="65">
        <f t="shared" si="5"/>
        <v>38.271604938271601</v>
      </c>
      <c r="Q7" s="65">
        <f t="shared" si="6"/>
        <v>61.728395061728392</v>
      </c>
      <c r="R7" s="65">
        <f t="shared" si="7"/>
        <v>41.32231404958678</v>
      </c>
      <c r="S7" s="66">
        <f t="shared" si="8"/>
        <v>-3.0507091113151645</v>
      </c>
      <c r="T7" s="66">
        <f t="shared" si="9"/>
        <v>-3.0507091113151787</v>
      </c>
      <c r="U7" t="s">
        <v>34</v>
      </c>
      <c r="V7" t="s">
        <v>69</v>
      </c>
    </row>
    <row r="8" spans="1:22" ht="15" x14ac:dyDescent="0.25">
      <c r="A8">
        <v>1.86</v>
      </c>
      <c r="B8">
        <v>2.0299999999999998</v>
      </c>
      <c r="C8" s="45">
        <f t="shared" si="1"/>
        <v>3.0245246040574214E-2</v>
      </c>
      <c r="D8" s="46">
        <f>IF(OR($A8="",$B8=""),"",A8*'MPTO_working_2-way'!$G7)</f>
        <v>1.9162561576354682</v>
      </c>
      <c r="E8" s="48">
        <f>IF(OR($A8="",$B8=""),"",B8*'MPTO_working_2-way'!$G7)</f>
        <v>2.0913978494623655</v>
      </c>
      <c r="F8" s="46">
        <f>IF(OR($A8="",$B8=""),"",'MPTO_working_2-way'!D7)</f>
        <v>1.9138324294186226</v>
      </c>
      <c r="G8" s="48">
        <f>IF(OR($A8="",$B8=""),"",'MPTO_working_2-way'!E7)</f>
        <v>2.0942925287037548</v>
      </c>
      <c r="H8" s="46">
        <f>IF(OR($A8="",$B8=""),"",'OddsRatio_working_2-way'!M7)</f>
        <v>1.9137567818137824</v>
      </c>
      <c r="I8" s="46">
        <f>IF(OR($A8="",$B8=""),"",'OddsRatio_working_2-way'!N7)</f>
        <v>2.0943831224048783</v>
      </c>
      <c r="J8" s="46">
        <f>IF('Log_working_2-way'!$D7="","",A8^('Log_working_2-way'!$D7))</f>
        <v>1.9126582447390832</v>
      </c>
      <c r="K8" s="48">
        <f>IF('Log_working_2-way'!$D7="","",B8^('Log_working_2-way'!$D7))</f>
        <v>2.0957003958101184</v>
      </c>
      <c r="L8" s="64">
        <f t="shared" si="2"/>
        <v>0.52185089974293053</v>
      </c>
      <c r="M8" s="64">
        <f t="shared" si="3"/>
        <v>0.47814910025706941</v>
      </c>
      <c r="N8" s="65">
        <v>100</v>
      </c>
      <c r="O8" s="65">
        <f t="shared" si="4"/>
        <v>46.236559139784944</v>
      </c>
      <c r="P8" s="65">
        <f t="shared" si="5"/>
        <v>50.73891625615763</v>
      </c>
      <c r="Q8" s="65">
        <f t="shared" si="6"/>
        <v>49.26108374384237</v>
      </c>
      <c r="R8" s="65">
        <f t="shared" si="7"/>
        <v>53.763440860215049</v>
      </c>
      <c r="S8" s="66">
        <f t="shared" si="8"/>
        <v>-3.0245246040574258</v>
      </c>
      <c r="T8" s="66">
        <f t="shared" si="9"/>
        <v>-3.0245246040574187</v>
      </c>
      <c r="U8" t="s">
        <v>42</v>
      </c>
      <c r="V8" t="s">
        <v>85</v>
      </c>
    </row>
    <row r="9" spans="1:22" ht="15" x14ac:dyDescent="0.25">
      <c r="A9">
        <v>2.34</v>
      </c>
      <c r="B9">
        <v>1.65</v>
      </c>
      <c r="C9" s="45">
        <f t="shared" si="1"/>
        <v>3.3411033411033575E-2</v>
      </c>
      <c r="D9" s="46">
        <f>IF(OR($A9="",$B9=""),"",A9*'MPTO_working_2-way'!$G8)</f>
        <v>2.4181818181818184</v>
      </c>
      <c r="E9" s="48">
        <f>IF(OR($A9="",$B9=""),"",B9*'MPTO_working_2-way'!$G8)</f>
        <v>1.7051282051282053</v>
      </c>
      <c r="F9" s="46">
        <f>IF(OR($A9="",$B9=""),"",'MPTO_working_2-way'!D8)</f>
        <v>2.4351939451277205</v>
      </c>
      <c r="G9" s="48">
        <f>IF(OR($A9="",$B9=""),"",'MPTO_working_2-way'!E8)</f>
        <v>1.6967699406723797</v>
      </c>
      <c r="H9" s="46">
        <f>IF(OR($A9="",$B9=""),"",'OddsRatio_working_2-way'!M8)</f>
        <v>2.4358058578855508</v>
      </c>
      <c r="I9" s="46">
        <f>IF(OR($A9="",$B9=""),"",'OddsRatio_working_2-way'!N8)</f>
        <v>1.6964729907653791</v>
      </c>
      <c r="J9" s="46">
        <f>IF('Log_working_2-way'!$D8="","",A9^('Log_working_2-way'!$D8))</f>
        <v>2.4436741668534787</v>
      </c>
      <c r="K9" s="48">
        <f>IF('Log_working_2-way'!$D8="","",B9^('Log_working_2-way'!$D8))</f>
        <v>1.6926770755893317</v>
      </c>
      <c r="L9" s="64">
        <f t="shared" si="2"/>
        <v>0.41353383458646614</v>
      </c>
      <c r="M9" s="64">
        <f t="shared" si="3"/>
        <v>0.5864661654135338</v>
      </c>
      <c r="N9" s="65">
        <v>100</v>
      </c>
      <c r="O9" s="65">
        <f t="shared" si="4"/>
        <v>57.264957264957268</v>
      </c>
      <c r="P9" s="65">
        <f t="shared" si="5"/>
        <v>39.393939393939398</v>
      </c>
      <c r="Q9" s="65">
        <f t="shared" si="6"/>
        <v>60.606060606060609</v>
      </c>
      <c r="R9" s="65">
        <f t="shared" si="7"/>
        <v>42.73504273504274</v>
      </c>
      <c r="S9" s="66">
        <f t="shared" si="8"/>
        <v>-3.3411033411033415</v>
      </c>
      <c r="T9" s="66">
        <f t="shared" si="9"/>
        <v>-3.3411033411033415</v>
      </c>
      <c r="U9" t="s">
        <v>290</v>
      </c>
      <c r="V9" t="s">
        <v>301</v>
      </c>
    </row>
    <row r="10" spans="1:22" ht="15" x14ac:dyDescent="0.25">
      <c r="A10">
        <v>1.64</v>
      </c>
      <c r="B10">
        <v>2.34</v>
      </c>
      <c r="C10" s="45">
        <f t="shared" si="1"/>
        <v>3.7106524911402872E-2</v>
      </c>
      <c r="D10" s="46">
        <f>IF(OR($A10="",$B10=""),"",A10*'MPTO_working_2-way'!$G9)</f>
        <v>1.7008547008547006</v>
      </c>
      <c r="E10" s="48">
        <f>IF(OR($A10="",$B10=""),"",B10*'MPTO_working_2-way'!$G9)</f>
        <v>2.4268292682926824</v>
      </c>
      <c r="F10" s="46">
        <f>IF(OR($A10="",$B10=""),"",'MPTO_working_2-way'!D9)</f>
        <v>1.6914668547249645</v>
      </c>
      <c r="G10" s="48">
        <f>IF(OR($A10="",$B10=""),"",'MPTO_working_2-way'!E9)</f>
        <v>2.4462009178990307</v>
      </c>
      <c r="H10" s="46">
        <f>IF(OR($A10="",$B10=""),"",'OddsRatio_working_2-way'!M9)</f>
        <v>1.6910947404650878</v>
      </c>
      <c r="I10" s="46">
        <f>IF(OR($A10="",$B10=""),"",'OddsRatio_working_2-way'!N9)</f>
        <v>2.4469796128487777</v>
      </c>
      <c r="J10" s="46">
        <f>IF('Log_working_2-way'!$D9="","",A10^('Log_working_2-way'!$D9))</f>
        <v>1.6868213334902025</v>
      </c>
      <c r="K10" s="48">
        <f>IF('Log_working_2-way'!$D9="","",B10^('Log_working_2-way'!$D9))</f>
        <v>2.4559827297707368</v>
      </c>
      <c r="L10" s="64">
        <f t="shared" si="2"/>
        <v>0.58793969849246241</v>
      </c>
      <c r="M10" s="64">
        <f t="shared" si="3"/>
        <v>0.41206030150753775</v>
      </c>
      <c r="N10" s="65">
        <v>100</v>
      </c>
      <c r="O10" s="65">
        <f t="shared" si="4"/>
        <v>39.024390243902438</v>
      </c>
      <c r="P10" s="65">
        <f t="shared" si="5"/>
        <v>57.264957264957268</v>
      </c>
      <c r="Q10" s="65">
        <f t="shared" si="6"/>
        <v>42.73504273504274</v>
      </c>
      <c r="R10" s="65">
        <f t="shared" si="7"/>
        <v>60.975609756097562</v>
      </c>
      <c r="S10" s="66">
        <f t="shared" si="8"/>
        <v>-3.7106524911403014</v>
      </c>
      <c r="T10" s="66">
        <f t="shared" si="9"/>
        <v>-3.7106524911402943</v>
      </c>
      <c r="U10" t="s">
        <v>457</v>
      </c>
      <c r="V10" t="s">
        <v>442</v>
      </c>
    </row>
    <row r="11" spans="1:22" ht="15" x14ac:dyDescent="0.25">
      <c r="A11">
        <v>2.02</v>
      </c>
      <c r="B11">
        <v>1.88</v>
      </c>
      <c r="C11" s="45">
        <f t="shared" si="1"/>
        <v>2.6964398567516312E-2</v>
      </c>
      <c r="D11" s="46">
        <f>IF(OR($A11="",$B11=""),"",A11*'MPTO_working_2-way'!$G10)</f>
        <v>2.0744680851063828</v>
      </c>
      <c r="E11" s="48">
        <f>IF(OR($A11="",$B11=""),"",B11*'MPTO_working_2-way'!$G10)</f>
        <v>1.9306930693069306</v>
      </c>
      <c r="F11" s="46">
        <f>IF(OR($A11="",$B11=""),"",'MPTO_working_2-way'!D10)</f>
        <v>2.0765529308836395</v>
      </c>
      <c r="G11" s="48">
        <f>IF(OR($A11="",$B11=""),"",'MPTO_working_2-way'!E10)</f>
        <v>1.9288906948394962</v>
      </c>
      <c r="H11" s="46">
        <f>IF(OR($A11="",$B11=""),"",'OddsRatio_working_2-way'!M10)</f>
        <v>2.0766108438479098</v>
      </c>
      <c r="I11" s="46">
        <f>IF(OR($A11="",$B11=""),"",'OddsRatio_working_2-way'!N10)</f>
        <v>1.9288407280256479</v>
      </c>
      <c r="J11" s="46">
        <f>IF('Log_working_2-way'!$D10="","",A11^('Log_working_2-way'!$D10))</f>
        <v>2.0775563029751076</v>
      </c>
      <c r="K11" s="48">
        <f>IF('Log_working_2-way'!$D10="","",B11^('Log_working_2-way'!$D10))</f>
        <v>1.9280257534933587</v>
      </c>
      <c r="L11" s="64">
        <f t="shared" si="2"/>
        <v>0.48205128205128212</v>
      </c>
      <c r="M11" s="64">
        <f t="shared" si="3"/>
        <v>0.517948717948718</v>
      </c>
      <c r="N11" s="65">
        <v>100</v>
      </c>
      <c r="O11" s="65">
        <f t="shared" si="4"/>
        <v>50.495049504950494</v>
      </c>
      <c r="P11" s="65">
        <f t="shared" si="5"/>
        <v>46.808510638297875</v>
      </c>
      <c r="Q11" s="65">
        <f t="shared" si="6"/>
        <v>53.191489361702125</v>
      </c>
      <c r="R11" s="65">
        <f t="shared" si="7"/>
        <v>49.504950495049506</v>
      </c>
      <c r="S11" s="66">
        <f t="shared" si="8"/>
        <v>-2.6964398567516312</v>
      </c>
      <c r="T11" s="66">
        <f t="shared" si="9"/>
        <v>-2.6964398567516312</v>
      </c>
      <c r="U11" t="s">
        <v>272</v>
      </c>
      <c r="V11" t="s">
        <v>251</v>
      </c>
    </row>
    <row r="12" spans="1:22" ht="15" x14ac:dyDescent="0.25">
      <c r="A12">
        <v>1.89</v>
      </c>
      <c r="B12">
        <v>2</v>
      </c>
      <c r="C12" s="45">
        <f t="shared" si="1"/>
        <v>2.9100529100529293E-2</v>
      </c>
      <c r="D12" s="46">
        <f>IF(OR($A12="",$B12=""),"",A12*'MPTO_working_2-way'!$G11)</f>
        <v>1.9450000000000003</v>
      </c>
      <c r="E12" s="48">
        <f>IF(OR($A12="",$B12=""),"",B12*'MPTO_working_2-way'!$G11)</f>
        <v>2.0582010582010586</v>
      </c>
      <c r="F12" s="46">
        <f>IF(OR($A12="",$B12=""),"",'MPTO_working_2-way'!D11)</f>
        <v>1.9434447300771212</v>
      </c>
      <c r="G12" s="48">
        <f>IF(OR($A12="",$B12=""),"",'MPTO_working_2-way'!E11)</f>
        <v>2.0599455040871937</v>
      </c>
      <c r="H12" s="46">
        <f>IF(OR($A12="",$B12=""),"",'OddsRatio_working_2-way'!M11)</f>
        <v>1.9433981132056606</v>
      </c>
      <c r="I12" s="46">
        <f>IF(OR($A12="",$B12=""),"",'OddsRatio_working_2-way'!N11)</f>
        <v>2.0599978800063603</v>
      </c>
      <c r="J12" s="46">
        <f>IF('Log_working_2-way'!$D11="","",A12^('Log_working_2-way'!$D11))</f>
        <v>1.9426935194379702</v>
      </c>
      <c r="K12" s="48">
        <f>IF('Log_working_2-way'!$D11="","",B12^('Log_working_2-way'!$D11))</f>
        <v>2.0607901501181232</v>
      </c>
      <c r="L12" s="64">
        <f t="shared" si="2"/>
        <v>0.51413881748071977</v>
      </c>
      <c r="M12" s="64">
        <f t="shared" si="3"/>
        <v>0.48586118251928012</v>
      </c>
      <c r="N12" s="65">
        <v>100</v>
      </c>
      <c r="O12" s="65">
        <f t="shared" si="4"/>
        <v>47.089947089947096</v>
      </c>
      <c r="P12" s="65">
        <f t="shared" si="5"/>
        <v>50</v>
      </c>
      <c r="Q12" s="65">
        <f t="shared" si="6"/>
        <v>50</v>
      </c>
      <c r="R12" s="65">
        <f t="shared" si="7"/>
        <v>52.910052910052919</v>
      </c>
      <c r="S12" s="66">
        <f t="shared" si="8"/>
        <v>-2.9100529100529045</v>
      </c>
      <c r="T12" s="66">
        <f t="shared" si="9"/>
        <v>-2.9100529100529187</v>
      </c>
      <c r="U12" t="s">
        <v>479</v>
      </c>
      <c r="V12" t="s">
        <v>50</v>
      </c>
    </row>
    <row r="13" spans="1:22" ht="15" x14ac:dyDescent="0.25">
      <c r="A13">
        <v>1.48</v>
      </c>
      <c r="B13">
        <v>2.76</v>
      </c>
      <c r="C13" s="45">
        <f t="shared" si="1"/>
        <v>3.7994516255385857E-2</v>
      </c>
      <c r="D13" s="46">
        <f>IF(OR($A13="",$B13=""),"",A13*'MPTO_working_2-way'!$G12)</f>
        <v>1.536231884057971</v>
      </c>
      <c r="E13" s="48">
        <f>IF(OR($A13="",$B13=""),"",B13*'MPTO_working_2-way'!$G12)</f>
        <v>2.8648648648648649</v>
      </c>
      <c r="F13" s="46">
        <f>IF(OR($A13="",$B13=""),"",'MPTO_working_2-way'!D12)</f>
        <v>1.5228153892036982</v>
      </c>
      <c r="G13" s="48">
        <f>IF(OR($A13="",$B13=""),"",'MPTO_working_2-way'!E12)</f>
        <v>2.9127210496292069</v>
      </c>
      <c r="H13" s="46">
        <f>IF(OR($A13="",$B13=""),"",'OddsRatio_working_2-way'!M12)</f>
        <v>1.5222329678670938</v>
      </c>
      <c r="I13" s="46">
        <f>IF(OR($A13="",$B13=""),"",'OddsRatio_working_2-way'!N12)</f>
        <v>2.9148542155126762</v>
      </c>
      <c r="J13" s="46">
        <f>IF('Log_working_2-way'!$D12="","",A13^('Log_working_2-way'!$D12))</f>
        <v>1.5160860050648084</v>
      </c>
      <c r="K13" s="48">
        <f>IF('Log_working_2-way'!$D12="","",B13^('Log_working_2-way'!$D12))</f>
        <v>2.9376615335149099</v>
      </c>
      <c r="L13" s="64">
        <f t="shared" si="2"/>
        <v>0.65094339622641517</v>
      </c>
      <c r="M13" s="64">
        <f t="shared" si="3"/>
        <v>0.34905660377358488</v>
      </c>
      <c r="N13" s="65">
        <v>100</v>
      </c>
      <c r="O13" s="65">
        <f t="shared" si="4"/>
        <v>32.432432432432435</v>
      </c>
      <c r="P13" s="65">
        <f t="shared" si="5"/>
        <v>63.768115942028999</v>
      </c>
      <c r="Q13" s="65">
        <f t="shared" si="6"/>
        <v>36.231884057971023</v>
      </c>
      <c r="R13" s="65">
        <f t="shared" si="7"/>
        <v>67.567567567567565</v>
      </c>
      <c r="S13" s="66">
        <f t="shared" si="8"/>
        <v>-3.7994516255385875</v>
      </c>
      <c r="T13" s="66">
        <f t="shared" si="9"/>
        <v>-3.7994516255385662</v>
      </c>
      <c r="U13" t="s">
        <v>333</v>
      </c>
      <c r="V13" t="s">
        <v>349</v>
      </c>
    </row>
    <row r="14" spans="1:22" ht="15" x14ac:dyDescent="0.25">
      <c r="A14">
        <v>2.2599999999999998</v>
      </c>
      <c r="B14">
        <v>1.69</v>
      </c>
      <c r="C14" s="45">
        <f t="shared" si="1"/>
        <v>3.4193852437555794E-2</v>
      </c>
      <c r="D14" s="46">
        <f>IF(OR($A14="",$B14=""),"",A14*'MPTO_working_2-way'!$G13)</f>
        <v>2.3372781065088759</v>
      </c>
      <c r="E14" s="48">
        <f>IF(OR($A14="",$B14=""),"",B14*'MPTO_working_2-way'!$G13)</f>
        <v>1.7477876106194692</v>
      </c>
      <c r="F14" s="46">
        <f>IF(OR($A14="",$B14=""),"",'MPTO_working_2-way'!D13)</f>
        <v>2.3508340001231001</v>
      </c>
      <c r="G14" s="48">
        <f>IF(OR($A14="",$B14=""),"",'MPTO_working_2-way'!E13)</f>
        <v>1.740283410033262</v>
      </c>
      <c r="H14" s="46">
        <f>IF(OR($A14="",$B14=""),"",'OddsRatio_working_2-way'!M13)</f>
        <v>2.351327849384353</v>
      </c>
      <c r="I14" s="46">
        <f>IF(OR($A14="",$B14=""),"",'OddsRatio_working_2-way'!N13)</f>
        <v>1.7400128699009547</v>
      </c>
      <c r="J14" s="46">
        <f>IF('Log_working_2-way'!$D13="","",A14^('Log_working_2-way'!$D13))</f>
        <v>2.3575800032398484</v>
      </c>
      <c r="K14" s="48">
        <f>IF('Log_working_2-way'!$D13="","",B14^('Log_working_2-way'!$D13))</f>
        <v>1.7366048392090647</v>
      </c>
      <c r="L14" s="64">
        <f t="shared" si="2"/>
        <v>0.42784810126582273</v>
      </c>
      <c r="M14" s="64">
        <f t="shared" si="3"/>
        <v>0.57215189873417716</v>
      </c>
      <c r="N14" s="65">
        <v>100</v>
      </c>
      <c r="O14" s="65">
        <f t="shared" si="4"/>
        <v>55.752212389380524</v>
      </c>
      <c r="P14" s="65">
        <f t="shared" si="5"/>
        <v>40.828402366863905</v>
      </c>
      <c r="Q14" s="65">
        <f t="shared" si="6"/>
        <v>59.171597633136095</v>
      </c>
      <c r="R14" s="65">
        <f t="shared" si="7"/>
        <v>44.247787610619469</v>
      </c>
      <c r="S14" s="66">
        <f t="shared" si="8"/>
        <v>-3.4193852437555705</v>
      </c>
      <c r="T14" s="66">
        <f t="shared" si="9"/>
        <v>-3.4193852437555634</v>
      </c>
      <c r="U14" t="s">
        <v>174</v>
      </c>
      <c r="V14" t="s">
        <v>148</v>
      </c>
    </row>
    <row r="15" spans="1:22" ht="15" x14ac:dyDescent="0.25">
      <c r="A15">
        <v>2.11</v>
      </c>
      <c r="B15">
        <v>1.78</v>
      </c>
      <c r="C15" s="45">
        <f t="shared" si="1"/>
        <v>3.5731402098088338E-2</v>
      </c>
      <c r="D15" s="46">
        <f>IF(OR($A15="",$B15=""),"",A15*'MPTO_working_2-way'!$G14)</f>
        <v>2.1853932584269664</v>
      </c>
      <c r="E15" s="48">
        <f>IF(OR($A15="",$B15=""),"",B15*'MPTO_working_2-way'!$G14)</f>
        <v>1.8436018957345972</v>
      </c>
      <c r="F15" s="46">
        <f>IF(OR($A15="",$B15=""),"",'MPTO_working_2-way'!D14)</f>
        <v>2.1926557300484557</v>
      </c>
      <c r="G15" s="48">
        <f>IF(OR($A15="",$B15=""),"",'MPTO_working_2-way'!E14)</f>
        <v>1.8384649273092173</v>
      </c>
      <c r="H15" s="46">
        <f>IF(OR($A15="",$B15=""),"",'OddsRatio_working_2-way'!M14)</f>
        <v>2.192927878405448</v>
      </c>
      <c r="I15" s="46">
        <f>IF(OR($A15="",$B15=""),"",'OddsRatio_working_2-way'!N14)</f>
        <v>1.838273644284909</v>
      </c>
      <c r="J15" s="46">
        <f>IF('Log_working_2-way'!$D14="","",A15^('Log_working_2-way'!$D14))</f>
        <v>2.1962612557480616</v>
      </c>
      <c r="K15" s="48">
        <f>IF('Log_working_2-way'!$D14="","",B15^('Log_working_2-way'!$D14))</f>
        <v>1.8359377980310738</v>
      </c>
      <c r="L15" s="64">
        <f t="shared" si="2"/>
        <v>0.45758354755784059</v>
      </c>
      <c r="M15" s="64">
        <f t="shared" si="3"/>
        <v>0.54241645244215941</v>
      </c>
      <c r="N15" s="65">
        <v>100</v>
      </c>
      <c r="O15" s="65">
        <f t="shared" si="4"/>
        <v>52.606635071090047</v>
      </c>
      <c r="P15" s="65">
        <f t="shared" si="5"/>
        <v>43.820224719101127</v>
      </c>
      <c r="Q15" s="65">
        <f t="shared" si="6"/>
        <v>56.17977528089888</v>
      </c>
      <c r="R15" s="65">
        <f t="shared" si="7"/>
        <v>47.393364928909953</v>
      </c>
      <c r="S15" s="66">
        <f t="shared" si="8"/>
        <v>-3.5731402098088338</v>
      </c>
      <c r="T15" s="66">
        <f t="shared" si="9"/>
        <v>-3.5731402098088267</v>
      </c>
      <c r="U15" t="s">
        <v>146</v>
      </c>
      <c r="V15" t="s">
        <v>480</v>
      </c>
    </row>
    <row r="16" spans="1:22" ht="15" x14ac:dyDescent="0.25">
      <c r="A16">
        <v>1.95</v>
      </c>
      <c r="B16">
        <v>1.95</v>
      </c>
      <c r="C16" s="45">
        <f t="shared" si="1"/>
        <v>2.5641025641025772E-2</v>
      </c>
      <c r="D16" s="46">
        <f>IF(OR($A16="",$B16=""),"",A16*'MPTO_working_2-way'!$G15)</f>
        <v>2</v>
      </c>
      <c r="E16" s="48">
        <f>IF(OR($A16="",$B16=""),"",B16*'MPTO_working_2-way'!$G15)</f>
        <v>2</v>
      </c>
      <c r="F16" s="46">
        <f>IF(OR($A16="",$B16=""),"",'MPTO_working_2-way'!D15)</f>
        <v>2.0000000000000004</v>
      </c>
      <c r="G16" s="48">
        <f>IF(OR($A16="",$B16=""),"",'MPTO_working_2-way'!E15)</f>
        <v>2.0000000000000004</v>
      </c>
      <c r="H16" s="46">
        <f>IF(OR($A16="",$B16=""),"",'OddsRatio_working_2-way'!M15)</f>
        <v>2.0000000000000004</v>
      </c>
      <c r="I16" s="46">
        <f>IF(OR($A16="",$B16=""),"",'OddsRatio_working_2-way'!N15)</f>
        <v>2.0000000000000004</v>
      </c>
      <c r="J16" s="46">
        <f>IF('Log_working_2-way'!$D15="","",A16^('Log_working_2-way'!$D15))</f>
        <v>1.9999999999999976</v>
      </c>
      <c r="K16" s="48">
        <f>IF('Log_working_2-way'!$D15="","",B16^('Log_working_2-way'!$D15))</f>
        <v>1.9999999999999976</v>
      </c>
      <c r="L16" s="64">
        <f t="shared" si="2"/>
        <v>0.5</v>
      </c>
      <c r="M16" s="64">
        <f t="shared" si="3"/>
        <v>0.5</v>
      </c>
      <c r="N16" s="65">
        <v>100</v>
      </c>
      <c r="O16" s="65">
        <f t="shared" si="4"/>
        <v>48.717948717948723</v>
      </c>
      <c r="P16" s="65">
        <f t="shared" si="5"/>
        <v>48.717948717948723</v>
      </c>
      <c r="Q16" s="65">
        <f t="shared" si="6"/>
        <v>51.282051282051292</v>
      </c>
      <c r="R16" s="65">
        <f t="shared" si="7"/>
        <v>51.282051282051292</v>
      </c>
      <c r="S16" s="66">
        <f t="shared" si="8"/>
        <v>-2.5641025641025692</v>
      </c>
      <c r="T16" s="66">
        <f t="shared" si="9"/>
        <v>-2.5641025641025692</v>
      </c>
      <c r="U16" t="s">
        <v>55</v>
      </c>
      <c r="V16" t="s">
        <v>153</v>
      </c>
    </row>
    <row r="17" spans="1:22" ht="15" x14ac:dyDescent="0.25">
      <c r="A17">
        <v>3.07</v>
      </c>
      <c r="B17">
        <v>1.4</v>
      </c>
      <c r="C17" s="45">
        <f t="shared" si="1"/>
        <v>4.0018613308515638E-2</v>
      </c>
      <c r="D17" s="46">
        <f>IF(OR($A17="",$B17=""),"",A17*'MPTO_working_2-way'!$G16)</f>
        <v>3.1928571428571431</v>
      </c>
      <c r="E17" s="48">
        <f>IF(OR($A17="",$B17=""),"",B17*'MPTO_working_2-way'!$G16)</f>
        <v>1.4560260586319218</v>
      </c>
      <c r="F17" s="46">
        <f>IF(OR($A17="",$B17=""),"",'MPTO_working_2-way'!D16)</f>
        <v>3.2709284627092847</v>
      </c>
      <c r="G17" s="48">
        <f>IF(OR($A17="",$B17=""),"",'MPTO_working_2-way'!E16)</f>
        <v>1.4403485254691688</v>
      </c>
      <c r="H17" s="46">
        <f>IF(OR($A17="",$B17=""),"",'OddsRatio_working_2-way'!M16)</f>
        <v>3.2748626332154656</v>
      </c>
      <c r="I17" s="46">
        <f>IF(OR($A17="",$B17=""),"",'OddsRatio_working_2-way'!N16)</f>
        <v>1.4395869822638578</v>
      </c>
      <c r="J17" s="46">
        <f>IF('Log_working_2-way'!$D16="","",A17^('Log_working_2-way'!$D16))</f>
        <v>3.3129350469261327</v>
      </c>
      <c r="K17" s="48">
        <f>IF('Log_working_2-way'!$D16="","",B17^('Log_working_2-way'!$D16))</f>
        <v>1.4323510949116594</v>
      </c>
      <c r="L17" s="64">
        <f t="shared" si="2"/>
        <v>0.31319910514541383</v>
      </c>
      <c r="M17" s="64">
        <f t="shared" si="3"/>
        <v>0.68680089485458617</v>
      </c>
      <c r="N17" s="65">
        <v>100</v>
      </c>
      <c r="O17" s="65">
        <f t="shared" si="4"/>
        <v>67.426710097719877</v>
      </c>
      <c r="P17" s="65">
        <f t="shared" si="5"/>
        <v>28.571428571428573</v>
      </c>
      <c r="Q17" s="65">
        <f t="shared" si="6"/>
        <v>71.428571428571431</v>
      </c>
      <c r="R17" s="65">
        <f t="shared" si="7"/>
        <v>32.573289902280131</v>
      </c>
      <c r="S17" s="66">
        <f t="shared" si="8"/>
        <v>-4.001861330851554</v>
      </c>
      <c r="T17" s="66">
        <f t="shared" si="9"/>
        <v>-4.0018613308515576</v>
      </c>
      <c r="U17" t="s">
        <v>121</v>
      </c>
      <c r="V17" t="s">
        <v>160</v>
      </c>
    </row>
    <row r="18" spans="1:22" ht="15" x14ac:dyDescent="0.25">
      <c r="A18">
        <v>3.12</v>
      </c>
      <c r="B18">
        <v>1.39</v>
      </c>
      <c r="C18" s="45">
        <f t="shared" ref="C18:C81" si="10">IF(OR($A18="",$B18=""),"",(1/A18)+(1/B18)-1)</f>
        <v>3.9937280944475351E-2</v>
      </c>
      <c r="D18" s="46">
        <f>IF(OR($A18="",$B18=""),"",A18*'MPTO_working_2-way'!$G17)</f>
        <v>3.2446043165467633</v>
      </c>
      <c r="E18" s="48">
        <f>IF(OR($A18="",$B18=""),"",B18*'MPTO_working_2-way'!$G17)</f>
        <v>1.4455128205128207</v>
      </c>
      <c r="F18" s="46">
        <f>IF(OR($A18="",$B18=""),"",'MPTO_working_2-way'!D17)</f>
        <v>3.3272978364278054</v>
      </c>
      <c r="G18" s="48">
        <f>IF(OR($A18="",$B18=""),"",'MPTO_working_2-way'!E17)</f>
        <v>1.4296828641128767</v>
      </c>
      <c r="H18" s="46">
        <f>IF(OR($A18="",$B18=""),"",'OddsRatio_working_2-way'!M17)</f>
        <v>3.3315011121372948</v>
      </c>
      <c r="I18" s="46">
        <f>IF(OR($A18="",$B18=""),"",'OddsRatio_working_2-way'!N17)</f>
        <v>1.4289082234592192</v>
      </c>
      <c r="J18" s="46">
        <f>IF('Log_working_2-way'!$D17="","",A18^('Log_working_2-way'!$D17))</f>
        <v>3.3719488706710559</v>
      </c>
      <c r="K18" s="48">
        <f>IF('Log_working_2-way'!$D17="","",B18^('Log_working_2-way'!$D17))</f>
        <v>1.4215942478198964</v>
      </c>
      <c r="L18" s="64">
        <f t="shared" ref="L18:L81" si="11">(1/D18)</f>
        <v>0.30820399113082031</v>
      </c>
      <c r="M18" s="64">
        <f t="shared" ref="M18:M81" si="12">(1/E18)</f>
        <v>0.69179600886917947</v>
      </c>
      <c r="N18" s="65">
        <v>100</v>
      </c>
      <c r="O18" s="65">
        <f t="shared" ref="O18:O81" si="13">(1/A18)*((N18*A18)-N18)</f>
        <v>67.948717948717942</v>
      </c>
      <c r="P18" s="65">
        <f t="shared" ref="P18:P81" si="14">(1/B18)*((N18*B18)-N18)</f>
        <v>28.057553956834536</v>
      </c>
      <c r="Q18" s="65">
        <f t="shared" ref="Q18:Q81" si="15">(1/B18)*N18</f>
        <v>71.942446043165475</v>
      </c>
      <c r="R18" s="65">
        <f t="shared" ref="R18:R81" si="16">(1/A18)*N18</f>
        <v>32.051282051282051</v>
      </c>
      <c r="S18" s="66">
        <f t="shared" ref="S18:S81" si="17">O18-Q18</f>
        <v>-3.9937280944475333</v>
      </c>
      <c r="T18" s="66">
        <f t="shared" ref="T18:T81" si="18">P18-R18</f>
        <v>-3.9937280944475155</v>
      </c>
      <c r="U18" t="s">
        <v>116</v>
      </c>
      <c r="V18" t="s">
        <v>123</v>
      </c>
    </row>
    <row r="19" spans="1:22" ht="15" x14ac:dyDescent="0.25">
      <c r="A19">
        <v>1.89</v>
      </c>
      <c r="B19">
        <v>1.98</v>
      </c>
      <c r="C19" s="45">
        <f t="shared" si="10"/>
        <v>3.4151034151034265E-2</v>
      </c>
      <c r="D19" s="46">
        <f>IF(OR($A19="",$B19=""),"",A19*'MPTO_working_2-way'!$G18)</f>
        <v>1.9545454545454546</v>
      </c>
      <c r="E19" s="48">
        <f>IF(OR($A19="",$B19=""),"",B19*'MPTO_working_2-way'!$G18)</f>
        <v>2.0476190476190479</v>
      </c>
      <c r="F19" s="46">
        <f>IF(OR($A19="",$B19=""),"",'MPTO_working_2-way'!D18)</f>
        <v>1.9530295913574449</v>
      </c>
      <c r="G19" s="48">
        <f>IF(OR($A19="",$B19=""),"",'MPTO_working_2-way'!E18)</f>
        <v>2.0492853622474128</v>
      </c>
      <c r="H19" s="46">
        <f>IF(OR($A19="",$B19=""),"",'OddsRatio_working_2-way'!M18)</f>
        <v>1.9529760045804527</v>
      </c>
      <c r="I19" s="46">
        <f>IF(OR($A19="",$B19=""),"",'OddsRatio_working_2-way'!N18)</f>
        <v>2.0493443645942064</v>
      </c>
      <c r="J19" s="46">
        <f>IF('Log_working_2-way'!$D18="","",A19^('Log_working_2-way'!$D18))</f>
        <v>1.9522863194945297</v>
      </c>
      <c r="K19" s="48">
        <f>IF('Log_working_2-way'!$D18="","",B19^('Log_working_2-way'!$D18))</f>
        <v>2.0501043431252364</v>
      </c>
      <c r="L19" s="64">
        <f t="shared" si="11"/>
        <v>0.51162790697674421</v>
      </c>
      <c r="M19" s="64">
        <f t="shared" si="12"/>
        <v>0.48837209302325574</v>
      </c>
      <c r="N19" s="65">
        <v>100</v>
      </c>
      <c r="O19" s="65">
        <f t="shared" si="13"/>
        <v>47.089947089947096</v>
      </c>
      <c r="P19" s="65">
        <f t="shared" si="14"/>
        <v>49.494949494949495</v>
      </c>
      <c r="Q19" s="65">
        <f t="shared" si="15"/>
        <v>50.505050505050505</v>
      </c>
      <c r="R19" s="65">
        <f t="shared" si="16"/>
        <v>52.910052910052919</v>
      </c>
      <c r="S19" s="66">
        <f t="shared" si="17"/>
        <v>-3.4151034151034096</v>
      </c>
      <c r="T19" s="66">
        <f t="shared" si="18"/>
        <v>-3.4151034151034239</v>
      </c>
      <c r="U19" t="s">
        <v>131</v>
      </c>
      <c r="V19" t="s">
        <v>126</v>
      </c>
    </row>
    <row r="20" spans="1:22" ht="15" x14ac:dyDescent="0.25">
      <c r="A20">
        <v>1.63</v>
      </c>
      <c r="B20">
        <v>2.37</v>
      </c>
      <c r="C20" s="45">
        <f t="shared" si="10"/>
        <v>3.5437860785379582E-2</v>
      </c>
      <c r="D20" s="46">
        <f>IF(OR($A20="",$B20=""),"",A20*'MPTO_working_2-way'!$G19)</f>
        <v>1.6877637130801686</v>
      </c>
      <c r="E20" s="48">
        <f>IF(OR($A20="",$B20=""),"",B20*'MPTO_working_2-way'!$G19)</f>
        <v>2.4539877300613497</v>
      </c>
      <c r="F20" s="46">
        <f>IF(OR($A20="",$B20=""),"",'MPTO_working_2-way'!D19)</f>
        <v>1.6784775477395666</v>
      </c>
      <c r="G20" s="48">
        <f>IF(OR($A20="",$B20=""),"",'MPTO_working_2-way'!E19)</f>
        <v>2.4738881239793793</v>
      </c>
      <c r="H20" s="46">
        <f>IF(OR($A20="",$B20=""),"",'OddsRatio_working_2-way'!M19)</f>
        <v>1.6781253679066579</v>
      </c>
      <c r="I20" s="46">
        <f>IF(OR($A20="",$B20=""),"",'OddsRatio_working_2-way'!N19)</f>
        <v>2.4746535778287639</v>
      </c>
      <c r="J20" s="46">
        <f>IF('Log_working_2-way'!$D19="","",A20^('Log_working_2-way'!$D19))</f>
        <v>1.6739015902867895</v>
      </c>
      <c r="K20" s="48">
        <f>IF('Log_working_2-way'!$D19="","",B20^('Log_working_2-way'!$D19))</f>
        <v>2.4838961866439853</v>
      </c>
      <c r="L20" s="64">
        <f t="shared" si="11"/>
        <v>0.59250000000000003</v>
      </c>
      <c r="M20" s="64">
        <f t="shared" si="12"/>
        <v>0.40749999999999997</v>
      </c>
      <c r="N20" s="65">
        <v>100</v>
      </c>
      <c r="O20" s="65">
        <f t="shared" si="13"/>
        <v>38.650306748466257</v>
      </c>
      <c r="P20" s="65">
        <f t="shared" si="14"/>
        <v>57.805907172995774</v>
      </c>
      <c r="Q20" s="65">
        <f t="shared" si="15"/>
        <v>42.194092827004212</v>
      </c>
      <c r="R20" s="65">
        <f t="shared" si="16"/>
        <v>61.349693251533743</v>
      </c>
      <c r="S20" s="66">
        <f t="shared" si="17"/>
        <v>-3.5437860785379556</v>
      </c>
      <c r="T20" s="66">
        <f t="shared" si="18"/>
        <v>-3.5437860785379698</v>
      </c>
      <c r="U20" t="s">
        <v>244</v>
      </c>
      <c r="V20" t="s">
        <v>454</v>
      </c>
    </row>
    <row r="21" spans="1:22" ht="15" x14ac:dyDescent="0.25">
      <c r="A21">
        <v>1.58</v>
      </c>
      <c r="B21">
        <v>2.48</v>
      </c>
      <c r="C21" s="45">
        <f t="shared" si="10"/>
        <v>3.61371988566761E-2</v>
      </c>
      <c r="D21" s="46">
        <f>IF(OR($A21="",$B21=""),"",A21*'MPTO_working_2-way'!$G20)</f>
        <v>1.6370967741935483</v>
      </c>
      <c r="E21" s="48">
        <f>IF(OR($A21="",$B21=""),"",B21*'MPTO_working_2-way'!$G20)</f>
        <v>2.5696202531645569</v>
      </c>
      <c r="F21" s="46">
        <f>IF(OR($A21="",$B21=""),"",'MPTO_working_2-way'!D20)</f>
        <v>1.6264320106259338</v>
      </c>
      <c r="G21" s="48">
        <f>IF(OR($A21="",$B21=""),"",'MPTO_working_2-way'!E20)</f>
        <v>2.5963424330771265</v>
      </c>
      <c r="H21" s="46">
        <f>IF(OR($A21="",$B21=""),"",'OddsRatio_working_2-way'!M20)</f>
        <v>1.6260126930757011</v>
      </c>
      <c r="I21" s="46">
        <f>IF(OR($A21="",$B21=""),"",'OddsRatio_working_2-way'!N20)</f>
        <v>2.5974116995724779</v>
      </c>
      <c r="J21" s="46">
        <f>IF('Log_working_2-way'!$D20="","",A21^('Log_working_2-way'!$D20))</f>
        <v>1.6211538390924995</v>
      </c>
      <c r="K21" s="48">
        <f>IF('Log_working_2-way'!$D20="","",B21^('Log_working_2-way'!$D20))</f>
        <v>2.6099071390443571</v>
      </c>
      <c r="L21" s="64">
        <f t="shared" si="11"/>
        <v>0.61083743842364535</v>
      </c>
      <c r="M21" s="64">
        <f t="shared" si="12"/>
        <v>0.3891625615763547</v>
      </c>
      <c r="N21" s="65">
        <v>100</v>
      </c>
      <c r="O21" s="65">
        <f t="shared" si="13"/>
        <v>36.708860759493668</v>
      </c>
      <c r="P21" s="65">
        <f t="shared" si="14"/>
        <v>59.677419354838712</v>
      </c>
      <c r="Q21" s="65">
        <f t="shared" si="15"/>
        <v>40.322580645161295</v>
      </c>
      <c r="R21" s="65">
        <f t="shared" si="16"/>
        <v>63.291139240506325</v>
      </c>
      <c r="S21" s="66">
        <f t="shared" si="17"/>
        <v>-3.6137198856676278</v>
      </c>
      <c r="T21" s="66">
        <f t="shared" si="18"/>
        <v>-3.6137198856676136</v>
      </c>
      <c r="U21" t="s">
        <v>450</v>
      </c>
      <c r="V21" t="s">
        <v>233</v>
      </c>
    </row>
    <row r="22" spans="1:22" ht="15" x14ac:dyDescent="0.25">
      <c r="A22">
        <v>1.65</v>
      </c>
      <c r="B22">
        <v>2.33</v>
      </c>
      <c r="C22" s="45">
        <f t="shared" si="10"/>
        <v>3.5245155416829377E-2</v>
      </c>
      <c r="D22" s="46">
        <f>IF(OR($A22="",$B22=""),"",A22*'MPTO_working_2-way'!$G21)</f>
        <v>1.7081545064377683</v>
      </c>
      <c r="E22" s="48">
        <f>IF(OR($A22="",$B22=""),"",B22*'MPTO_working_2-way'!$G21)</f>
        <v>2.4121212121212126</v>
      </c>
      <c r="F22" s="46">
        <f>IF(OR($A22="",$B22=""),"",'MPTO_working_2-way'!D21)</f>
        <v>1.6994142999226434</v>
      </c>
      <c r="G22" s="48">
        <f>IF(OR($A22="",$B22=""),"",'MPTO_working_2-way'!E21)</f>
        <v>2.4297677358192451</v>
      </c>
      <c r="H22" s="46">
        <f>IF(OR($A22="",$B22=""),"",'OddsRatio_working_2-way'!M21)</f>
        <v>1.6990864070422753</v>
      </c>
      <c r="I22" s="46">
        <f>IF(OR($A22="",$B22=""),"",'OddsRatio_working_2-way'!N21)</f>
        <v>2.4304383405634256</v>
      </c>
      <c r="J22" s="46">
        <f>IF('Log_working_2-way'!$D21="","",A22^('Log_working_2-way'!$D21))</f>
        <v>1.6951127521022427</v>
      </c>
      <c r="K22" s="48">
        <f>IF('Log_working_2-way'!$D21="","",B22^('Log_working_2-way'!$D21))</f>
        <v>2.4386155296037653</v>
      </c>
      <c r="L22" s="64">
        <f t="shared" si="11"/>
        <v>0.58542713567839189</v>
      </c>
      <c r="M22" s="64">
        <f t="shared" si="12"/>
        <v>0.41457286432160795</v>
      </c>
      <c r="N22" s="65">
        <v>100</v>
      </c>
      <c r="O22" s="65">
        <f t="shared" si="13"/>
        <v>39.393939393939398</v>
      </c>
      <c r="P22" s="65">
        <f t="shared" si="14"/>
        <v>57.081545064377686</v>
      </c>
      <c r="Q22" s="65">
        <f t="shared" si="15"/>
        <v>42.918454935622321</v>
      </c>
      <c r="R22" s="65">
        <f t="shared" si="16"/>
        <v>60.606060606060609</v>
      </c>
      <c r="S22" s="66">
        <f t="shared" si="17"/>
        <v>-3.5245155416829235</v>
      </c>
      <c r="T22" s="66">
        <f t="shared" si="18"/>
        <v>-3.5245155416829235</v>
      </c>
      <c r="U22" t="s">
        <v>462</v>
      </c>
      <c r="V22" t="s">
        <v>242</v>
      </c>
    </row>
    <row r="23" spans="1:22" ht="15" x14ac:dyDescent="0.25">
      <c r="A23">
        <v>1.81</v>
      </c>
      <c r="B23">
        <v>2.1</v>
      </c>
      <c r="C23" s="45">
        <f t="shared" si="10"/>
        <v>2.8676664035780064E-2</v>
      </c>
      <c r="D23" s="46">
        <f>IF(OR($A23="",$B23=""),"",A23*'MPTO_working_2-way'!$G22)</f>
        <v>1.861904761904762</v>
      </c>
      <c r="E23" s="48">
        <f>IF(OR($A23="",$B23=""),"",B23*'MPTO_working_2-way'!$G22)</f>
        <v>2.160220994475138</v>
      </c>
      <c r="F23" s="46">
        <f>IF(OR($A23="",$B23=""),"",'MPTO_working_2-way'!D22)</f>
        <v>1.858225372769494</v>
      </c>
      <c r="G23" s="48">
        <f>IF(OR($A23="",$B23=""),"",'MPTO_working_2-way'!E22)</f>
        <v>2.1651951011107946</v>
      </c>
      <c r="H23" s="46">
        <f>IF(OR($A23="",$B23=""),"",'OddsRatio_working_2-way'!M22)</f>
        <v>1.8581163303210331</v>
      </c>
      <c r="I23" s="46">
        <f>IF(OR($A23="",$B23=""),"",'OddsRatio_working_2-way'!N22)</f>
        <v>2.1653431646335015</v>
      </c>
      <c r="J23" s="46">
        <f>IF('Log_working_2-way'!$D22="","",A23^('Log_working_2-way'!$D22))</f>
        <v>1.8564516354578522</v>
      </c>
      <c r="K23" s="48">
        <f>IF('Log_working_2-way'!$D22="","",B23^('Log_working_2-way'!$D22))</f>
        <v>2.1676082555034109</v>
      </c>
      <c r="L23" s="64">
        <f t="shared" si="11"/>
        <v>0.53708439897698212</v>
      </c>
      <c r="M23" s="64">
        <f t="shared" si="12"/>
        <v>0.46291560102301793</v>
      </c>
      <c r="N23" s="65">
        <v>100</v>
      </c>
      <c r="O23" s="65">
        <f t="shared" si="13"/>
        <v>44.751381215469614</v>
      </c>
      <c r="P23" s="65">
        <f t="shared" si="14"/>
        <v>52.38095238095238</v>
      </c>
      <c r="Q23" s="65">
        <f t="shared" si="15"/>
        <v>47.619047619047613</v>
      </c>
      <c r="R23" s="65">
        <f t="shared" si="16"/>
        <v>55.248618784530393</v>
      </c>
      <c r="S23" s="66">
        <f t="shared" si="17"/>
        <v>-2.8676664035779993</v>
      </c>
      <c r="T23" s="66">
        <f t="shared" si="18"/>
        <v>-2.8676664035780135</v>
      </c>
      <c r="U23" t="s">
        <v>367</v>
      </c>
      <c r="V23" t="s">
        <v>365</v>
      </c>
    </row>
    <row r="24" spans="1:22" ht="15" x14ac:dyDescent="0.25">
      <c r="A24">
        <v>1.44</v>
      </c>
      <c r="B24">
        <v>2.86</v>
      </c>
      <c r="C24" s="45">
        <f t="shared" si="10"/>
        <v>4.4094794094794221E-2</v>
      </c>
      <c r="D24" s="46">
        <f>IF(OR($A24="",$B24=""),"",A24*'MPTO_working_2-way'!$G23)</f>
        <v>1.5034965034965035</v>
      </c>
      <c r="E24" s="48">
        <f>IF(OR($A24="",$B24=""),"",B24*'MPTO_working_2-way'!$G23)</f>
        <v>2.9861111111111112</v>
      </c>
      <c r="F24" s="46">
        <f>IF(OR($A24="",$B24=""),"",'MPTO_working_2-way'!D23)</f>
        <v>1.4872165246280515</v>
      </c>
      <c r="G24" s="48">
        <f>IF(OR($A24="",$B24=""),"",'MPTO_working_2-way'!E23)</f>
        <v>3.0524755410613702</v>
      </c>
      <c r="H24" s="46">
        <f>IF(OR($A24="",$B24=""),"",'OddsRatio_working_2-way'!M23)</f>
        <v>1.4863734571139202</v>
      </c>
      <c r="I24" s="46">
        <f>IF(OR($A24="",$B24=""),"",'OddsRatio_working_2-way'!N23)</f>
        <v>3.0560332505270256</v>
      </c>
      <c r="J24" s="46">
        <f>IF('Log_working_2-way'!$D23="","",A24^('Log_working_2-way'!$D23))</f>
        <v>1.4788777510605122</v>
      </c>
      <c r="K24" s="48">
        <f>IF('Log_working_2-way'!$D23="","",B24^('Log_working_2-way'!$D23))</f>
        <v>3.0882156203394064</v>
      </c>
      <c r="L24" s="64">
        <f t="shared" si="11"/>
        <v>0.66511627906976745</v>
      </c>
      <c r="M24" s="64">
        <f t="shared" si="12"/>
        <v>0.33488372093023255</v>
      </c>
      <c r="N24" s="65">
        <v>100</v>
      </c>
      <c r="O24" s="65">
        <f t="shared" si="13"/>
        <v>30.555555555555554</v>
      </c>
      <c r="P24" s="65">
        <f t="shared" si="14"/>
        <v>65.03496503496504</v>
      </c>
      <c r="Q24" s="65">
        <f t="shared" si="15"/>
        <v>34.965034965034967</v>
      </c>
      <c r="R24" s="65">
        <f t="shared" si="16"/>
        <v>69.444444444444443</v>
      </c>
      <c r="S24" s="66">
        <f t="shared" si="17"/>
        <v>-4.4094794094794132</v>
      </c>
      <c r="T24" s="66">
        <f t="shared" si="18"/>
        <v>-4.4094794094794025</v>
      </c>
      <c r="U24" t="s">
        <v>370</v>
      </c>
      <c r="V24" t="s">
        <v>362</v>
      </c>
    </row>
    <row r="25" spans="1:22" ht="15" x14ac:dyDescent="0.25">
      <c r="A25">
        <v>1.45</v>
      </c>
      <c r="B25">
        <v>2.82</v>
      </c>
      <c r="C25" s="45">
        <f t="shared" si="10"/>
        <v>4.4265101491807402E-2</v>
      </c>
      <c r="D25" s="46">
        <f>IF(OR($A25="",$B25=""),"",A25*'MPTO_working_2-way'!$G24)</f>
        <v>1.5141843971631206</v>
      </c>
      <c r="E25" s="48">
        <f>IF(OR($A25="",$B25=""),"",B25*'MPTO_working_2-way'!$G24)</f>
        <v>2.9448275862068969</v>
      </c>
      <c r="F25" s="46">
        <f>IF(OR($A25="",$B25=""),"",'MPTO_working_2-way'!D24)</f>
        <v>1.4980765708005128</v>
      </c>
      <c r="G25" s="48">
        <f>IF(OR($A25="",$B25=""),"",'MPTO_working_2-way'!E24)</f>
        <v>3.0077234277307836</v>
      </c>
      <c r="H25" s="46">
        <f>IF(OR($A25="",$B25=""),"",'OddsRatio_working_2-way'!M24)</f>
        <v>1.4972451580988471</v>
      </c>
      <c r="I25" s="46">
        <f>IF(OR($A25="",$B25=""),"",'OddsRatio_working_2-way'!N24)</f>
        <v>3.0110804171997816</v>
      </c>
      <c r="J25" s="46">
        <f>IF('Log_working_2-way'!$D24="","",A25^('Log_working_2-way'!$D24))</f>
        <v>1.4898336605231339</v>
      </c>
      <c r="K25" s="48">
        <f>IF('Log_working_2-way'!$D24="","",B25^('Log_working_2-way'!$D24))</f>
        <v>3.0415093542770597</v>
      </c>
      <c r="L25" s="64">
        <f t="shared" si="11"/>
        <v>0.66042154566744726</v>
      </c>
      <c r="M25" s="64">
        <f t="shared" si="12"/>
        <v>0.33957845433255268</v>
      </c>
      <c r="N25" s="65">
        <v>100</v>
      </c>
      <c r="O25" s="65">
        <f t="shared" si="13"/>
        <v>31.03448275862069</v>
      </c>
      <c r="P25" s="65">
        <f t="shared" si="14"/>
        <v>64.539007092198588</v>
      </c>
      <c r="Q25" s="65">
        <f t="shared" si="15"/>
        <v>35.460992907801419</v>
      </c>
      <c r="R25" s="65">
        <f t="shared" si="16"/>
        <v>68.965517241379317</v>
      </c>
      <c r="S25" s="66">
        <f t="shared" si="17"/>
        <v>-4.4265101491807286</v>
      </c>
      <c r="T25" s="66">
        <f t="shared" si="18"/>
        <v>-4.4265101491807286</v>
      </c>
      <c r="U25" t="s">
        <v>379</v>
      </c>
      <c r="V25" t="s">
        <v>361</v>
      </c>
    </row>
    <row r="26" spans="1:22" ht="15" x14ac:dyDescent="0.25">
      <c r="A26">
        <v>1.27</v>
      </c>
      <c r="B26">
        <v>3.95</v>
      </c>
      <c r="C26" s="45">
        <f t="shared" si="10"/>
        <v>4.0566131765174873E-2</v>
      </c>
      <c r="D26" s="46">
        <f>IF(OR($A26="",$B26=""),"",A26*'MPTO_working_2-way'!$G25)</f>
        <v>1.3215189873417721</v>
      </c>
      <c r="E26" s="48">
        <f>IF(OR($A26="",$B26=""),"",B26*'MPTO_working_2-way'!$G25)</f>
        <v>4.1102362204724407</v>
      </c>
      <c r="F26" s="46">
        <f>IF(OR($A26="",$B26=""),"",'MPTO_working_2-way'!D25)</f>
        <v>1.3035795491457156</v>
      </c>
      <c r="G26" s="48">
        <f>IF(OR($A26="",$B26=""),"",'MPTO_working_2-way'!E25)</f>
        <v>4.2940295313503105</v>
      </c>
      <c r="H26" s="46">
        <f>IF(OR($A26="",$B26=""),"",'OddsRatio_working_2-way'!M25)</f>
        <v>1.3025316904537665</v>
      </c>
      <c r="I26" s="46">
        <f>IF(OR($A26="",$B26=""),"",'OddsRatio_working_2-way'!N25)</f>
        <v>4.3054388401430046</v>
      </c>
      <c r="J26" s="46">
        <f>IF('Log_working_2-way'!$D25="","",A26^('Log_working_2-way'!$D25))</f>
        <v>1.2940848928775188</v>
      </c>
      <c r="K26" s="48">
        <f>IF('Log_working_2-way'!$D25="","",B26^('Log_working_2-way'!$D25))</f>
        <v>4.4003786804325244</v>
      </c>
      <c r="L26" s="64">
        <f t="shared" si="11"/>
        <v>0.75670498084291193</v>
      </c>
      <c r="M26" s="64">
        <f t="shared" si="12"/>
        <v>0.24329501915708812</v>
      </c>
      <c r="N26" s="65">
        <v>100</v>
      </c>
      <c r="O26" s="65">
        <f t="shared" si="13"/>
        <v>21.259842519685037</v>
      </c>
      <c r="P26" s="65">
        <f t="shared" si="14"/>
        <v>74.683544303797461</v>
      </c>
      <c r="Q26" s="65">
        <f t="shared" si="15"/>
        <v>25.316455696202528</v>
      </c>
      <c r="R26" s="65">
        <f t="shared" si="16"/>
        <v>78.740157480314949</v>
      </c>
      <c r="S26" s="66">
        <f t="shared" si="17"/>
        <v>-4.0566131765174909</v>
      </c>
      <c r="T26" s="66">
        <f t="shared" si="18"/>
        <v>-4.0566131765174873</v>
      </c>
      <c r="U26" t="s">
        <v>364</v>
      </c>
      <c r="V26" t="s">
        <v>353</v>
      </c>
    </row>
    <row r="27" spans="1:22" ht="15" x14ac:dyDescent="0.25">
      <c r="A27">
        <v>1.68</v>
      </c>
      <c r="B27">
        <v>2.31</v>
      </c>
      <c r="C27" s="45">
        <f t="shared" si="10"/>
        <v>2.813852813852824E-2</v>
      </c>
      <c r="D27" s="46">
        <f>IF(OR($A27="",$B27=""),"",A27*'MPTO_working_2-way'!$G26)</f>
        <v>1.7272727272727273</v>
      </c>
      <c r="E27" s="48">
        <f>IF(OR($A27="",$B27=""),"",B27*'MPTO_working_2-way'!$G26)</f>
        <v>2.3750000000000004</v>
      </c>
      <c r="F27" s="46">
        <f>IF(OR($A27="",$B27=""),"",'MPTO_working_2-way'!D26)</f>
        <v>1.7206703910614525</v>
      </c>
      <c r="G27" s="48">
        <f>IF(OR($A27="",$B27=""),"",'MPTO_working_2-way'!E26)</f>
        <v>2.3875968992248064</v>
      </c>
      <c r="H27" s="46">
        <f>IF(OR($A27="",$B27=""),"",'OddsRatio_working_2-way'!M26)</f>
        <v>1.7204748222288193</v>
      </c>
      <c r="I27" s="46">
        <f>IF(OR($A27="",$B27=""),"",'OddsRatio_working_2-way'!N26)</f>
        <v>2.3879735545878726</v>
      </c>
      <c r="J27" s="46">
        <f>IF('Log_working_2-way'!$D26="","",A27^('Log_working_2-way'!$D26))</f>
        <v>1.7174872145429791</v>
      </c>
      <c r="K27" s="48">
        <f>IF('Log_working_2-way'!$D26="","",B27^('Log_working_2-way'!$D26))</f>
        <v>2.3937530589126359</v>
      </c>
      <c r="L27" s="64">
        <f t="shared" si="11"/>
        <v>0.57894736842105265</v>
      </c>
      <c r="M27" s="64">
        <f t="shared" si="12"/>
        <v>0.42105263157894729</v>
      </c>
      <c r="N27" s="65">
        <v>100</v>
      </c>
      <c r="O27" s="65">
        <f t="shared" si="13"/>
        <v>40.476190476190474</v>
      </c>
      <c r="P27" s="65">
        <f t="shared" si="14"/>
        <v>56.709956709956707</v>
      </c>
      <c r="Q27" s="65">
        <f t="shared" si="15"/>
        <v>43.290043290043286</v>
      </c>
      <c r="R27" s="65">
        <f t="shared" si="16"/>
        <v>59.523809523809526</v>
      </c>
      <c r="S27" s="66">
        <f t="shared" si="17"/>
        <v>-2.8138528138528116</v>
      </c>
      <c r="T27" s="66">
        <f t="shared" si="18"/>
        <v>-2.8138528138528187</v>
      </c>
      <c r="U27" t="s">
        <v>366</v>
      </c>
      <c r="V27" t="s">
        <v>360</v>
      </c>
    </row>
    <row r="28" spans="1:22" ht="15" x14ac:dyDescent="0.25">
      <c r="A28">
        <v>1.53</v>
      </c>
      <c r="B28">
        <v>2.67</v>
      </c>
      <c r="C28" s="45">
        <f t="shared" si="10"/>
        <v>2.81266064478225E-2</v>
      </c>
      <c r="D28" s="46">
        <f>IF(OR($A28="",$B28=""),"",A28*'MPTO_working_2-way'!$G27)</f>
        <v>1.5730337078651684</v>
      </c>
      <c r="E28" s="48">
        <f>IF(OR($A28="",$B28=""),"",B28*'MPTO_working_2-way'!$G27)</f>
        <v>2.7450980392156858</v>
      </c>
      <c r="F28" s="46">
        <f>IF(OR($A28="",$B28=""),"",'MPTO_working_2-way'!D27)</f>
        <v>1.5636447149336854</v>
      </c>
      <c r="G28" s="48">
        <f>IF(OR($A28="",$B28=""),"",'MPTO_working_2-way'!E27)</f>
        <v>2.7741672608739938</v>
      </c>
      <c r="H28" s="46">
        <f>IF(OR($A28="",$B28=""),"",'OddsRatio_working_2-way'!M27)</f>
        <v>1.5633518167726788</v>
      </c>
      <c r="I28" s="46">
        <f>IF(OR($A28="",$B28=""),"",'OddsRatio_working_2-way'!N27)</f>
        <v>2.7750896868120249</v>
      </c>
      <c r="J28" s="46">
        <f>IF('Log_working_2-way'!$D27="","",A28^('Log_working_2-way'!$D27))</f>
        <v>1.5590799638918429</v>
      </c>
      <c r="K28" s="48">
        <f>IF('Log_working_2-way'!$D27="","",B28^('Log_working_2-way'!$D27))</f>
        <v>2.7886529022410445</v>
      </c>
      <c r="L28" s="64">
        <f t="shared" si="11"/>
        <v>0.63571428571428579</v>
      </c>
      <c r="M28" s="64">
        <f t="shared" si="12"/>
        <v>0.36428571428571432</v>
      </c>
      <c r="N28" s="65">
        <v>100</v>
      </c>
      <c r="O28" s="65">
        <f t="shared" si="13"/>
        <v>34.640522875816991</v>
      </c>
      <c r="P28" s="65">
        <f t="shared" si="14"/>
        <v>62.546816479400754</v>
      </c>
      <c r="Q28" s="65">
        <f t="shared" si="15"/>
        <v>37.453183520599254</v>
      </c>
      <c r="R28" s="65">
        <f t="shared" si="16"/>
        <v>65.359477124183002</v>
      </c>
      <c r="S28" s="66">
        <f t="shared" si="17"/>
        <v>-2.8126606447822624</v>
      </c>
      <c r="T28" s="66">
        <f t="shared" si="18"/>
        <v>-2.8126606447822482</v>
      </c>
      <c r="U28" t="s">
        <v>371</v>
      </c>
      <c r="V28" t="s">
        <v>354</v>
      </c>
    </row>
    <row r="29" spans="1:22" ht="15" x14ac:dyDescent="0.25">
      <c r="A29">
        <v>1.68</v>
      </c>
      <c r="B29">
        <v>2.2799999999999998</v>
      </c>
      <c r="C29" s="45">
        <f t="shared" si="10"/>
        <v>3.383458646616555E-2</v>
      </c>
      <c r="D29" s="46">
        <f>IF(OR($A29="",$B29=""),"",A29*'MPTO_working_2-way'!$G28)</f>
        <v>1.736842105263158</v>
      </c>
      <c r="E29" s="48">
        <f>IF(OR($A29="",$B29=""),"",B29*'MPTO_working_2-way'!$G28)</f>
        <v>2.3571428571428572</v>
      </c>
      <c r="F29" s="46">
        <f>IF(OR($A29="",$B29=""),"",'MPTO_working_2-way'!D28)</f>
        <v>1.7291440953412784</v>
      </c>
      <c r="G29" s="48">
        <f>IF(OR($A29="",$B29=""),"",'MPTO_working_2-way'!E28)</f>
        <v>2.3714710252600297</v>
      </c>
      <c r="H29" s="46">
        <f>IF(OR($A29="",$B29=""),"",'OddsRatio_working_2-way'!M28)</f>
        <v>1.728868986855663</v>
      </c>
      <c r="I29" s="46">
        <f>IF(OR($A29="",$B29=""),"",'OddsRatio_working_2-way'!N28)</f>
        <v>2.3719886811400706</v>
      </c>
      <c r="J29" s="46">
        <f>IF('Log_working_2-way'!$D28="","",A29^('Log_working_2-way'!$D28))</f>
        <v>1.7253734306956654</v>
      </c>
      <c r="K29" s="48">
        <f>IF('Log_working_2-way'!$D28="","",B29^('Log_working_2-way'!$D28))</f>
        <v>2.3786002597874161</v>
      </c>
      <c r="L29" s="64">
        <f t="shared" si="11"/>
        <v>0.57575757575757569</v>
      </c>
      <c r="M29" s="64">
        <f t="shared" si="12"/>
        <v>0.42424242424242425</v>
      </c>
      <c r="N29" s="65">
        <v>100</v>
      </c>
      <c r="O29" s="65">
        <f t="shared" si="13"/>
        <v>40.476190476190474</v>
      </c>
      <c r="P29" s="65">
        <f t="shared" si="14"/>
        <v>56.140350877192972</v>
      </c>
      <c r="Q29" s="65">
        <f t="shared" si="15"/>
        <v>43.859649122807021</v>
      </c>
      <c r="R29" s="65">
        <f t="shared" si="16"/>
        <v>59.523809523809526</v>
      </c>
      <c r="S29" s="66">
        <f t="shared" si="17"/>
        <v>-3.3834586466165462</v>
      </c>
      <c r="T29" s="66">
        <f t="shared" si="18"/>
        <v>-3.3834586466165533</v>
      </c>
      <c r="U29" t="s">
        <v>373</v>
      </c>
      <c r="V29" t="s">
        <v>388</v>
      </c>
    </row>
    <row r="30" spans="1:22" ht="15" x14ac:dyDescent="0.25">
      <c r="A30">
        <v>1.68</v>
      </c>
      <c r="B30">
        <v>2.27</v>
      </c>
      <c r="C30" s="45">
        <f t="shared" si="10"/>
        <v>3.5766729599328695E-2</v>
      </c>
      <c r="D30" s="46">
        <f>IF(OR($A30="",$B30=""),"",A30*'MPTO_working_2-way'!$G29)</f>
        <v>1.7400881057268722</v>
      </c>
      <c r="E30" s="48">
        <f>IF(OR($A30="",$B30=""),"",B30*'MPTO_working_2-way'!$G29)</f>
        <v>2.3511904761904763</v>
      </c>
      <c r="F30" s="46">
        <f>IF(OR($A30="",$B30=""),"",'MPTO_working_2-way'!D29)</f>
        <v>1.7320374239258789</v>
      </c>
      <c r="G30" s="48">
        <f>IF(OR($A30="",$B30=""),"",'MPTO_working_2-way'!E29)</f>
        <v>2.3660503784588656</v>
      </c>
      <c r="H30" s="46">
        <f>IF(OR($A30="",$B30=""),"",'OddsRatio_working_2-way'!M29)</f>
        <v>1.7317329231804059</v>
      </c>
      <c r="I30" s="46">
        <f>IF(OR($A30="",$B30=""),"",'OddsRatio_working_2-way'!N29)</f>
        <v>2.3666188418222287</v>
      </c>
      <c r="J30" s="46">
        <f>IF('Log_working_2-way'!$D29="","",A30^('Log_working_2-way'!$D29))</f>
        <v>1.72807279838637</v>
      </c>
      <c r="K30" s="48">
        <f>IF('Log_working_2-way'!$D29="","",B30^('Log_working_2-way'!$D29))</f>
        <v>2.37348902776783</v>
      </c>
      <c r="L30" s="64">
        <f t="shared" si="11"/>
        <v>0.57468354430379742</v>
      </c>
      <c r="M30" s="64">
        <f t="shared" si="12"/>
        <v>0.42531645569620252</v>
      </c>
      <c r="N30" s="65">
        <v>100</v>
      </c>
      <c r="O30" s="65">
        <f t="shared" si="13"/>
        <v>40.476190476190474</v>
      </c>
      <c r="P30" s="65">
        <f t="shared" si="14"/>
        <v>55.947136563876647</v>
      </c>
      <c r="Q30" s="65">
        <f t="shared" si="15"/>
        <v>44.052863436123346</v>
      </c>
      <c r="R30" s="65">
        <f t="shared" si="16"/>
        <v>59.523809523809526</v>
      </c>
      <c r="S30" s="66">
        <f t="shared" si="17"/>
        <v>-3.5766729599328713</v>
      </c>
      <c r="T30" s="66">
        <f t="shared" si="18"/>
        <v>-3.5766729599328784</v>
      </c>
      <c r="U30" t="s">
        <v>357</v>
      </c>
      <c r="V30" t="s">
        <v>376</v>
      </c>
    </row>
    <row r="31" spans="1:22" ht="15" x14ac:dyDescent="0.25">
      <c r="A31"/>
      <c r="B31"/>
      <c r="C31" s="45" t="str">
        <f t="shared" si="10"/>
        <v/>
      </c>
      <c r="D31" s="46" t="str">
        <f>IF(OR($A31="",$B31=""),"",A31*'MPTO_working_2-way'!$G30)</f>
        <v/>
      </c>
      <c r="E31" s="48" t="str">
        <f>IF(OR($A31="",$B31=""),"",B31*'MPTO_working_2-way'!$G30)</f>
        <v/>
      </c>
      <c r="F31" s="46" t="str">
        <f>IF(OR($A31="",$B31=""),"",'MPTO_working_2-way'!D30)</f>
        <v/>
      </c>
      <c r="G31" s="48" t="str">
        <f>IF(OR($A31="",$B31=""),"",'MPTO_working_2-way'!E30)</f>
        <v/>
      </c>
      <c r="H31" s="46" t="str">
        <f>IF(OR($A31="",$B31=""),"",'OddsRatio_working_2-way'!M30)</f>
        <v/>
      </c>
      <c r="I31" s="46" t="str">
        <f>IF(OR($A31="",$B31=""),"",'OddsRatio_working_2-way'!N30)</f>
        <v/>
      </c>
      <c r="J31" s="46" t="str">
        <f>IF('Log_working_2-way'!$D30="","",A31^('Log_working_2-way'!$D30))</f>
        <v/>
      </c>
      <c r="K31" s="48" t="str">
        <f>IF('Log_working_2-way'!$D30="","",B31^('Log_working_2-way'!$D30))</f>
        <v/>
      </c>
      <c r="L31" s="64" t="e">
        <f t="shared" si="11"/>
        <v>#VALUE!</v>
      </c>
      <c r="M31" s="64" t="e">
        <f t="shared" si="12"/>
        <v>#VALUE!</v>
      </c>
      <c r="N31" s="65">
        <v>100</v>
      </c>
      <c r="O31" s="65" t="e">
        <f t="shared" si="13"/>
        <v>#DIV/0!</v>
      </c>
      <c r="P31" s="65" t="e">
        <f t="shared" si="14"/>
        <v>#DIV/0!</v>
      </c>
      <c r="Q31" s="65" t="e">
        <f t="shared" si="15"/>
        <v>#DIV/0!</v>
      </c>
      <c r="R31" s="65" t="e">
        <f t="shared" si="16"/>
        <v>#DIV/0!</v>
      </c>
      <c r="S31" s="66" t="e">
        <f t="shared" si="17"/>
        <v>#DIV/0!</v>
      </c>
      <c r="T31" s="66" t="e">
        <f t="shared" si="18"/>
        <v>#DIV/0!</v>
      </c>
      <c r="U31" t="s">
        <v>374</v>
      </c>
      <c r="V31" t="s">
        <v>377</v>
      </c>
    </row>
    <row r="32" spans="1:22" ht="15" x14ac:dyDescent="0.25">
      <c r="A32">
        <v>1.58</v>
      </c>
      <c r="B32">
        <v>2.5099999999999998</v>
      </c>
      <c r="C32" s="45">
        <f t="shared" si="10"/>
        <v>3.1317766907055233E-2</v>
      </c>
      <c r="D32" s="46">
        <f>IF(OR($A32="",$B32=""),"",A32*'MPTO_working_2-way'!$G31)</f>
        <v>1.6294820717131473</v>
      </c>
      <c r="E32" s="48">
        <f>IF(OR($A32="",$B32=""),"",B32*'MPTO_working_2-way'!$G31)</f>
        <v>2.5886075949367084</v>
      </c>
      <c r="F32" s="46">
        <f>IF(OR($A32="",$B32=""),"",'MPTO_working_2-way'!D31)</f>
        <v>1.6200825197107724</v>
      </c>
      <c r="G32" s="48">
        <f>IF(OR($A32="",$B32=""),"",'MPTO_working_2-way'!E31)</f>
        <v>2.6126885829105997</v>
      </c>
      <c r="H32" s="46">
        <f>IF(OR($A32="",$B32=""),"",'OddsRatio_working_2-way'!M31)</f>
        <v>1.6197628258171834</v>
      </c>
      <c r="I32" s="46">
        <f>IF(OR($A32="",$B32=""),"",'OddsRatio_working_2-way'!N31)</f>
        <v>2.61352046031715</v>
      </c>
      <c r="J32" s="46">
        <f>IF('Log_working_2-way'!$D31="","",A32^('Log_working_2-way'!$D31))</f>
        <v>1.6154906063262049</v>
      </c>
      <c r="K32" s="48">
        <f>IF('Log_working_2-way'!$D31="","",B32^('Log_working_2-way'!$D31))</f>
        <v>2.6247201658670791</v>
      </c>
      <c r="L32" s="64">
        <f t="shared" si="11"/>
        <v>0.61369193154034229</v>
      </c>
      <c r="M32" s="64">
        <f t="shared" si="12"/>
        <v>0.38630806845965776</v>
      </c>
      <c r="N32" s="65">
        <v>100</v>
      </c>
      <c r="O32" s="65">
        <f t="shared" si="13"/>
        <v>36.708860759493668</v>
      </c>
      <c r="P32" s="65">
        <f t="shared" si="14"/>
        <v>60.15936254980079</v>
      </c>
      <c r="Q32" s="65">
        <f t="shared" si="15"/>
        <v>39.840637450199203</v>
      </c>
      <c r="R32" s="65">
        <f t="shared" si="16"/>
        <v>63.291139240506325</v>
      </c>
      <c r="S32" s="66">
        <f t="shared" si="17"/>
        <v>-3.1317766907055358</v>
      </c>
      <c r="T32" s="66">
        <f t="shared" si="18"/>
        <v>-3.1317766907055358</v>
      </c>
      <c r="U32" t="s">
        <v>74</v>
      </c>
      <c r="V32" t="s">
        <v>75</v>
      </c>
    </row>
    <row r="33" spans="1:22" ht="15" x14ac:dyDescent="0.25">
      <c r="A33">
        <v>1.45</v>
      </c>
      <c r="B33">
        <v>2.84</v>
      </c>
      <c r="C33" s="45">
        <f t="shared" si="10"/>
        <v>4.1767848470131153E-2</v>
      </c>
      <c r="D33" s="46">
        <f>IF(OR($A33="",$B33=""),"",A33*'MPTO_working_2-way'!$G32)</f>
        <v>1.51056338028169</v>
      </c>
      <c r="E33" s="48">
        <f>IF(OR($A33="",$B33=""),"",B33*'MPTO_working_2-way'!$G32)</f>
        <v>2.9586206896551723</v>
      </c>
      <c r="F33" s="46">
        <f>IF(OR($A33="",$B33=""),"",'MPTO_working_2-way'!D32)</f>
        <v>1.495279593318809</v>
      </c>
      <c r="G33" s="48">
        <f>IF(OR($A33="",$B33=""),"",'MPTO_working_2-way'!E32)</f>
        <v>3.0190615835777126</v>
      </c>
      <c r="H33" s="46">
        <f>IF(OR($A33="",$B33=""),"",'OddsRatio_working_2-way'!M32)</f>
        <v>1.4945353550468399</v>
      </c>
      <c r="I33" s="46">
        <f>IF(OR($A33="",$B33=""),"",'OddsRatio_working_2-way'!N32)</f>
        <v>3.0221001184137459</v>
      </c>
      <c r="J33" s="46">
        <f>IF('Log_working_2-way'!$D32="","",A33^('Log_working_2-way'!$D32))</f>
        <v>1.4875089097641707</v>
      </c>
      <c r="K33" s="48">
        <f>IF('Log_working_2-way'!$D32="","",B33^('Log_working_2-way'!$D32))</f>
        <v>3.0512445618322679</v>
      </c>
      <c r="L33" s="64">
        <f t="shared" si="11"/>
        <v>0.66200466200466201</v>
      </c>
      <c r="M33" s="64">
        <f t="shared" si="12"/>
        <v>0.33799533799533799</v>
      </c>
      <c r="N33" s="65">
        <v>100</v>
      </c>
      <c r="O33" s="65">
        <f t="shared" si="13"/>
        <v>31.03448275862069</v>
      </c>
      <c r="P33" s="65">
        <f t="shared" si="14"/>
        <v>64.788732394366207</v>
      </c>
      <c r="Q33" s="65">
        <f t="shared" si="15"/>
        <v>35.211267605633807</v>
      </c>
      <c r="R33" s="65">
        <f t="shared" si="16"/>
        <v>68.965517241379317</v>
      </c>
      <c r="S33" s="66">
        <f t="shared" si="17"/>
        <v>-4.176784847013117</v>
      </c>
      <c r="T33" s="66">
        <f t="shared" si="18"/>
        <v>-4.1767848470131099</v>
      </c>
      <c r="U33" t="s">
        <v>68</v>
      </c>
      <c r="V33" t="s">
        <v>73</v>
      </c>
    </row>
    <row r="34" spans="1:22" ht="15" x14ac:dyDescent="0.25">
      <c r="A34">
        <v>1.63</v>
      </c>
      <c r="B34">
        <v>2.4</v>
      </c>
      <c r="C34" s="45">
        <f t="shared" si="10"/>
        <v>3.0163599182004175E-2</v>
      </c>
      <c r="D34" s="46">
        <f>IF(OR($A34="",$B34=""),"",A34*'MPTO_working_2-way'!$G33)</f>
        <v>1.6791666666666667</v>
      </c>
      <c r="E34" s="48">
        <f>IF(OR($A34="",$B34=""),"",B34*'MPTO_working_2-way'!$G33)</f>
        <v>2.4723926380368098</v>
      </c>
      <c r="F34" s="46">
        <f>IF(OR($A34="",$B34=""),"",'MPTO_working_2-way'!D33)</f>
        <v>1.6710807347287484</v>
      </c>
      <c r="G34" s="48">
        <f>IF(OR($A34="",$B34=""),"",'MPTO_working_2-way'!E33)</f>
        <v>2.49013367281986</v>
      </c>
      <c r="H34" s="46">
        <f>IF(OR($A34="",$B34=""),"",'OddsRatio_working_2-way'!M33)</f>
        <v>1.670820393249937</v>
      </c>
      <c r="I34" s="46">
        <f>IF(OR($A34="",$B34=""),"",'OddsRatio_working_2-way'!N33)</f>
        <v>2.4907119849998605</v>
      </c>
      <c r="J34" s="46">
        <f>IF('Log_working_2-way'!$D33="","",A34^('Log_working_2-way'!$D33))</f>
        <v>1.6671533200634385</v>
      </c>
      <c r="K34" s="48">
        <f>IF('Log_working_2-way'!$D33="","",B34^('Log_working_2-way'!$D33))</f>
        <v>2.4989058285805683</v>
      </c>
      <c r="L34" s="64">
        <f t="shared" si="11"/>
        <v>0.59553349875930517</v>
      </c>
      <c r="M34" s="64">
        <f t="shared" si="12"/>
        <v>0.40446650124069478</v>
      </c>
      <c r="N34" s="65">
        <v>100</v>
      </c>
      <c r="O34" s="65">
        <f t="shared" si="13"/>
        <v>38.650306748466257</v>
      </c>
      <c r="P34" s="65">
        <f t="shared" si="14"/>
        <v>58.333333333333336</v>
      </c>
      <c r="Q34" s="65">
        <f t="shared" si="15"/>
        <v>41.666666666666671</v>
      </c>
      <c r="R34" s="65">
        <f t="shared" si="16"/>
        <v>61.349693251533743</v>
      </c>
      <c r="S34" s="66">
        <f t="shared" si="17"/>
        <v>-3.0163599182004148</v>
      </c>
      <c r="T34" s="66">
        <f t="shared" si="18"/>
        <v>-3.0163599182004077</v>
      </c>
      <c r="U34" t="s">
        <v>134</v>
      </c>
      <c r="V34" t="s">
        <v>138</v>
      </c>
    </row>
    <row r="35" spans="1:22" ht="15" x14ac:dyDescent="0.25">
      <c r="A35">
        <v>2.36</v>
      </c>
      <c r="B35">
        <v>1.65</v>
      </c>
      <c r="C35" s="45">
        <f t="shared" si="10"/>
        <v>2.9789419619928204E-2</v>
      </c>
      <c r="D35" s="46">
        <f>IF(OR($A35="",$B35=""),"",A35*'MPTO_working_2-way'!$G34)</f>
        <v>2.4303030303030306</v>
      </c>
      <c r="E35" s="48">
        <f>IF(OR($A35="",$B35=""),"",B35*'MPTO_working_2-way'!$G34)</f>
        <v>1.6991525423728815</v>
      </c>
      <c r="F35" s="46">
        <f>IF(OR($A35="",$B35=""),"",'MPTO_working_2-way'!D34)</f>
        <v>2.4459798994974875</v>
      </c>
      <c r="G35" s="48">
        <f>IF(OR($A35="",$B35=""),"",'MPTO_working_2-way'!E34)</f>
        <v>1.691572545612511</v>
      </c>
      <c r="H35" s="46">
        <f>IF(OR($A35="",$B35=""),"",'OddsRatio_working_2-way'!M34)</f>
        <v>2.4464811413591585</v>
      </c>
      <c r="I35" s="46">
        <f>IF(OR($A35="",$B35=""),"",'OddsRatio_working_2-way'!N34)</f>
        <v>1.6913328984437157</v>
      </c>
      <c r="J35" s="46">
        <f>IF('Log_working_2-way'!$D34="","",A35^('Log_working_2-way'!$D34))</f>
        <v>2.4537046927110477</v>
      </c>
      <c r="K35" s="48">
        <f>IF('Log_working_2-way'!$D34="","",B35^('Log_working_2-way'!$D34))</f>
        <v>1.6878976211702592</v>
      </c>
      <c r="L35" s="64">
        <f t="shared" si="11"/>
        <v>0.41147132169576056</v>
      </c>
      <c r="M35" s="64">
        <f t="shared" si="12"/>
        <v>0.58852867830423938</v>
      </c>
      <c r="N35" s="65">
        <v>100</v>
      </c>
      <c r="O35" s="65">
        <f t="shared" si="13"/>
        <v>57.627118644067799</v>
      </c>
      <c r="P35" s="65">
        <f t="shared" si="14"/>
        <v>39.393939393939398</v>
      </c>
      <c r="Q35" s="65">
        <f t="shared" si="15"/>
        <v>60.606060606060609</v>
      </c>
      <c r="R35" s="65">
        <f t="shared" si="16"/>
        <v>42.372881355932208</v>
      </c>
      <c r="S35" s="66">
        <f t="shared" si="17"/>
        <v>-2.9789419619928097</v>
      </c>
      <c r="T35" s="66">
        <f t="shared" si="18"/>
        <v>-2.9789419619928097</v>
      </c>
      <c r="U35" t="s">
        <v>78</v>
      </c>
      <c r="V35" t="s">
        <v>70</v>
      </c>
    </row>
    <row r="36" spans="1:22" ht="15" x14ac:dyDescent="0.25">
      <c r="A36">
        <v>2.23</v>
      </c>
      <c r="B36">
        <v>1.7</v>
      </c>
      <c r="C36" s="45">
        <f t="shared" si="10"/>
        <v>3.6665787391189752E-2</v>
      </c>
      <c r="D36" s="46">
        <f>IF(OR($A36="",$B36=""),"",A36*'MPTO_working_2-way'!$G35)</f>
        <v>2.3117647058823532</v>
      </c>
      <c r="E36" s="48">
        <f>IF(OR($A36="",$B36=""),"",B36*'MPTO_working_2-way'!$G35)</f>
        <v>1.7623318385650226</v>
      </c>
      <c r="F36" s="46">
        <f>IF(OR($A36="",$B36=""),"",'MPTO_working_2-way'!D35)</f>
        <v>2.3250536645200861</v>
      </c>
      <c r="G36" s="48">
        <f>IF(OR($A36="",$B36=""),"",'MPTO_working_2-way'!E35)</f>
        <v>1.754686415181671</v>
      </c>
      <c r="H36" s="46">
        <f>IF(OR($A36="",$B36=""),"",'OddsRatio_working_2-way'!M35)</f>
        <v>2.3255726525328053</v>
      </c>
      <c r="I36" s="46">
        <f>IF(OR($A36="",$B36=""),"",'OddsRatio_working_2-way'!N35)</f>
        <v>1.7543909404658247</v>
      </c>
      <c r="J36" s="46">
        <f>IF('Log_working_2-way'!$D35="","",A36^('Log_working_2-way'!$D35))</f>
        <v>2.3317115132269501</v>
      </c>
      <c r="K36" s="48">
        <f>IF('Log_working_2-way'!$D35="","",B36^('Log_working_2-way'!$D35))</f>
        <v>1.7509133848191525</v>
      </c>
      <c r="L36" s="64">
        <f t="shared" si="11"/>
        <v>0.43256997455470736</v>
      </c>
      <c r="M36" s="64">
        <f t="shared" si="12"/>
        <v>0.56743002544529253</v>
      </c>
      <c r="N36" s="65">
        <v>100</v>
      </c>
      <c r="O36" s="65">
        <f t="shared" si="13"/>
        <v>55.156950672645742</v>
      </c>
      <c r="P36" s="65">
        <f t="shared" si="14"/>
        <v>41.176470588235297</v>
      </c>
      <c r="Q36" s="65">
        <f t="shared" si="15"/>
        <v>58.82352941176471</v>
      </c>
      <c r="R36" s="65">
        <f t="shared" si="16"/>
        <v>44.843049327354265</v>
      </c>
      <c r="S36" s="66">
        <f t="shared" si="17"/>
        <v>-3.6665787391189681</v>
      </c>
      <c r="T36" s="66">
        <f t="shared" si="18"/>
        <v>-3.6665787391189681</v>
      </c>
      <c r="U36" t="s">
        <v>46</v>
      </c>
      <c r="V36" t="s">
        <v>82</v>
      </c>
    </row>
    <row r="37" spans="1:22" ht="15" x14ac:dyDescent="0.25">
      <c r="A37">
        <v>2.61</v>
      </c>
      <c r="B37">
        <v>1.54</v>
      </c>
      <c r="C37" s="45">
        <f t="shared" si="10"/>
        <v>3.2492411802756749E-2</v>
      </c>
      <c r="D37" s="46">
        <f>IF(OR($A37="",$B37=""),"",A37*'MPTO_working_2-way'!$G36)</f>
        <v>2.6948051948051952</v>
      </c>
      <c r="E37" s="48">
        <f>IF(OR($A37="",$B37=""),"",B37*'MPTO_working_2-way'!$G36)</f>
        <v>1.5900383141762455</v>
      </c>
      <c r="F37" s="46">
        <f>IF(OR($A37="",$B37=""),"",'MPTO_working_2-way'!D36)</f>
        <v>2.725571302637825</v>
      </c>
      <c r="G37" s="48">
        <f>IF(OR($A37="",$B37=""),"",'MPTO_working_2-way'!E36)</f>
        <v>1.5795182143278188</v>
      </c>
      <c r="H37" s="46">
        <f>IF(OR($A37="",$B37=""),"",'OddsRatio_working_2-way'!M36)</f>
        <v>2.7266966964355612</v>
      </c>
      <c r="I37" s="46">
        <f>IF(OR($A37="",$B37=""),"",'OddsRatio_working_2-way'!N36)</f>
        <v>1.5791405068790083</v>
      </c>
      <c r="J37" s="46">
        <f>IF('Log_working_2-way'!$D36="","",A37^('Log_working_2-way'!$D36))</f>
        <v>2.7411050265020145</v>
      </c>
      <c r="K37" s="48">
        <f>IF('Log_working_2-way'!$D36="","",B37^('Log_working_2-way'!$D36))</f>
        <v>1.5743478910108941</v>
      </c>
      <c r="L37" s="64">
        <f t="shared" si="11"/>
        <v>0.37108433734939755</v>
      </c>
      <c r="M37" s="64">
        <f t="shared" si="12"/>
        <v>0.62891566265060228</v>
      </c>
      <c r="N37" s="65">
        <v>100</v>
      </c>
      <c r="O37" s="65">
        <f t="shared" si="13"/>
        <v>61.685823754789276</v>
      </c>
      <c r="P37" s="65">
        <f t="shared" si="14"/>
        <v>35.064935064935064</v>
      </c>
      <c r="Q37" s="65">
        <f t="shared" si="15"/>
        <v>64.935064935064929</v>
      </c>
      <c r="R37" s="65">
        <f t="shared" si="16"/>
        <v>38.314176245210732</v>
      </c>
      <c r="S37" s="66">
        <f t="shared" si="17"/>
        <v>-3.2492411802756536</v>
      </c>
      <c r="T37" s="66">
        <f t="shared" si="18"/>
        <v>-3.2492411802756678</v>
      </c>
      <c r="U37" t="s">
        <v>80</v>
      </c>
      <c r="V37" t="s">
        <v>76</v>
      </c>
    </row>
    <row r="38" spans="1:22" ht="15" x14ac:dyDescent="0.25">
      <c r="A38">
        <v>1.97</v>
      </c>
      <c r="B38">
        <v>1.92</v>
      </c>
      <c r="C38" s="45">
        <f t="shared" si="10"/>
        <v>2.844754653130277E-2</v>
      </c>
      <c r="D38" s="46">
        <f>IF(OR($A38="",$B38=""),"",A38*'MPTO_working_2-way'!$G37)</f>
        <v>2.0260416666666665</v>
      </c>
      <c r="E38" s="48">
        <f>IF(OR($A38="",$B38=""),"",B38*'MPTO_working_2-way'!$G37)</f>
        <v>1.9746192893401013</v>
      </c>
      <c r="F38" s="46">
        <f>IF(OR($A38="",$B38=""),"",'MPTO_working_2-way'!D37)</f>
        <v>2.0267924123888115</v>
      </c>
      <c r="G38" s="48">
        <f>IF(OR($A38="",$B38=""),"",'MPTO_working_2-way'!E37)</f>
        <v>1.9739066903246005</v>
      </c>
      <c r="H38" s="46">
        <f>IF(OR($A38="",$B38=""),"",'OddsRatio_working_2-way'!M37)</f>
        <v>2.0268144068364817</v>
      </c>
      <c r="I38" s="46">
        <f>IF(OR($A38="",$B38=""),"",'OddsRatio_working_2-way'!N37)</f>
        <v>1.9738858291644976</v>
      </c>
      <c r="J38" s="46">
        <f>IF('Log_working_2-way'!$D37="","",A38^('Log_working_2-way'!$D37))</f>
        <v>2.0271548987306875</v>
      </c>
      <c r="K38" s="48">
        <f>IF('Log_working_2-way'!$D37="","",B38^('Log_working_2-way'!$D37))</f>
        <v>1.9735629954505829</v>
      </c>
      <c r="L38" s="64">
        <f t="shared" si="11"/>
        <v>0.49357326478149105</v>
      </c>
      <c r="M38" s="64">
        <f t="shared" si="12"/>
        <v>0.50642673521850901</v>
      </c>
      <c r="N38" s="65">
        <v>100</v>
      </c>
      <c r="O38" s="65">
        <f t="shared" si="13"/>
        <v>49.238578680203041</v>
      </c>
      <c r="P38" s="65">
        <f t="shared" si="14"/>
        <v>47.916666666666671</v>
      </c>
      <c r="Q38" s="65">
        <f t="shared" si="15"/>
        <v>52.083333333333336</v>
      </c>
      <c r="R38" s="65">
        <f t="shared" si="16"/>
        <v>50.761421319796952</v>
      </c>
      <c r="S38" s="66">
        <f t="shared" si="17"/>
        <v>-2.8447546531302947</v>
      </c>
      <c r="T38" s="66">
        <f t="shared" si="18"/>
        <v>-2.8447546531302805</v>
      </c>
      <c r="U38" t="s">
        <v>49</v>
      </c>
      <c r="V38" t="s">
        <v>45</v>
      </c>
    </row>
    <row r="39" spans="1:22" ht="15" x14ac:dyDescent="0.25">
      <c r="A39">
        <v>2.19</v>
      </c>
      <c r="B39">
        <v>1.73</v>
      </c>
      <c r="C39" s="45">
        <f t="shared" si="10"/>
        <v>3.4655686647135031E-2</v>
      </c>
      <c r="D39" s="46">
        <f>IF(OR($A39="",$B39=""),"",A39*'MPTO_working_2-way'!$G38)</f>
        <v>2.2658959537572256</v>
      </c>
      <c r="E39" s="48">
        <f>IF(OR($A39="",$B39=""),"",B39*'MPTO_working_2-way'!$G38)</f>
        <v>1.7899543378995435</v>
      </c>
      <c r="F39" s="46">
        <f>IF(OR($A39="",$B39=""),"",'MPTO_working_2-way'!D38)</f>
        <v>2.2763841740018629</v>
      </c>
      <c r="G39" s="48">
        <f>IF(OR($A39="",$B39=""),"",'MPTO_working_2-way'!E38)</f>
        <v>1.7834631769717797</v>
      </c>
      <c r="H39" s="46">
        <f>IF(OR($A39="",$B39=""),"",'OddsRatio_working_2-way'!M38)</f>
        <v>2.2767681803292916</v>
      </c>
      <c r="I39" s="46">
        <f>IF(OR($A39="",$B39=""),"",'OddsRatio_working_2-way'!N38)</f>
        <v>1.7832275391935992</v>
      </c>
      <c r="J39" s="46">
        <f>IF('Log_working_2-way'!$D38="","",A39^('Log_working_2-way'!$D38))</f>
        <v>2.2815927958159761</v>
      </c>
      <c r="K39" s="48">
        <f>IF('Log_working_2-way'!$D38="","",B39^('Log_working_2-way'!$D38))</f>
        <v>1.7802790428165938</v>
      </c>
      <c r="L39" s="64">
        <f t="shared" si="11"/>
        <v>0.44132653061224486</v>
      </c>
      <c r="M39" s="64">
        <f t="shared" si="12"/>
        <v>0.55867346938775508</v>
      </c>
      <c r="N39" s="65">
        <v>100</v>
      </c>
      <c r="O39" s="65">
        <f t="shared" si="13"/>
        <v>54.337899543379002</v>
      </c>
      <c r="P39" s="65">
        <f t="shared" si="14"/>
        <v>42.196531791907518</v>
      </c>
      <c r="Q39" s="65">
        <f t="shared" si="15"/>
        <v>57.80346820809249</v>
      </c>
      <c r="R39" s="65">
        <f t="shared" si="16"/>
        <v>45.662100456621005</v>
      </c>
      <c r="S39" s="66">
        <f t="shared" si="17"/>
        <v>-3.4655686647134871</v>
      </c>
      <c r="T39" s="66">
        <f t="shared" si="18"/>
        <v>-3.4655686647134871</v>
      </c>
      <c r="U39" t="s">
        <v>48</v>
      </c>
      <c r="V39" t="s">
        <v>44</v>
      </c>
    </row>
    <row r="40" spans="1:22" ht="15" x14ac:dyDescent="0.25">
      <c r="A40">
        <v>2.13</v>
      </c>
      <c r="B40">
        <v>1.78</v>
      </c>
      <c r="C40" s="45">
        <f t="shared" si="10"/>
        <v>3.128132088410629E-2</v>
      </c>
      <c r="D40" s="46">
        <f>IF(OR($A40="",$B40=""),"",A40*'MPTO_working_2-way'!$G39)</f>
        <v>2.1966292134831464</v>
      </c>
      <c r="E40" s="48">
        <f>IF(OR($A40="",$B40=""),"",B40*'MPTO_working_2-way'!$G39)</f>
        <v>1.8356807511737092</v>
      </c>
      <c r="F40" s="46">
        <f>IF(OR($A40="",$B40=""),"",'MPTO_working_2-way'!D39)</f>
        <v>2.2034055907479515</v>
      </c>
      <c r="G40" s="48">
        <f>IF(OR($A40="",$B40=""),"",'MPTO_working_2-way'!E39)</f>
        <v>1.8309750325976726</v>
      </c>
      <c r="H40" s="46">
        <f>IF(OR($A40="",$B40=""),"",'OddsRatio_working_2-way'!M39)</f>
        <v>2.2036269973367788</v>
      </c>
      <c r="I40" s="46">
        <f>IF(OR($A40="",$B40=""),"",'OddsRatio_working_2-way'!N39)</f>
        <v>1.8308221751528204</v>
      </c>
      <c r="J40" s="46">
        <f>IF('Log_working_2-way'!$D39="","",A40^('Log_working_2-way'!$D39))</f>
        <v>2.2067247005110642</v>
      </c>
      <c r="K40" s="48">
        <f>IF('Log_working_2-way'!$D39="","",B40^('Log_working_2-way'!$D39))</f>
        <v>1.8286894264917752</v>
      </c>
      <c r="L40" s="64">
        <f t="shared" si="11"/>
        <v>0.45524296675191805</v>
      </c>
      <c r="M40" s="64">
        <f t="shared" si="12"/>
        <v>0.54475703324808178</v>
      </c>
      <c r="N40" s="65">
        <v>100</v>
      </c>
      <c r="O40" s="65">
        <f t="shared" si="13"/>
        <v>53.051643192488264</v>
      </c>
      <c r="P40" s="65">
        <f t="shared" si="14"/>
        <v>43.820224719101127</v>
      </c>
      <c r="Q40" s="65">
        <f t="shared" si="15"/>
        <v>56.17977528089888</v>
      </c>
      <c r="R40" s="65">
        <f t="shared" si="16"/>
        <v>46.948356807511736</v>
      </c>
      <c r="S40" s="66">
        <f t="shared" si="17"/>
        <v>-3.1281320884106165</v>
      </c>
      <c r="T40" s="66">
        <f t="shared" si="18"/>
        <v>-3.1281320884106094</v>
      </c>
      <c r="U40" t="s">
        <v>79</v>
      </c>
      <c r="V40" t="s">
        <v>283</v>
      </c>
    </row>
    <row r="41" spans="1:22" ht="15" x14ac:dyDescent="0.25">
      <c r="A41">
        <v>2.4700000000000002</v>
      </c>
      <c r="B41">
        <v>1.59</v>
      </c>
      <c r="C41" s="45">
        <f t="shared" si="10"/>
        <v>3.37891172052045E-2</v>
      </c>
      <c r="D41" s="46">
        <f>IF(OR($A41="",$B41=""),"",A41*'MPTO_working_2-way'!$G40)</f>
        <v>2.5534591194968552</v>
      </c>
      <c r="E41" s="48">
        <f>IF(OR($A41="",$B41=""),"",B41*'MPTO_working_2-way'!$G40)</f>
        <v>1.6437246963562753</v>
      </c>
      <c r="F41" s="46">
        <f>IF(OR($A41="",$B41=""),"",'MPTO_working_2-way'!D40)</f>
        <v>2.5775604633610079</v>
      </c>
      <c r="G41" s="48">
        <f>IF(OR($A41="",$B41=""),"",'MPTO_working_2-way'!E40)</f>
        <v>1.6338901254342355</v>
      </c>
      <c r="H41" s="46">
        <f>IF(OR($A41="",$B41=""),"",'OddsRatio_working_2-way'!M40)</f>
        <v>2.5784566588059405</v>
      </c>
      <c r="I41" s="46">
        <f>IF(OR($A41="",$B41=""),"",'OddsRatio_working_2-way'!N40)</f>
        <v>1.6335302236023845</v>
      </c>
      <c r="J41" s="46">
        <f>IF('Log_working_2-way'!$D40="","",A41^('Log_working_2-way'!$D40))</f>
        <v>2.5896826442672194</v>
      </c>
      <c r="K41" s="48">
        <f>IF('Log_working_2-way'!$D40="","",B41^('Log_working_2-way'!$D40))</f>
        <v>1.6290563739914652</v>
      </c>
      <c r="L41" s="64">
        <f t="shared" si="11"/>
        <v>0.39162561576354682</v>
      </c>
      <c r="M41" s="64">
        <f t="shared" si="12"/>
        <v>0.60837438423645318</v>
      </c>
      <c r="N41" s="65">
        <v>100</v>
      </c>
      <c r="O41" s="65">
        <f t="shared" si="13"/>
        <v>59.514170040485837</v>
      </c>
      <c r="P41" s="65">
        <f t="shared" si="14"/>
        <v>37.106918238993707</v>
      </c>
      <c r="Q41" s="65">
        <f t="shared" si="15"/>
        <v>62.893081761006286</v>
      </c>
      <c r="R41" s="65">
        <f t="shared" si="16"/>
        <v>40.48582995951417</v>
      </c>
      <c r="S41" s="66">
        <f t="shared" si="17"/>
        <v>-3.3789117205204491</v>
      </c>
      <c r="T41" s="66">
        <f t="shared" si="18"/>
        <v>-3.3789117205204633</v>
      </c>
      <c r="U41" t="s">
        <v>47</v>
      </c>
      <c r="V41" t="s">
        <v>77</v>
      </c>
    </row>
    <row r="42" spans="1:22" ht="15" x14ac:dyDescent="0.25">
      <c r="A42">
        <v>1.87</v>
      </c>
      <c r="B42">
        <v>2.0299999999999998</v>
      </c>
      <c r="C42" s="45">
        <f t="shared" si="10"/>
        <v>2.737019572719368E-2</v>
      </c>
      <c r="D42" s="46">
        <f>IF(OR($A42="",$B42=""),"",A42*'MPTO_working_2-way'!$G41)</f>
        <v>1.9211822660098523</v>
      </c>
      <c r="E42" s="48">
        <f>IF(OR($A42="",$B42=""),"",B42*'MPTO_working_2-way'!$G41)</f>
        <v>2.0855614973262031</v>
      </c>
      <c r="F42" s="46">
        <f>IF(OR($A42="",$B42=""),"",'MPTO_working_2-way'!D41)</f>
        <v>1.9191122570208035</v>
      </c>
      <c r="G42" s="48">
        <f>IF(OR($A42="",$B42=""),"",'MPTO_working_2-way'!E41)</f>
        <v>2.0880063804625832</v>
      </c>
      <c r="H42" s="46">
        <f>IF(OR($A42="",$B42=""),"",'OddsRatio_working_2-way'!M41)</f>
        <v>1.9190539669544755</v>
      </c>
      <c r="I42" s="46">
        <f>IF(OR($A42="",$B42=""),"",'OddsRatio_working_2-way'!N41)</f>
        <v>2.0880753861644932</v>
      </c>
      <c r="J42" s="46">
        <f>IF('Log_working_2-way'!$D41="","",A42^('Log_working_2-way'!$D41))</f>
        <v>1.9181177959672178</v>
      </c>
      <c r="K42" s="48">
        <f>IF('Log_working_2-way'!$D41="","",B42^('Log_working_2-way'!$D41))</f>
        <v>2.0891848566626599</v>
      </c>
      <c r="L42" s="64">
        <f t="shared" si="11"/>
        <v>0.52051282051282044</v>
      </c>
      <c r="M42" s="64">
        <f t="shared" si="12"/>
        <v>0.4794871794871795</v>
      </c>
      <c r="N42" s="65">
        <v>100</v>
      </c>
      <c r="O42" s="65">
        <f t="shared" si="13"/>
        <v>46.524064171122987</v>
      </c>
      <c r="P42" s="65">
        <f t="shared" si="14"/>
        <v>50.73891625615763</v>
      </c>
      <c r="Q42" s="65">
        <f t="shared" si="15"/>
        <v>49.26108374384237</v>
      </c>
      <c r="R42" s="65">
        <f t="shared" si="16"/>
        <v>53.475935828876999</v>
      </c>
      <c r="S42" s="66">
        <f t="shared" si="17"/>
        <v>-2.7370195727193831</v>
      </c>
      <c r="T42" s="66">
        <f t="shared" si="18"/>
        <v>-2.7370195727193689</v>
      </c>
      <c r="U42" t="s">
        <v>37</v>
      </c>
      <c r="V42" t="s">
        <v>285</v>
      </c>
    </row>
    <row r="43" spans="1:22" ht="15" x14ac:dyDescent="0.25">
      <c r="A43">
        <v>1.88</v>
      </c>
      <c r="B43">
        <v>2.0099999999999998</v>
      </c>
      <c r="C43" s="45">
        <f t="shared" si="10"/>
        <v>2.9427331427966497E-2</v>
      </c>
      <c r="D43" s="46">
        <f>IF(OR($A43="",$B43=""),"",A43*'MPTO_working_2-way'!$G42)</f>
        <v>1.9353233830845769</v>
      </c>
      <c r="E43" s="48">
        <f>IF(OR($A43="",$B43=""),"",B43*'MPTO_working_2-way'!$G42)</f>
        <v>2.0691489361702122</v>
      </c>
      <c r="F43" s="46">
        <f>IF(OR($A43="",$B43=""),"",'MPTO_working_2-way'!D42)</f>
        <v>1.9334834220221038</v>
      </c>
      <c r="G43" s="48">
        <f>IF(OR($A43="",$B43=""),"",'MPTO_working_2-way'!E42)</f>
        <v>2.0712563034422273</v>
      </c>
      <c r="H43" s="46">
        <f>IF(OR($A43="",$B43=""),"",'OddsRatio_working_2-way'!M42)</f>
        <v>1.9334276237142709</v>
      </c>
      <c r="I43" s="46">
        <f>IF(OR($A43="",$B43=""),"",'OddsRatio_working_2-way'!N42)</f>
        <v>2.0713203408538785</v>
      </c>
      <c r="J43" s="46">
        <f>IF('Log_working_2-way'!$D42="","",A43^('Log_working_2-way'!$D42))</f>
        <v>1.9325939690668699</v>
      </c>
      <c r="K43" s="48">
        <f>IF('Log_working_2-way'!$D42="","",B43^('Log_working_2-way'!$D42))</f>
        <v>2.0722780043286777</v>
      </c>
      <c r="L43" s="64">
        <f t="shared" si="11"/>
        <v>0.5167095115681235</v>
      </c>
      <c r="M43" s="64">
        <f t="shared" si="12"/>
        <v>0.48329048843187672</v>
      </c>
      <c r="N43" s="65">
        <v>100</v>
      </c>
      <c r="O43" s="65">
        <f t="shared" si="13"/>
        <v>46.808510638297875</v>
      </c>
      <c r="P43" s="65">
        <f t="shared" si="14"/>
        <v>50.248756218905463</v>
      </c>
      <c r="Q43" s="65">
        <f t="shared" si="15"/>
        <v>49.751243781094537</v>
      </c>
      <c r="R43" s="65">
        <f t="shared" si="16"/>
        <v>53.191489361702125</v>
      </c>
      <c r="S43" s="66">
        <f t="shared" si="17"/>
        <v>-2.9427331427966621</v>
      </c>
      <c r="T43" s="66">
        <f t="shared" si="18"/>
        <v>-2.9427331427966621</v>
      </c>
      <c r="U43" t="s">
        <v>284</v>
      </c>
      <c r="V43" t="s">
        <v>132</v>
      </c>
    </row>
    <row r="44" spans="1:22" ht="15" x14ac:dyDescent="0.25">
      <c r="A44">
        <v>2.5099999999999998</v>
      </c>
      <c r="B44">
        <v>1.57</v>
      </c>
      <c r="C44" s="45">
        <f t="shared" si="10"/>
        <v>3.5349049661227649E-2</v>
      </c>
      <c r="D44" s="46">
        <f>IF(OR($A44="",$B44=""),"",A44*'MPTO_working_2-way'!$G43)</f>
        <v>2.5987261146496814</v>
      </c>
      <c r="E44" s="48">
        <f>IF(OR($A44="",$B44=""),"",B44*'MPTO_working_2-way'!$G43)</f>
        <v>1.6254980079681274</v>
      </c>
      <c r="F44" s="46">
        <f>IF(OR($A44="",$B44=""),"",'MPTO_working_2-way'!D43)</f>
        <v>2.6265204785550034</v>
      </c>
      <c r="G44" s="48">
        <f>IF(OR($A44="",$B44=""),"",'MPTO_working_2-way'!E43)</f>
        <v>1.6148093511176675</v>
      </c>
      <c r="H44" s="46">
        <f>IF(OR($A44="",$B44=""),"",'OddsRatio_working_2-way'!M43)</f>
        <v>2.6276126096272243</v>
      </c>
      <c r="I44" s="46">
        <f>IF(OR($A44="",$B44=""),"",'OddsRatio_working_2-way'!N43)</f>
        <v>1.6143968129056414</v>
      </c>
      <c r="J44" s="46">
        <f>IF('Log_working_2-way'!$D43="","",A44^('Log_working_2-way'!$D43))</f>
        <v>2.6406155837309813</v>
      </c>
      <c r="K44" s="48">
        <f>IF('Log_working_2-way'!$D43="","",B44^('Log_working_2-way'!$D43))</f>
        <v>1.6095273078692256</v>
      </c>
      <c r="L44" s="64">
        <f t="shared" si="11"/>
        <v>0.38480392156862747</v>
      </c>
      <c r="M44" s="64">
        <f t="shared" si="12"/>
        <v>0.61519607843137258</v>
      </c>
      <c r="N44" s="65">
        <v>100</v>
      </c>
      <c r="O44" s="65">
        <f t="shared" si="13"/>
        <v>60.15936254980079</v>
      </c>
      <c r="P44" s="65">
        <f t="shared" si="14"/>
        <v>36.30573248407643</v>
      </c>
      <c r="Q44" s="65">
        <f t="shared" si="15"/>
        <v>63.694267515923563</v>
      </c>
      <c r="R44" s="65">
        <f t="shared" si="16"/>
        <v>39.840637450199203</v>
      </c>
      <c r="S44" s="66">
        <f t="shared" si="17"/>
        <v>-3.5349049661227738</v>
      </c>
      <c r="T44" s="66">
        <f t="shared" si="18"/>
        <v>-3.5349049661227738</v>
      </c>
      <c r="U44" t="s">
        <v>86</v>
      </c>
      <c r="V44" t="s">
        <v>139</v>
      </c>
    </row>
    <row r="45" spans="1:22" ht="15" x14ac:dyDescent="0.25">
      <c r="A45">
        <v>2.25</v>
      </c>
      <c r="B45">
        <v>1.7</v>
      </c>
      <c r="C45" s="45">
        <f t="shared" si="10"/>
        <v>3.2679738562091387E-2</v>
      </c>
      <c r="D45" s="46">
        <f>IF(OR($A45="",$B45=""),"",A45*'MPTO_working_2-way'!$G44)</f>
        <v>2.3235294117647056</v>
      </c>
      <c r="E45" s="48">
        <f>IF(OR($A45="",$B45=""),"",B45*'MPTO_working_2-way'!$G44)</f>
        <v>1.7555555555555553</v>
      </c>
      <c r="F45" s="46">
        <f>IF(OR($A45="",$B45=""),"",'MPTO_working_2-way'!D44)</f>
        <v>2.3358778625954195</v>
      </c>
      <c r="G45" s="48">
        <f>IF(OR($A45="",$B45=""),"",'MPTO_working_2-way'!E44)</f>
        <v>1.7485714285714284</v>
      </c>
      <c r="H45" s="46">
        <f>IF(OR($A45="",$B45=""),"",'OddsRatio_working_2-way'!M44)</f>
        <v>2.3363062095621219</v>
      </c>
      <c r="I45" s="46">
        <f>IF(OR($A45="",$B45=""),"",'OddsRatio_working_2-way'!N44)</f>
        <v>1.7483314773547878</v>
      </c>
      <c r="J45" s="46">
        <f>IF('Log_working_2-way'!$D44="","",A45^('Log_working_2-way'!$D44))</f>
        <v>2.3419883892799152</v>
      </c>
      <c r="K45" s="48">
        <f>IF('Log_working_2-way'!$D44="","",B45^('Log_working_2-way'!$D44))</f>
        <v>1.7451629298644922</v>
      </c>
      <c r="L45" s="64">
        <f t="shared" si="11"/>
        <v>0.43037974683544311</v>
      </c>
      <c r="M45" s="64">
        <f t="shared" si="12"/>
        <v>0.569620253164557</v>
      </c>
      <c r="N45" s="65">
        <v>100</v>
      </c>
      <c r="O45" s="65">
        <f t="shared" si="13"/>
        <v>55.55555555555555</v>
      </c>
      <c r="P45" s="65">
        <f t="shared" si="14"/>
        <v>41.176470588235297</v>
      </c>
      <c r="Q45" s="65">
        <f t="shared" si="15"/>
        <v>58.82352941176471</v>
      </c>
      <c r="R45" s="65">
        <f t="shared" si="16"/>
        <v>44.444444444444443</v>
      </c>
      <c r="S45" s="66">
        <f t="shared" si="17"/>
        <v>-3.26797385620916</v>
      </c>
      <c r="T45" s="66">
        <f t="shared" si="18"/>
        <v>-3.2679738562091458</v>
      </c>
      <c r="U45" t="s">
        <v>36</v>
      </c>
      <c r="V45" t="s">
        <v>87</v>
      </c>
    </row>
    <row r="46" spans="1:22" ht="15" x14ac:dyDescent="0.25">
      <c r="A46">
        <v>2.2999999999999998</v>
      </c>
      <c r="B46">
        <v>1.65</v>
      </c>
      <c r="C46" s="45">
        <f t="shared" si="10"/>
        <v>4.0843214756258295E-2</v>
      </c>
      <c r="D46" s="46">
        <f>IF(OR($A46="",$B46=""),"",A46*'MPTO_working_2-way'!$G45)</f>
        <v>2.393939393939394</v>
      </c>
      <c r="E46" s="48">
        <f>IF(OR($A46="",$B46=""),"",B46*'MPTO_working_2-way'!$G45)</f>
        <v>1.7173913043478262</v>
      </c>
      <c r="F46" s="46">
        <f>IF(OR($A46="",$B46=""),"",'MPTO_working_2-way'!D45)</f>
        <v>2.4133545310015898</v>
      </c>
      <c r="G46" s="48">
        <f>IF(OR($A46="",$B46=""),"",'MPTO_working_2-way'!E45)</f>
        <v>1.7075365579302588</v>
      </c>
      <c r="H46" s="46">
        <f>IF(OR($A46="",$B46=""),"",'OddsRatio_working_2-way'!M45)</f>
        <v>2.4142135623730949</v>
      </c>
      <c r="I46" s="46">
        <f>IF(OR($A46="",$B46=""),"",'OddsRatio_working_2-way'!N45)</f>
        <v>1.7071067811865481</v>
      </c>
      <c r="J46" s="46">
        <f>IF('Log_working_2-way'!$D45="","",A46^('Log_working_2-way'!$D45))</f>
        <v>2.4232620837218128</v>
      </c>
      <c r="K46" s="48">
        <f>IF('Log_working_2-way'!$D45="","",B46^('Log_working_2-way'!$D45))</f>
        <v>1.7026112839208782</v>
      </c>
      <c r="L46" s="64">
        <f t="shared" si="11"/>
        <v>0.41772151898734178</v>
      </c>
      <c r="M46" s="64">
        <f t="shared" si="12"/>
        <v>0.58227848101265822</v>
      </c>
      <c r="N46" s="65">
        <v>100</v>
      </c>
      <c r="O46" s="65">
        <f t="shared" si="13"/>
        <v>56.521739130434774</v>
      </c>
      <c r="P46" s="65">
        <f t="shared" si="14"/>
        <v>39.393939393939398</v>
      </c>
      <c r="Q46" s="65">
        <f t="shared" si="15"/>
        <v>60.606060606060609</v>
      </c>
      <c r="R46" s="65">
        <f t="shared" si="16"/>
        <v>43.478260869565219</v>
      </c>
      <c r="S46" s="66">
        <f t="shared" si="17"/>
        <v>-4.0843214756258348</v>
      </c>
      <c r="T46" s="66">
        <f t="shared" si="18"/>
        <v>-4.0843214756258206</v>
      </c>
      <c r="U46" t="s">
        <v>337</v>
      </c>
      <c r="V46" t="s">
        <v>43</v>
      </c>
    </row>
    <row r="47" spans="1:22" ht="15" x14ac:dyDescent="0.25">
      <c r="A47">
        <v>1.78</v>
      </c>
      <c r="B47">
        <v>2.1</v>
      </c>
      <c r="C47" s="45">
        <f t="shared" si="10"/>
        <v>3.7988228999465079E-2</v>
      </c>
      <c r="D47" s="46">
        <f>IF(OR($A47="",$B47=""),"",A47*'MPTO_working_2-way'!$G46)</f>
        <v>1.8476190476190479</v>
      </c>
      <c r="E47" s="48">
        <f>IF(OR($A47="",$B47=""),"",B47*'MPTO_working_2-way'!$G46)</f>
        <v>2.1797752808988768</v>
      </c>
      <c r="F47" s="46">
        <f>IF(OR($A47="",$B47=""),"",'MPTO_working_2-way'!D46)</f>
        <v>1.8422868408082802</v>
      </c>
      <c r="G47" s="48">
        <f>IF(OR($A47="",$B47=""),"",'MPTO_working_2-way'!E46)</f>
        <v>2.1872440023405506</v>
      </c>
      <c r="H47" s="46">
        <f>IF(OR($A47="",$B47=""),"",'OddsRatio_working_2-way'!M46)</f>
        <v>1.8420753583206844</v>
      </c>
      <c r="I47" s="46">
        <f>IF(OR($A47="",$B47=""),"",'OddsRatio_working_2-way'!N46)</f>
        <v>2.1875421719907089</v>
      </c>
      <c r="J47" s="46">
        <f>IF('Log_working_2-way'!$D46="","",A47^('Log_working_2-way'!$D46))</f>
        <v>1.8396466235294411</v>
      </c>
      <c r="K47" s="48">
        <f>IF('Log_working_2-way'!$D46="","",B47^('Log_working_2-way'!$D46))</f>
        <v>2.1909772182449698</v>
      </c>
      <c r="L47" s="64">
        <f t="shared" si="11"/>
        <v>0.54123711340206171</v>
      </c>
      <c r="M47" s="64">
        <f t="shared" si="12"/>
        <v>0.45876288659793807</v>
      </c>
      <c r="N47" s="65">
        <v>100</v>
      </c>
      <c r="O47" s="65">
        <f t="shared" si="13"/>
        <v>43.820224719101127</v>
      </c>
      <c r="P47" s="65">
        <f t="shared" si="14"/>
        <v>52.38095238095238</v>
      </c>
      <c r="Q47" s="65">
        <f t="shared" si="15"/>
        <v>47.619047619047613</v>
      </c>
      <c r="R47" s="65">
        <f t="shared" si="16"/>
        <v>56.17977528089888</v>
      </c>
      <c r="S47" s="66">
        <f t="shared" si="17"/>
        <v>-3.7988228999464866</v>
      </c>
      <c r="T47" s="66">
        <f t="shared" si="18"/>
        <v>-3.7988228999465008</v>
      </c>
      <c r="U47" t="s">
        <v>294</v>
      </c>
      <c r="V47" t="s">
        <v>302</v>
      </c>
    </row>
    <row r="48" spans="1:22" ht="15" x14ac:dyDescent="0.25">
      <c r="A48">
        <v>2.04</v>
      </c>
      <c r="B48">
        <v>1.84</v>
      </c>
      <c r="C48" s="45">
        <f t="shared" si="10"/>
        <v>3.3674339300937772E-2</v>
      </c>
      <c r="D48" s="46">
        <f>IF(OR($A48="",$B48=""),"",A48*'MPTO_working_2-way'!$G47)</f>
        <v>2.1086956521739131</v>
      </c>
      <c r="E48" s="48">
        <f>IF(OR($A48="",$B48=""),"",B48*'MPTO_working_2-way'!$G47)</f>
        <v>1.9019607843137256</v>
      </c>
      <c r="F48" s="46">
        <f>IF(OR($A48="",$B48=""),"",'MPTO_working_2-way'!D47)</f>
        <v>2.1125619090499774</v>
      </c>
      <c r="G48" s="48">
        <f>IF(OR($A48="",$B48=""),"",'MPTO_working_2-way'!E47)</f>
        <v>1.8988263860785108</v>
      </c>
      <c r="H48" s="46">
        <f>IF(OR($A48="",$B48=""),"",'OddsRatio_working_2-way'!M47)</f>
        <v>2.1126972805283741</v>
      </c>
      <c r="I48" s="46">
        <f>IF(OR($A48="",$B48=""),"",'OddsRatio_working_2-way'!N47)</f>
        <v>1.8987170342729172</v>
      </c>
      <c r="J48" s="46">
        <f>IF('Log_working_2-way'!$D47="","",A48^('Log_working_2-way'!$D47))</f>
        <v>2.1144632865880677</v>
      </c>
      <c r="K48" s="48">
        <f>IF('Log_working_2-way'!$D47="","",B48^('Log_working_2-way'!$D47))</f>
        <v>1.8972929050551837</v>
      </c>
      <c r="L48" s="64">
        <f t="shared" si="11"/>
        <v>0.47422680412371132</v>
      </c>
      <c r="M48" s="64">
        <f t="shared" si="12"/>
        <v>0.52577319587628868</v>
      </c>
      <c r="N48" s="65">
        <v>100</v>
      </c>
      <c r="O48" s="65">
        <f t="shared" si="13"/>
        <v>50.980392156862742</v>
      </c>
      <c r="P48" s="65">
        <f t="shared" si="14"/>
        <v>45.652173913043477</v>
      </c>
      <c r="Q48" s="65">
        <f t="shared" si="15"/>
        <v>54.347826086956516</v>
      </c>
      <c r="R48" s="65">
        <f t="shared" si="16"/>
        <v>49.019607843137251</v>
      </c>
      <c r="S48" s="66">
        <f t="shared" si="17"/>
        <v>-3.3674339300937746</v>
      </c>
      <c r="T48" s="66">
        <f t="shared" si="18"/>
        <v>-3.3674339300937746</v>
      </c>
      <c r="U48" t="s">
        <v>318</v>
      </c>
      <c r="V48" t="s">
        <v>317</v>
      </c>
    </row>
    <row r="49" spans="1:22" ht="15" x14ac:dyDescent="0.25">
      <c r="A49">
        <v>2.0699999999999998</v>
      </c>
      <c r="B49">
        <v>1.8</v>
      </c>
      <c r="C49" s="45">
        <f t="shared" si="10"/>
        <v>3.8647342995169254E-2</v>
      </c>
      <c r="D49" s="46">
        <f>IF(OR($A49="",$B49=""),"",A49*'MPTO_working_2-way'!$G48)</f>
        <v>2.1500000000000004</v>
      </c>
      <c r="E49" s="48">
        <f>IF(OR($A49="",$B49=""),"",B49*'MPTO_working_2-way'!$G48)</f>
        <v>1.8695652173913047</v>
      </c>
      <c r="F49" s="46">
        <f>IF(OR($A49="",$B49=""),"",'MPTO_working_2-way'!D48)</f>
        <v>2.15625</v>
      </c>
      <c r="G49" s="48">
        <f>IF(OR($A49="",$B49=""),"",'MPTO_working_2-way'!E48)</f>
        <v>1.8648648648648651</v>
      </c>
      <c r="H49" s="46">
        <f>IF(OR($A49="",$B49=""),"",'OddsRatio_working_2-way'!M48)</f>
        <v>2.1565033506220384</v>
      </c>
      <c r="I49" s="46">
        <f>IF(OR($A49="",$B49=""),"",'OddsRatio_working_2-way'!N48)</f>
        <v>1.8646754023342345</v>
      </c>
      <c r="J49" s="46">
        <f>IF('Log_working_2-way'!$D48="","",A49^('Log_working_2-way'!$D48))</f>
        <v>2.1593762623614712</v>
      </c>
      <c r="K49" s="48">
        <f>IF('Log_working_2-way'!$D48="","",B49^('Log_working_2-way'!$D48))</f>
        <v>1.8625327535713179</v>
      </c>
      <c r="L49" s="64">
        <f t="shared" si="11"/>
        <v>0.46511627906976738</v>
      </c>
      <c r="M49" s="64">
        <f t="shared" si="12"/>
        <v>0.53488372093023251</v>
      </c>
      <c r="N49" s="65">
        <v>100</v>
      </c>
      <c r="O49" s="65">
        <f t="shared" si="13"/>
        <v>51.690821256038639</v>
      </c>
      <c r="P49" s="65">
        <f t="shared" si="14"/>
        <v>44.444444444444443</v>
      </c>
      <c r="Q49" s="65">
        <f t="shared" si="15"/>
        <v>55.555555555555557</v>
      </c>
      <c r="R49" s="65">
        <f t="shared" si="16"/>
        <v>48.309178743961354</v>
      </c>
      <c r="S49" s="66">
        <f t="shared" si="17"/>
        <v>-3.8647342995169183</v>
      </c>
      <c r="T49" s="66">
        <f t="shared" si="18"/>
        <v>-3.8647342995169112</v>
      </c>
      <c r="U49" t="s">
        <v>306</v>
      </c>
      <c r="V49" t="s">
        <v>324</v>
      </c>
    </row>
    <row r="50" spans="1:22" ht="15" x14ac:dyDescent="0.25">
      <c r="A50">
        <v>1.91</v>
      </c>
      <c r="B50">
        <v>1.94</v>
      </c>
      <c r="C50" s="45">
        <f t="shared" si="10"/>
        <v>3.9024126949857019E-2</v>
      </c>
      <c r="D50" s="46">
        <f>IF(OR($A50="",$B50=""),"",A50*'MPTO_working_2-way'!$G49)</f>
        <v>1.9845360824742269</v>
      </c>
      <c r="E50" s="48">
        <f>IF(OR($A50="",$B50=""),"",B50*'MPTO_working_2-way'!$G49)</f>
        <v>2.0157068062827226</v>
      </c>
      <c r="F50" s="46">
        <f>IF(OR($A50="",$B50=""),"",'MPTO_working_2-way'!D49)</f>
        <v>1.98393746319002</v>
      </c>
      <c r="G50" s="48">
        <f>IF(OR($A50="",$B50=""),"",'MPTO_working_2-way'!E49)</f>
        <v>2.0163247537682976</v>
      </c>
      <c r="H50" s="46">
        <f>IF(OR($A50="",$B50=""),"",'OddsRatio_working_2-way'!M49)</f>
        <v>1.9839131599805839</v>
      </c>
      <c r="I50" s="46">
        <f>IF(OR($A50="",$B50=""),"",'OddsRatio_working_2-way'!N49)</f>
        <v>2.0163498575623611</v>
      </c>
      <c r="J50" s="46">
        <f>IF('Log_working_2-way'!$D49="","",A50^('Log_working_2-way'!$D49))</f>
        <v>1.9836394873960235</v>
      </c>
      <c r="K50" s="48">
        <f>IF('Log_working_2-way'!$D49="","",B50^('Log_working_2-way'!$D49))</f>
        <v>2.0166326309725022</v>
      </c>
      <c r="L50" s="64">
        <f t="shared" si="11"/>
        <v>0.50389610389610384</v>
      </c>
      <c r="M50" s="64">
        <f t="shared" si="12"/>
        <v>0.4961038961038961</v>
      </c>
      <c r="N50" s="65">
        <v>100</v>
      </c>
      <c r="O50" s="65">
        <f t="shared" si="13"/>
        <v>47.643979057591622</v>
      </c>
      <c r="P50" s="65">
        <f t="shared" si="14"/>
        <v>48.453608247422686</v>
      </c>
      <c r="Q50" s="65">
        <f t="shared" si="15"/>
        <v>51.546391752577328</v>
      </c>
      <c r="R50" s="65">
        <f t="shared" si="16"/>
        <v>52.356020942408378</v>
      </c>
      <c r="S50" s="66">
        <f t="shared" si="17"/>
        <v>-3.9024126949857063</v>
      </c>
      <c r="T50" s="66">
        <f t="shared" si="18"/>
        <v>-3.9024126949856921</v>
      </c>
      <c r="U50" t="s">
        <v>440</v>
      </c>
      <c r="V50" t="s">
        <v>443</v>
      </c>
    </row>
    <row r="51" spans="1:22" ht="15" x14ac:dyDescent="0.25">
      <c r="A51">
        <v>2</v>
      </c>
      <c r="B51">
        <v>1.85</v>
      </c>
      <c r="C51" s="45">
        <f t="shared" si="10"/>
        <v>4.0540540540540349E-2</v>
      </c>
      <c r="D51" s="46">
        <f>IF(OR($A51="",$B51=""),"",A51*'MPTO_working_2-way'!$G50)</f>
        <v>2.0810810810810807</v>
      </c>
      <c r="E51" s="48">
        <f>IF(OR($A51="",$B51=""),"",B51*'MPTO_working_2-way'!$G50)</f>
        <v>1.9249999999999998</v>
      </c>
      <c r="F51" s="46">
        <f>IF(OR($A51="",$B51=""),"",'MPTO_working_2-way'!D50)</f>
        <v>2.0845070422535206</v>
      </c>
      <c r="G51" s="48">
        <f>IF(OR($A51="",$B51=""),"",'MPTO_working_2-way'!E50)</f>
        <v>1.9220779220779218</v>
      </c>
      <c r="H51" s="46">
        <f>IF(OR($A51="",$B51=""),"",'OddsRatio_working_2-way'!M50)</f>
        <v>2.0846522890932806</v>
      </c>
      <c r="I51" s="46">
        <f>IF(OR($A51="",$B51=""),"",'OddsRatio_working_2-way'!N50)</f>
        <v>1.9219544457292885</v>
      </c>
      <c r="J51" s="46">
        <f>IF('Log_working_2-way'!$D50="","",A51^('Log_working_2-way'!$D50))</f>
        <v>2.086225702151145</v>
      </c>
      <c r="K51" s="48">
        <f>IF('Log_working_2-way'!$D50="","",B51^('Log_working_2-way'!$D50))</f>
        <v>1.9206189818740487</v>
      </c>
      <c r="L51" s="64">
        <f t="shared" si="11"/>
        <v>0.48051948051948062</v>
      </c>
      <c r="M51" s="64">
        <f t="shared" si="12"/>
        <v>0.51948051948051954</v>
      </c>
      <c r="N51" s="65">
        <v>100</v>
      </c>
      <c r="O51" s="65">
        <f t="shared" si="13"/>
        <v>50</v>
      </c>
      <c r="P51" s="65">
        <f t="shared" si="14"/>
        <v>45.945945945945937</v>
      </c>
      <c r="Q51" s="65">
        <f t="shared" si="15"/>
        <v>54.054054054054049</v>
      </c>
      <c r="R51" s="65">
        <f t="shared" si="16"/>
        <v>50</v>
      </c>
      <c r="S51" s="66">
        <f t="shared" si="17"/>
        <v>-4.0540540540540491</v>
      </c>
      <c r="T51" s="66">
        <f t="shared" si="18"/>
        <v>-4.0540540540540633</v>
      </c>
      <c r="U51" t="s">
        <v>437</v>
      </c>
      <c r="V51" t="s">
        <v>444</v>
      </c>
    </row>
    <row r="52" spans="1:22" ht="15" x14ac:dyDescent="0.25">
      <c r="A52">
        <v>1.85</v>
      </c>
      <c r="B52">
        <v>2</v>
      </c>
      <c r="C52" s="45">
        <f t="shared" si="10"/>
        <v>4.0540540540540349E-2</v>
      </c>
      <c r="D52" s="46">
        <f>IF(OR($A52="",$B52=""),"",A52*'MPTO_working_2-way'!$G51)</f>
        <v>1.9249999999999998</v>
      </c>
      <c r="E52" s="48">
        <f>IF(OR($A52="",$B52=""),"",B52*'MPTO_working_2-way'!$G51)</f>
        <v>2.0810810810810807</v>
      </c>
      <c r="F52" s="46">
        <f>IF(OR($A52="",$B52=""),"",'MPTO_working_2-way'!D51)</f>
        <v>1.9220779220779218</v>
      </c>
      <c r="G52" s="48">
        <f>IF(OR($A52="",$B52=""),"",'MPTO_working_2-way'!E51)</f>
        <v>2.0845070422535206</v>
      </c>
      <c r="H52" s="46">
        <f>IF(OR($A52="",$B52=""),"",'OddsRatio_working_2-way'!M51)</f>
        <v>1.9219544457292885</v>
      </c>
      <c r="I52" s="46">
        <f>IF(OR($A52="",$B52=""),"",'OddsRatio_working_2-way'!N51)</f>
        <v>2.0846522890932806</v>
      </c>
      <c r="J52" s="46">
        <f>IF('Log_working_2-way'!$D51="","",A52^('Log_working_2-way'!$D51))</f>
        <v>1.9206189818740487</v>
      </c>
      <c r="K52" s="48">
        <f>IF('Log_working_2-way'!$D51="","",B52^('Log_working_2-way'!$D51))</f>
        <v>2.086225702151145</v>
      </c>
      <c r="L52" s="64">
        <f t="shared" si="11"/>
        <v>0.51948051948051954</v>
      </c>
      <c r="M52" s="64">
        <f t="shared" si="12"/>
        <v>0.48051948051948062</v>
      </c>
      <c r="N52" s="65">
        <v>100</v>
      </c>
      <c r="O52" s="65">
        <f t="shared" si="13"/>
        <v>45.945945945945937</v>
      </c>
      <c r="P52" s="65">
        <f t="shared" si="14"/>
        <v>50</v>
      </c>
      <c r="Q52" s="65">
        <f t="shared" si="15"/>
        <v>50</v>
      </c>
      <c r="R52" s="65">
        <f t="shared" si="16"/>
        <v>54.054054054054049</v>
      </c>
      <c r="S52" s="66">
        <f t="shared" si="17"/>
        <v>-4.0540540540540633</v>
      </c>
      <c r="T52" s="66">
        <f t="shared" si="18"/>
        <v>-4.0540540540540491</v>
      </c>
      <c r="U52" t="s">
        <v>447</v>
      </c>
      <c r="V52" t="s">
        <v>460</v>
      </c>
    </row>
    <row r="53" spans="1:22" ht="15" x14ac:dyDescent="0.25">
      <c r="A53">
        <v>1.93</v>
      </c>
      <c r="B53">
        <v>1.92</v>
      </c>
      <c r="C53" s="45">
        <f t="shared" si="10"/>
        <v>3.8968048359240282E-2</v>
      </c>
      <c r="D53" s="46">
        <f>IF(OR($A53="",$B53=""),"",A53*'MPTO_working_2-way'!$G52)</f>
        <v>2.0052083333333335</v>
      </c>
      <c r="E53" s="48">
        <f>IF(OR($A53="",$B53=""),"",B53*'MPTO_working_2-way'!$G52)</f>
        <v>1.9948186528497414</v>
      </c>
      <c r="F53" s="46">
        <f>IF(OR($A53="",$B53=""),"",'MPTO_working_2-way'!D52)</f>
        <v>2.0054118411083453</v>
      </c>
      <c r="G53" s="48">
        <f>IF(OR($A53="",$B53=""),"",'MPTO_working_2-way'!E52)</f>
        <v>1.9946172892668752</v>
      </c>
      <c r="H53" s="46">
        <f>IF(OR($A53="",$B53=""),"",'OddsRatio_working_2-way'!M52)</f>
        <v>2.0054200938997546</v>
      </c>
      <c r="I53" s="46">
        <f>IF(OR($A53="",$B53=""),"",'OddsRatio_working_2-way'!N52)</f>
        <v>1.9946091251481448</v>
      </c>
      <c r="J53" s="46">
        <f>IF('Log_working_2-way'!$D52="","",A53^('Log_working_2-way'!$D52))</f>
        <v>2.0055131845379748</v>
      </c>
      <c r="K53" s="48">
        <f>IF('Log_working_2-way'!$D52="","",B53^('Log_working_2-way'!$D52))</f>
        <v>1.9945170440100763</v>
      </c>
      <c r="L53" s="64">
        <f t="shared" si="11"/>
        <v>0.49870129870129865</v>
      </c>
      <c r="M53" s="64">
        <f t="shared" si="12"/>
        <v>0.50129870129870124</v>
      </c>
      <c r="N53" s="65">
        <v>100</v>
      </c>
      <c r="O53" s="65">
        <f t="shared" si="13"/>
        <v>48.186528497409334</v>
      </c>
      <c r="P53" s="65">
        <f t="shared" si="14"/>
        <v>47.916666666666671</v>
      </c>
      <c r="Q53" s="65">
        <f t="shared" si="15"/>
        <v>52.083333333333336</v>
      </c>
      <c r="R53" s="65">
        <f t="shared" si="16"/>
        <v>51.81347150259068</v>
      </c>
      <c r="S53" s="66">
        <f t="shared" si="17"/>
        <v>-3.8968048359240015</v>
      </c>
      <c r="T53" s="66">
        <f t="shared" si="18"/>
        <v>-3.8968048359240086</v>
      </c>
      <c r="U53" t="s">
        <v>481</v>
      </c>
      <c r="V53" t="s">
        <v>451</v>
      </c>
    </row>
    <row r="54" spans="1:22" ht="15" x14ac:dyDescent="0.25">
      <c r="A54">
        <v>2.34</v>
      </c>
      <c r="B54">
        <v>1.66</v>
      </c>
      <c r="C54" s="45">
        <f t="shared" si="10"/>
        <v>2.9760065904644417E-2</v>
      </c>
      <c r="D54" s="46">
        <f>IF(OR($A54="",$B54=""),"",A54*'MPTO_working_2-way'!$G53)</f>
        <v>2.4096385542168677</v>
      </c>
      <c r="E54" s="48">
        <f>IF(OR($A54="",$B54=""),"",B54*'MPTO_working_2-way'!$G53)</f>
        <v>1.7094017094017095</v>
      </c>
      <c r="F54" s="46">
        <f>IF(OR($A54="",$B54=""),"",'MPTO_working_2-way'!D53)</f>
        <v>2.4244164274123086</v>
      </c>
      <c r="G54" s="48">
        <f>IF(OR($A54="",$B54=""),"",'MPTO_working_2-way'!E53)</f>
        <v>1.7020418894049603</v>
      </c>
      <c r="H54" s="46">
        <f>IF(OR($A54="",$B54=""),"",'OddsRatio_working_2-way'!M53)</f>
        <v>2.4248870236980302</v>
      </c>
      <c r="I54" s="46">
        <f>IF(OR($A54="",$B54=""),"",'OddsRatio_working_2-way'!N53)</f>
        <v>1.7018100265975373</v>
      </c>
      <c r="J54" s="46">
        <f>IF('Log_working_2-way'!$D53="","",A54^('Log_working_2-way'!$D53))</f>
        <v>2.4316899199135542</v>
      </c>
      <c r="K54" s="48">
        <f>IF('Log_working_2-way'!$D53="","",B54^('Log_working_2-way'!$D53))</f>
        <v>1.6984752676475883</v>
      </c>
      <c r="L54" s="64">
        <f t="shared" si="11"/>
        <v>0.41499999999999998</v>
      </c>
      <c r="M54" s="64">
        <f t="shared" si="12"/>
        <v>0.58499999999999996</v>
      </c>
      <c r="N54" s="65">
        <v>100</v>
      </c>
      <c r="O54" s="65">
        <f t="shared" si="13"/>
        <v>57.264957264957268</v>
      </c>
      <c r="P54" s="65">
        <f t="shared" si="14"/>
        <v>39.759036144578317</v>
      </c>
      <c r="Q54" s="65">
        <f t="shared" si="15"/>
        <v>60.24096385542169</v>
      </c>
      <c r="R54" s="65">
        <f t="shared" si="16"/>
        <v>42.73504273504274</v>
      </c>
      <c r="S54" s="66">
        <f t="shared" si="17"/>
        <v>-2.9760065904644222</v>
      </c>
      <c r="T54" s="66">
        <f t="shared" si="18"/>
        <v>-2.9760065904644222</v>
      </c>
      <c r="U54" t="s">
        <v>482</v>
      </c>
      <c r="V54" t="s">
        <v>247</v>
      </c>
    </row>
    <row r="55" spans="1:22" ht="15" x14ac:dyDescent="0.25">
      <c r="A55">
        <v>1.34</v>
      </c>
      <c r="B55">
        <v>3.44</v>
      </c>
      <c r="C55" s="45">
        <f t="shared" si="10"/>
        <v>3.6966331135022568E-2</v>
      </c>
      <c r="D55" s="46">
        <f>IF(OR($A55="",$B55=""),"",A55*'MPTO_working_2-way'!$G54)</f>
        <v>1.3895348837209303</v>
      </c>
      <c r="E55" s="48">
        <f>IF(OR($A55="",$B55=""),"",B55*'MPTO_working_2-way'!$G54)</f>
        <v>3.5671641791044775</v>
      </c>
      <c r="F55" s="46">
        <f>IF(OR($A55="",$B55=""),"",'MPTO_working_2-way'!D54)</f>
        <v>1.3740312388219864</v>
      </c>
      <c r="G55" s="48">
        <f>IF(OR($A55="",$B55=""),"",'MPTO_working_2-way'!E54)</f>
        <v>3.6735734778450748</v>
      </c>
      <c r="H55" s="46">
        <f>IF(OR($A55="",$B55=""),"",'OddsRatio_working_2-way'!M54)</f>
        <v>1.3732884438274002</v>
      </c>
      <c r="I55" s="46">
        <f>IF(OR($A55="",$B55=""),"",'OddsRatio_working_2-way'!N54)</f>
        <v>3.6788935380554597</v>
      </c>
      <c r="J55" s="46">
        <f>IF('Log_working_2-way'!$D54="","",A55^('Log_working_2-way'!$D54))</f>
        <v>1.366081380120459</v>
      </c>
      <c r="K55" s="48">
        <f>IF('Log_working_2-way'!$D54="","",B55^('Log_working_2-way'!$D54))</f>
        <v>3.7316330583878763</v>
      </c>
      <c r="L55" s="64">
        <f t="shared" si="11"/>
        <v>0.71966527196652719</v>
      </c>
      <c r="M55" s="64">
        <f t="shared" si="12"/>
        <v>0.28033472803347281</v>
      </c>
      <c r="N55" s="65">
        <v>100</v>
      </c>
      <c r="O55" s="65">
        <f t="shared" si="13"/>
        <v>25.373134328358205</v>
      </c>
      <c r="P55" s="65">
        <f t="shared" si="14"/>
        <v>70.930232558139537</v>
      </c>
      <c r="Q55" s="65">
        <f t="shared" si="15"/>
        <v>29.069767441860467</v>
      </c>
      <c r="R55" s="65">
        <f t="shared" si="16"/>
        <v>74.626865671641781</v>
      </c>
      <c r="S55" s="66">
        <f t="shared" si="17"/>
        <v>-3.6966331135022621</v>
      </c>
      <c r="T55" s="66">
        <f t="shared" si="18"/>
        <v>-3.6966331135022443</v>
      </c>
      <c r="U55" t="s">
        <v>281</v>
      </c>
      <c r="V55" t="s">
        <v>246</v>
      </c>
    </row>
    <row r="56" spans="1:22" ht="15" x14ac:dyDescent="0.25">
      <c r="A56">
        <v>2.63</v>
      </c>
      <c r="B56">
        <v>1.51</v>
      </c>
      <c r="C56" s="45">
        <f t="shared" si="10"/>
        <v>4.2479792511268322E-2</v>
      </c>
      <c r="D56" s="46">
        <f>IF(OR($A56="",$B56=""),"",A56*'MPTO_working_2-way'!$G55)</f>
        <v>2.7417218543046356</v>
      </c>
      <c r="E56" s="48">
        <f>IF(OR($A56="",$B56=""),"",B56*'MPTO_working_2-way'!$G55)</f>
        <v>1.5741444866920151</v>
      </c>
      <c r="F56" s="46">
        <f>IF(OR($A56="",$B56=""),"",'MPTO_working_2-way'!D55)</f>
        <v>2.7856065654262965</v>
      </c>
      <c r="G56" s="48">
        <f>IF(OR($A56="",$B56=""),"",'MPTO_working_2-way'!E55)</f>
        <v>1.5600337831202247</v>
      </c>
      <c r="H56" s="46">
        <f>IF(OR($A56="",$B56=""),"",'OddsRatio_working_2-way'!M55)</f>
        <v>2.7877579342216747</v>
      </c>
      <c r="I56" s="46">
        <f>IF(OR($A56="",$B56=""),"",'OddsRatio_working_2-way'!N55)</f>
        <v>1.5593598444497263</v>
      </c>
      <c r="J56" s="46">
        <f>IF('Log_working_2-way'!$D55="","",A56^('Log_working_2-way'!$D55))</f>
        <v>2.8086642204693022</v>
      </c>
      <c r="K56" s="48">
        <f>IF('Log_working_2-way'!$D55="","",B56^('Log_working_2-way'!$D55))</f>
        <v>1.5528942236384655</v>
      </c>
      <c r="L56" s="64">
        <f t="shared" si="11"/>
        <v>0.36473429951690822</v>
      </c>
      <c r="M56" s="64">
        <f t="shared" si="12"/>
        <v>0.63526570048309183</v>
      </c>
      <c r="N56" s="65">
        <v>100</v>
      </c>
      <c r="O56" s="65">
        <f t="shared" si="13"/>
        <v>61.977186311787079</v>
      </c>
      <c r="P56" s="65">
        <f t="shared" si="14"/>
        <v>33.774834437086092</v>
      </c>
      <c r="Q56" s="65">
        <f t="shared" si="15"/>
        <v>66.225165562913915</v>
      </c>
      <c r="R56" s="65">
        <f t="shared" si="16"/>
        <v>38.022813688212928</v>
      </c>
      <c r="S56" s="66">
        <f t="shared" si="17"/>
        <v>-4.2479792511268357</v>
      </c>
      <c r="T56" s="66">
        <f t="shared" si="18"/>
        <v>-4.2479792511268357</v>
      </c>
      <c r="U56" t="s">
        <v>266</v>
      </c>
      <c r="V56" t="s">
        <v>260</v>
      </c>
    </row>
    <row r="57" spans="1:22" ht="15" x14ac:dyDescent="0.25">
      <c r="A57">
        <v>2.0499999999999998</v>
      </c>
      <c r="B57">
        <v>1.81</v>
      </c>
      <c r="C57" s="45">
        <f t="shared" si="10"/>
        <v>4.0291065894084488E-2</v>
      </c>
      <c r="D57" s="46">
        <f>IF(OR($A57="",$B57=""),"",A57*'MPTO_working_2-way'!$G56)</f>
        <v>2.132596685082873</v>
      </c>
      <c r="E57" s="48">
        <f>IF(OR($A57="",$B57=""),"",B57*'MPTO_working_2-way'!$G56)</f>
        <v>1.882926829268293</v>
      </c>
      <c r="F57" s="46">
        <f>IF(OR($A57="",$B57=""),"",'MPTO_working_2-way'!D56)</f>
        <v>2.1383086010661287</v>
      </c>
      <c r="G57" s="48">
        <f>IF(OR($A57="",$B57=""),"",'MPTO_working_2-way'!E56)</f>
        <v>1.8784963928616634</v>
      </c>
      <c r="H57" s="46">
        <f>IF(OR($A57="",$B57=""),"",'OddsRatio_working_2-way'!M56)</f>
        <v>2.1385500851066221</v>
      </c>
      <c r="I57" s="46">
        <f>IF(OR($A57="",$B57=""),"",'OddsRatio_working_2-way'!N56)</f>
        <v>1.8783100656536802</v>
      </c>
      <c r="J57" s="46">
        <f>IF('Log_working_2-way'!$D56="","",A57^('Log_working_2-way'!$D56))</f>
        <v>2.1411780217081708</v>
      </c>
      <c r="K57" s="48">
        <f>IF('Log_working_2-way'!$D56="","",B57^('Log_working_2-way'!$D56))</f>
        <v>1.8762874687184776</v>
      </c>
      <c r="L57" s="64">
        <f t="shared" si="11"/>
        <v>0.4689119170984456</v>
      </c>
      <c r="M57" s="64">
        <f t="shared" si="12"/>
        <v>0.53108808290155429</v>
      </c>
      <c r="N57" s="65">
        <v>100</v>
      </c>
      <c r="O57" s="65">
        <f t="shared" si="13"/>
        <v>51.219512195121943</v>
      </c>
      <c r="P57" s="65">
        <f t="shared" si="14"/>
        <v>44.751381215469614</v>
      </c>
      <c r="Q57" s="65">
        <f t="shared" si="15"/>
        <v>55.248618784530393</v>
      </c>
      <c r="R57" s="65">
        <f t="shared" si="16"/>
        <v>48.780487804878057</v>
      </c>
      <c r="S57" s="66">
        <f t="shared" si="17"/>
        <v>-4.0291065894084497</v>
      </c>
      <c r="T57" s="66">
        <f t="shared" si="18"/>
        <v>-4.0291065894084426</v>
      </c>
      <c r="U57" t="s">
        <v>252</v>
      </c>
      <c r="V57" t="s">
        <v>264</v>
      </c>
    </row>
    <row r="58" spans="1:22" ht="15" x14ac:dyDescent="0.25">
      <c r="A58">
        <v>2.44</v>
      </c>
      <c r="B58">
        <v>1.58</v>
      </c>
      <c r="C58" s="45">
        <f t="shared" si="10"/>
        <v>4.2747457978833836E-2</v>
      </c>
      <c r="D58" s="46">
        <f>IF(OR($A58="",$B58=""),"",A58*'MPTO_working_2-way'!$G57)</f>
        <v>2.5443037974683547</v>
      </c>
      <c r="E58" s="48">
        <f>IF(OR($A58="",$B58=""),"",B58*'MPTO_working_2-way'!$G57)</f>
        <v>1.6475409836065575</v>
      </c>
      <c r="F58" s="46">
        <f>IF(OR($A58="",$B58=""),"",'MPTO_working_2-way'!D57)</f>
        <v>2.5742521367521367</v>
      </c>
      <c r="G58" s="48">
        <f>IF(OR($A58="",$B58=""),"",'MPTO_working_2-way'!E57)</f>
        <v>1.6352222599253479</v>
      </c>
      <c r="H58" s="46">
        <f>IF(OR($A58="",$B58=""),"",'OddsRatio_working_2-way'!M57)</f>
        <v>2.5756771943166705</v>
      </c>
      <c r="I58" s="46">
        <f>IF(OR($A58="",$B58=""),"",'OddsRatio_working_2-way'!N57)</f>
        <v>1.6346477588219925</v>
      </c>
      <c r="J58" s="46">
        <f>IF('Log_working_2-way'!$D57="","",A58^('Log_working_2-way'!$D57))</f>
        <v>2.589784277589088</v>
      </c>
      <c r="K58" s="48">
        <f>IF('Log_working_2-way'!$D57="","",B58^('Log_working_2-way'!$D57))</f>
        <v>1.6290161590451022</v>
      </c>
      <c r="L58" s="64">
        <f t="shared" si="11"/>
        <v>0.39303482587064675</v>
      </c>
      <c r="M58" s="64">
        <f t="shared" si="12"/>
        <v>0.60696517412935314</v>
      </c>
      <c r="N58" s="65">
        <v>100</v>
      </c>
      <c r="O58" s="65">
        <f t="shared" si="13"/>
        <v>59.016393442622956</v>
      </c>
      <c r="P58" s="65">
        <f t="shared" si="14"/>
        <v>36.708860759493668</v>
      </c>
      <c r="Q58" s="65">
        <f t="shared" si="15"/>
        <v>63.291139240506325</v>
      </c>
      <c r="R58" s="65">
        <f t="shared" si="16"/>
        <v>40.983606557377051</v>
      </c>
      <c r="S58" s="66">
        <f t="shared" si="17"/>
        <v>-4.2747457978833694</v>
      </c>
      <c r="T58" s="66">
        <f t="shared" si="18"/>
        <v>-4.2747457978833836</v>
      </c>
      <c r="U58" t="s">
        <v>254</v>
      </c>
      <c r="V58" t="s">
        <v>259</v>
      </c>
    </row>
    <row r="59" spans="1:22" ht="15" x14ac:dyDescent="0.25">
      <c r="A59">
        <v>2.2000000000000002</v>
      </c>
      <c r="B59">
        <v>1.7</v>
      </c>
      <c r="C59" s="45">
        <f t="shared" si="10"/>
        <v>4.2780748663101553E-2</v>
      </c>
      <c r="D59" s="46">
        <f>IF(OR($A59="",$B59=""),"",A59*'MPTO_working_2-way'!$G58)</f>
        <v>2.2941176470588238</v>
      </c>
      <c r="E59" s="48">
        <f>IF(OR($A59="",$B59=""),"",B59*'MPTO_working_2-way'!$G58)</f>
        <v>1.7727272727272725</v>
      </c>
      <c r="F59" s="46">
        <f>IF(OR($A59="",$B59=""),"",'MPTO_working_2-way'!D58)</f>
        <v>2.308641975308642</v>
      </c>
      <c r="G59" s="48">
        <f>IF(OR($A59="",$B59=""),"",'MPTO_working_2-way'!E58)</f>
        <v>1.7641509433962264</v>
      </c>
      <c r="H59" s="46">
        <f>IF(OR($A59="",$B59=""),"",'OddsRatio_working_2-way'!M58)</f>
        <v>2.3093073414159546</v>
      </c>
      <c r="I59" s="46">
        <f>IF(OR($A59="",$B59=""),"",'OddsRatio_working_2-way'!N58)</f>
        <v>1.7637626158259732</v>
      </c>
      <c r="J59" s="46">
        <f>IF('Log_working_2-way'!$D58="","",A59^('Log_working_2-way'!$D58))</f>
        <v>2.3160568010337612</v>
      </c>
      <c r="K59" s="48">
        <f>IF('Log_working_2-way'!$D58="","",B59^('Log_working_2-way'!$D58))</f>
        <v>1.7598456230871857</v>
      </c>
      <c r="L59" s="64">
        <f t="shared" si="11"/>
        <v>0.43589743589743585</v>
      </c>
      <c r="M59" s="64">
        <f t="shared" si="12"/>
        <v>0.56410256410256421</v>
      </c>
      <c r="N59" s="65">
        <v>100</v>
      </c>
      <c r="O59" s="65">
        <f t="shared" si="13"/>
        <v>54.545454545454554</v>
      </c>
      <c r="P59" s="65">
        <f t="shared" si="14"/>
        <v>41.176470588235297</v>
      </c>
      <c r="Q59" s="65">
        <f t="shared" si="15"/>
        <v>58.82352941176471</v>
      </c>
      <c r="R59" s="65">
        <f t="shared" si="16"/>
        <v>45.454545454545453</v>
      </c>
      <c r="S59" s="66">
        <f t="shared" si="17"/>
        <v>-4.2780748663101562</v>
      </c>
      <c r="T59" s="66">
        <f t="shared" si="18"/>
        <v>-4.2780748663101562</v>
      </c>
      <c r="U59" t="s">
        <v>257</v>
      </c>
      <c r="V59" t="s">
        <v>267</v>
      </c>
    </row>
    <row r="60" spans="1:22" ht="15" x14ac:dyDescent="0.25">
      <c r="A60">
        <v>2.48</v>
      </c>
      <c r="B60">
        <v>1.56</v>
      </c>
      <c r="C60" s="45">
        <f t="shared" si="10"/>
        <v>4.4251447477253958E-2</v>
      </c>
      <c r="D60" s="46">
        <f>IF(OR($A60="",$B60=""),"",A60*'MPTO_working_2-way'!$G59)</f>
        <v>2.5897435897435899</v>
      </c>
      <c r="E60" s="48">
        <f>IF(OR($A60="",$B60=""),"",B60*'MPTO_working_2-way'!$G59)</f>
        <v>1.6290322580645162</v>
      </c>
      <c r="F60" s="46">
        <f>IF(OR($A60="",$B60=""),"",'MPTO_working_2-way'!D59)</f>
        <v>2.6239826370048833</v>
      </c>
      <c r="G60" s="48">
        <f>IF(OR($A60="",$B60=""),"",'MPTO_working_2-way'!E59)</f>
        <v>1.6157701303040428</v>
      </c>
      <c r="H60" s="46">
        <f>IF(OR($A60="",$B60=""),"",'OddsRatio_working_2-way'!M59)</f>
        <v>2.6256866681058635</v>
      </c>
      <c r="I60" s="46">
        <f>IF(OR($A60="",$B60=""),"",'OddsRatio_working_2-way'!N59)</f>
        <v>1.6151246852292456</v>
      </c>
      <c r="J60" s="46">
        <f>IF('Log_working_2-way'!$D59="","",A60^('Log_working_2-way'!$D59))</f>
        <v>2.6418905094818519</v>
      </c>
      <c r="K60" s="48">
        <f>IF('Log_working_2-way'!$D59="","",B60^('Log_working_2-way'!$D59))</f>
        <v>1.6090540107419686</v>
      </c>
      <c r="L60" s="64">
        <f t="shared" si="11"/>
        <v>0.38613861386138609</v>
      </c>
      <c r="M60" s="64">
        <f t="shared" si="12"/>
        <v>0.61386138613861385</v>
      </c>
      <c r="N60" s="65">
        <v>100</v>
      </c>
      <c r="O60" s="65">
        <f t="shared" si="13"/>
        <v>59.677419354838712</v>
      </c>
      <c r="P60" s="65">
        <f t="shared" si="14"/>
        <v>35.897435897435898</v>
      </c>
      <c r="Q60" s="65">
        <f t="shared" si="15"/>
        <v>64.102564102564102</v>
      </c>
      <c r="R60" s="65">
        <f t="shared" si="16"/>
        <v>40.322580645161295</v>
      </c>
      <c r="S60" s="66">
        <f t="shared" si="17"/>
        <v>-4.4251447477253905</v>
      </c>
      <c r="T60" s="66">
        <f t="shared" si="18"/>
        <v>-4.4251447477253976</v>
      </c>
      <c r="U60" t="s">
        <v>262</v>
      </c>
      <c r="V60" t="s">
        <v>255</v>
      </c>
    </row>
    <row r="61" spans="1:22" ht="15" x14ac:dyDescent="0.25">
      <c r="A61">
        <v>2.23</v>
      </c>
      <c r="B61">
        <v>1.68</v>
      </c>
      <c r="C61" s="45">
        <f t="shared" si="10"/>
        <v>4.3668588511637907E-2</v>
      </c>
      <c r="D61" s="46">
        <f>IF(OR($A61="",$B61=""),"",A61*'MPTO_working_2-way'!$G60)</f>
        <v>2.3273809523809526</v>
      </c>
      <c r="E61" s="48">
        <f>IF(OR($A61="",$B61=""),"",B61*'MPTO_working_2-way'!$G60)</f>
        <v>1.7533632286995515</v>
      </c>
      <c r="F61" s="46">
        <f>IF(OR($A61="",$B61=""),"",'MPTO_working_2-way'!D60)</f>
        <v>2.3441371542985863</v>
      </c>
      <c r="G61" s="48">
        <f>IF(OR($A61="",$B61=""),"",'MPTO_working_2-way'!E60)</f>
        <v>1.7439716972348942</v>
      </c>
      <c r="H61" s="46">
        <f>IF(OR($A61="",$B61=""),"",'OddsRatio_working_2-way'!M60)</f>
        <v>2.3449251017851385</v>
      </c>
      <c r="I61" s="46">
        <f>IF(OR($A61="",$B61=""),"",'OddsRatio_working_2-way'!N60)</f>
        <v>1.743535828629182</v>
      </c>
      <c r="J61" s="46">
        <f>IF('Log_working_2-way'!$D60="","",A61^('Log_working_2-way'!$D60))</f>
        <v>2.3527328444015367</v>
      </c>
      <c r="K61" s="48">
        <f>IF('Log_working_2-way'!$D60="","",B61^('Log_working_2-way'!$D60))</f>
        <v>1.7392442669948964</v>
      </c>
      <c r="L61" s="64">
        <f t="shared" si="11"/>
        <v>0.42966751918158563</v>
      </c>
      <c r="M61" s="64">
        <f t="shared" si="12"/>
        <v>0.57033248081841437</v>
      </c>
      <c r="N61" s="65">
        <v>100</v>
      </c>
      <c r="O61" s="65">
        <f t="shared" si="13"/>
        <v>55.156950672645742</v>
      </c>
      <c r="P61" s="65">
        <f t="shared" si="14"/>
        <v>40.476190476190474</v>
      </c>
      <c r="Q61" s="65">
        <f t="shared" si="15"/>
        <v>59.523809523809526</v>
      </c>
      <c r="R61" s="65">
        <f t="shared" si="16"/>
        <v>44.843049327354265</v>
      </c>
      <c r="S61" s="66">
        <f t="shared" si="17"/>
        <v>-4.3668588511637836</v>
      </c>
      <c r="T61" s="66">
        <f t="shared" si="18"/>
        <v>-4.3668588511637907</v>
      </c>
      <c r="U61" t="s">
        <v>261</v>
      </c>
      <c r="V61" t="s">
        <v>471</v>
      </c>
    </row>
    <row r="62" spans="1:22" ht="15" x14ac:dyDescent="0.25">
      <c r="A62">
        <v>2.56</v>
      </c>
      <c r="B62">
        <v>1.53</v>
      </c>
      <c r="C62" s="45">
        <f t="shared" si="10"/>
        <v>4.4219771241829964E-2</v>
      </c>
      <c r="D62" s="46">
        <f>IF(OR($A62="",$B62=""),"",A62*'MPTO_working_2-way'!$G61)</f>
        <v>2.6732026143790848</v>
      </c>
      <c r="E62" s="48">
        <f>IF(OR($A62="",$B62=""),"",B62*'MPTO_working_2-way'!$G61)</f>
        <v>1.5976562499999998</v>
      </c>
      <c r="F62" s="46">
        <f>IF(OR($A62="",$B62=""),"",'MPTO_working_2-way'!D61)</f>
        <v>2.7135929056394623</v>
      </c>
      <c r="G62" s="48">
        <f>IF(OR($A62="",$B62=""),"",'MPTO_working_2-way'!E61)</f>
        <v>1.5835691760329909</v>
      </c>
      <c r="H62" s="46">
        <f>IF(OR($A62="",$B62=""),"",'OddsRatio_working_2-way'!M61)</f>
        <v>2.7156328938368763</v>
      </c>
      <c r="I62" s="46">
        <f>IF(OR($A62="",$B62=""),"",'OddsRatio_working_2-way'!N61)</f>
        <v>1.5828752780343234</v>
      </c>
      <c r="J62" s="46">
        <f>IF('Log_working_2-way'!$D61="","",A62^('Log_working_2-way'!$D61))</f>
        <v>2.7348434621970585</v>
      </c>
      <c r="K62" s="48">
        <f>IF('Log_working_2-way'!$D61="","",B62^('Log_working_2-way'!$D61))</f>
        <v>1.5764208827996882</v>
      </c>
      <c r="L62" s="64">
        <f t="shared" si="11"/>
        <v>0.37408312958435208</v>
      </c>
      <c r="M62" s="64">
        <f t="shared" si="12"/>
        <v>0.62591687041564803</v>
      </c>
      <c r="N62" s="65">
        <v>100</v>
      </c>
      <c r="O62" s="65">
        <f t="shared" si="13"/>
        <v>60.9375</v>
      </c>
      <c r="P62" s="65">
        <f t="shared" si="14"/>
        <v>34.640522875816991</v>
      </c>
      <c r="Q62" s="65">
        <f t="shared" si="15"/>
        <v>65.359477124183002</v>
      </c>
      <c r="R62" s="65">
        <f t="shared" si="16"/>
        <v>39.0625</v>
      </c>
      <c r="S62" s="66">
        <f t="shared" si="17"/>
        <v>-4.4219771241830017</v>
      </c>
      <c r="T62" s="66">
        <f t="shared" si="18"/>
        <v>-4.4219771241830088</v>
      </c>
      <c r="U62" t="s">
        <v>253</v>
      </c>
      <c r="V62" t="s">
        <v>268</v>
      </c>
    </row>
    <row r="63" spans="1:22" ht="15" x14ac:dyDescent="0.25">
      <c r="A63">
        <v>2.39</v>
      </c>
      <c r="B63">
        <v>1.6</v>
      </c>
      <c r="C63" s="45">
        <f t="shared" si="10"/>
        <v>4.3410041841004166E-2</v>
      </c>
      <c r="D63" s="46">
        <f>IF(OR($A63="",$B63=""),"",A63*'MPTO_working_2-way'!$G62)</f>
        <v>2.4937499999999999</v>
      </c>
      <c r="E63" s="48">
        <f>IF(OR($A63="",$B63=""),"",B63*'MPTO_working_2-way'!$G62)</f>
        <v>1.6694560669456067</v>
      </c>
      <c r="F63" s="46">
        <f>IF(OR($A63="",$B63=""),"",'MPTO_working_2-way'!D62)</f>
        <v>2.5207646671061306</v>
      </c>
      <c r="G63" s="48">
        <f>IF(OR($A63="",$B63=""),"",'MPTO_working_2-way'!E62)</f>
        <v>1.6575639358474208</v>
      </c>
      <c r="H63" s="46">
        <f>IF(OR($A63="",$B63=""),"",'OddsRatio_working_2-way'!M62)</f>
        <v>2.52206000757745</v>
      </c>
      <c r="I63" s="46">
        <f>IF(OR($A63="",$B63=""),"",'OddsRatio_working_2-way'!N62)</f>
        <v>1.6570043198176039</v>
      </c>
      <c r="J63" s="46">
        <f>IF('Log_working_2-way'!$D62="","",A63^('Log_working_2-way'!$D62))</f>
        <v>2.5347593326332167</v>
      </c>
      <c r="K63" s="48">
        <f>IF('Log_working_2-way'!$D62="","",B63^('Log_working_2-way'!$D62))</f>
        <v>1.6515679551422944</v>
      </c>
      <c r="L63" s="64">
        <f t="shared" si="11"/>
        <v>0.40100250626566419</v>
      </c>
      <c r="M63" s="64">
        <f t="shared" si="12"/>
        <v>0.59899749373433586</v>
      </c>
      <c r="N63" s="65">
        <v>100</v>
      </c>
      <c r="O63" s="65">
        <f t="shared" si="13"/>
        <v>58.15899581589958</v>
      </c>
      <c r="P63" s="65">
        <f t="shared" si="14"/>
        <v>37.5</v>
      </c>
      <c r="Q63" s="65">
        <f t="shared" si="15"/>
        <v>62.5</v>
      </c>
      <c r="R63" s="65">
        <f t="shared" si="16"/>
        <v>41.841004184100413</v>
      </c>
      <c r="S63" s="66">
        <f t="shared" si="17"/>
        <v>-4.3410041841004201</v>
      </c>
      <c r="T63" s="66">
        <f t="shared" si="18"/>
        <v>-4.341004184100413</v>
      </c>
      <c r="U63" t="s">
        <v>265</v>
      </c>
      <c r="V63" t="s">
        <v>263</v>
      </c>
    </row>
    <row r="64" spans="1:22" ht="15" x14ac:dyDescent="0.25">
      <c r="A64">
        <v>2.7</v>
      </c>
      <c r="B64">
        <v>1.47</v>
      </c>
      <c r="C64" s="45">
        <f t="shared" si="10"/>
        <v>5.0642479213907743E-2</v>
      </c>
      <c r="D64" s="46">
        <f>IF(OR($A64="",$B64=""),"",A64*'MPTO_working_2-way'!$G63)</f>
        <v>2.8367346938775513</v>
      </c>
      <c r="E64" s="48">
        <f>IF(OR($A64="",$B64=""),"",B64*'MPTO_working_2-way'!$G63)</f>
        <v>1.5444444444444443</v>
      </c>
      <c r="F64" s="46">
        <f>IF(OR($A64="",$B64=""),"",'MPTO_working_2-way'!D63)</f>
        <v>2.8981380065717417</v>
      </c>
      <c r="G64" s="48">
        <f>IF(OR($A64="",$B64=""),"",'MPTO_working_2-way'!E63)</f>
        <v>1.5268320830929023</v>
      </c>
      <c r="H64" s="46">
        <f>IF(OR($A64="",$B64=""),"",'OddsRatio_working_2-way'!M63)</f>
        <v>2.9018468068158763</v>
      </c>
      <c r="I64" s="46">
        <f>IF(OR($A64="",$B64=""),"",'OddsRatio_working_2-way'!N63)</f>
        <v>1.5258047054138011</v>
      </c>
      <c r="J64" s="46">
        <f>IF('Log_working_2-way'!$D63="","",A64^('Log_working_2-way'!$D63))</f>
        <v>2.9316520731097335</v>
      </c>
      <c r="K64" s="48">
        <f>IF('Log_working_2-way'!$D63="","",B64^('Log_working_2-way'!$D63))</f>
        <v>1.5176915728851679</v>
      </c>
      <c r="L64" s="64">
        <f t="shared" si="11"/>
        <v>0.35251798561151076</v>
      </c>
      <c r="M64" s="64">
        <f t="shared" si="12"/>
        <v>0.64748201438848929</v>
      </c>
      <c r="N64" s="65">
        <v>100</v>
      </c>
      <c r="O64" s="65">
        <f t="shared" si="13"/>
        <v>62.962962962962962</v>
      </c>
      <c r="P64" s="65">
        <f t="shared" si="14"/>
        <v>31.972789115646258</v>
      </c>
      <c r="Q64" s="65">
        <f t="shared" si="15"/>
        <v>68.027210884353735</v>
      </c>
      <c r="R64" s="65">
        <f t="shared" si="16"/>
        <v>37.037037037037038</v>
      </c>
      <c r="S64" s="66">
        <f t="shared" si="17"/>
        <v>-5.0642479213907734</v>
      </c>
      <c r="T64" s="66">
        <f t="shared" si="18"/>
        <v>-5.0642479213907805</v>
      </c>
      <c r="U64" t="s">
        <v>258</v>
      </c>
      <c r="V64" t="s">
        <v>276</v>
      </c>
    </row>
    <row r="65" spans="1:22" ht="15" x14ac:dyDescent="0.25">
      <c r="A65">
        <v>2.4300000000000002</v>
      </c>
      <c r="B65">
        <v>1.57</v>
      </c>
      <c r="C65" s="45">
        <f t="shared" si="10"/>
        <v>4.846530890409162E-2</v>
      </c>
      <c r="D65" s="46">
        <f>IF(OR($A65="",$B65=""),"",A65*'MPTO_working_2-way'!$G64)</f>
        <v>2.547770700636943</v>
      </c>
      <c r="E65" s="48">
        <f>IF(OR($A65="",$B65=""),"",B65*'MPTO_working_2-way'!$G64)</f>
        <v>1.6460905349794239</v>
      </c>
      <c r="F65" s="46">
        <f>IF(OR($A65="",$B65=""),"",'MPTO_working_2-way'!D64)</f>
        <v>2.5820446008595312</v>
      </c>
      <c r="G65" s="48">
        <f>IF(OR($A65="",$B65=""),"",'MPTO_working_2-way'!E64)</f>
        <v>1.6320934311565529</v>
      </c>
      <c r="H65" s="46">
        <f>IF(OR($A65="",$B65=""),"",'OddsRatio_working_2-way'!M64)</f>
        <v>2.5839103288458478</v>
      </c>
      <c r="I65" s="46">
        <f>IF(OR($A65="",$B65=""),"",'OddsRatio_working_2-way'!N64)</f>
        <v>1.6313488723371565</v>
      </c>
      <c r="J65" s="46">
        <f>IF('Log_working_2-way'!$D64="","",A65^('Log_working_2-way'!$D64))</f>
        <v>2.6001815147642611</v>
      </c>
      <c r="K65" s="48">
        <f>IF('Log_working_2-way'!$D64="","",B65^('Log_working_2-way'!$D64))</f>
        <v>1.6249291038371019</v>
      </c>
      <c r="L65" s="64">
        <f t="shared" si="11"/>
        <v>0.39249999999999996</v>
      </c>
      <c r="M65" s="64">
        <f t="shared" si="12"/>
        <v>0.60749999999999993</v>
      </c>
      <c r="N65" s="65">
        <v>100</v>
      </c>
      <c r="O65" s="65">
        <f t="shared" si="13"/>
        <v>58.847736625514408</v>
      </c>
      <c r="P65" s="65">
        <f t="shared" si="14"/>
        <v>36.30573248407643</v>
      </c>
      <c r="Q65" s="65">
        <f t="shared" si="15"/>
        <v>63.694267515923563</v>
      </c>
      <c r="R65" s="65">
        <f t="shared" si="16"/>
        <v>41.152263374485592</v>
      </c>
      <c r="S65" s="66">
        <f t="shared" si="17"/>
        <v>-4.8465308904091557</v>
      </c>
      <c r="T65" s="66">
        <f t="shared" si="18"/>
        <v>-4.8465308904091629</v>
      </c>
      <c r="U65" t="s">
        <v>483</v>
      </c>
      <c r="V65" t="s">
        <v>256</v>
      </c>
    </row>
    <row r="66" spans="1:22" ht="15" x14ac:dyDescent="0.25">
      <c r="A66">
        <v>2.4300000000000002</v>
      </c>
      <c r="B66">
        <v>1.56</v>
      </c>
      <c r="C66" s="45">
        <f t="shared" si="10"/>
        <v>5.2548274770496839E-2</v>
      </c>
      <c r="D66" s="46">
        <f>IF(OR($A66="",$B66=""),"",A66*'MPTO_working_2-way'!$G65)</f>
        <v>2.5576923076923075</v>
      </c>
      <c r="E66" s="48">
        <f>IF(OR($A66="",$B66=""),"",B66*'MPTO_working_2-way'!$G65)</f>
        <v>1.6419753086419751</v>
      </c>
      <c r="F66" s="46">
        <f>IF(OR($A66="",$B66=""),"",'MPTO_working_2-way'!D65)</f>
        <v>2.5957271980279373</v>
      </c>
      <c r="G66" s="48">
        <f>IF(OR($A66="",$B66=""),"",'MPTO_working_2-way'!E65)</f>
        <v>1.6266735324407824</v>
      </c>
      <c r="H66" s="46">
        <f>IF(OR($A66="",$B66=""),"",'OddsRatio_working_2-way'!M65)</f>
        <v>2.5979898086569349</v>
      </c>
      <c r="I66" s="46">
        <f>IF(OR($A66="",$B66=""),"",'OddsRatio_working_2-way'!N65)</f>
        <v>1.6257862187747438</v>
      </c>
      <c r="J66" s="46">
        <f>IF('Log_working_2-way'!$D65="","",A66^('Log_working_2-way'!$D65))</f>
        <v>2.6161579017597356</v>
      </c>
      <c r="K66" s="48">
        <f>IF('Log_working_2-way'!$D65="","",B66^('Log_working_2-way'!$D65))</f>
        <v>1.6187514220658312</v>
      </c>
      <c r="L66" s="64">
        <f t="shared" si="11"/>
        <v>0.39097744360902259</v>
      </c>
      <c r="M66" s="64">
        <f t="shared" si="12"/>
        <v>0.60902255639097758</v>
      </c>
      <c r="N66" s="65">
        <v>100</v>
      </c>
      <c r="O66" s="65">
        <f t="shared" si="13"/>
        <v>58.847736625514408</v>
      </c>
      <c r="P66" s="65">
        <f t="shared" si="14"/>
        <v>35.897435897435898</v>
      </c>
      <c r="Q66" s="65">
        <f t="shared" si="15"/>
        <v>64.102564102564102</v>
      </c>
      <c r="R66" s="65">
        <f t="shared" si="16"/>
        <v>41.152263374485592</v>
      </c>
      <c r="S66" s="66">
        <f t="shared" si="17"/>
        <v>-5.2548274770496946</v>
      </c>
      <c r="T66" s="66">
        <f t="shared" si="18"/>
        <v>-5.2548274770496946</v>
      </c>
      <c r="U66" t="s">
        <v>452</v>
      </c>
      <c r="V66" t="s">
        <v>338</v>
      </c>
    </row>
    <row r="67" spans="1:22" ht="15" x14ac:dyDescent="0.25">
      <c r="A67">
        <v>1.76</v>
      </c>
      <c r="B67">
        <v>2.06</v>
      </c>
      <c r="C67" s="45">
        <f t="shared" si="10"/>
        <v>5.3618711385701623E-2</v>
      </c>
      <c r="D67" s="46">
        <f>IF(OR($A67="",$B67=""),"",A67*'MPTO_working_2-way'!$G66)</f>
        <v>1.8543689320388348</v>
      </c>
      <c r="E67" s="48">
        <f>IF(OR($A67="",$B67=""),"",B67*'MPTO_working_2-way'!$G66)</f>
        <v>2.1704545454545454</v>
      </c>
      <c r="F67" s="46">
        <f>IF(OR($A67="",$B67=""),"",'MPTO_working_2-way'!D66)</f>
        <v>1.8471571224780923</v>
      </c>
      <c r="G67" s="48">
        <f>IF(OR($A67="",$B67=""),"",'MPTO_working_2-way'!E66)</f>
        <v>2.1804185710849171</v>
      </c>
      <c r="H67" s="46">
        <f>IF(OR($A67="",$B67=""),"",'OddsRatio_working_2-way'!M66)</f>
        <v>1.8467473838610133</v>
      </c>
      <c r="I67" s="46">
        <f>IF(OR($A67="",$B67=""),"",'OddsRatio_working_2-way'!N66)</f>
        <v>2.1809897722272038</v>
      </c>
      <c r="J67" s="46">
        <f>IF('Log_working_2-way'!$D66="","",A67^('Log_working_2-way'!$D66))</f>
        <v>1.8434237239804521</v>
      </c>
      <c r="K67" s="48">
        <f>IF('Log_working_2-way'!$D66="","",B67^('Log_working_2-way'!$D66))</f>
        <v>2.1856436706318871</v>
      </c>
      <c r="L67" s="64">
        <f t="shared" si="11"/>
        <v>0.53926701570680635</v>
      </c>
      <c r="M67" s="64">
        <f t="shared" si="12"/>
        <v>0.4607329842931937</v>
      </c>
      <c r="N67" s="65">
        <v>100</v>
      </c>
      <c r="O67" s="65">
        <f t="shared" si="13"/>
        <v>43.181818181818187</v>
      </c>
      <c r="P67" s="65">
        <f t="shared" si="14"/>
        <v>51.456310679611654</v>
      </c>
      <c r="Q67" s="65">
        <f t="shared" si="15"/>
        <v>48.543689320388353</v>
      </c>
      <c r="R67" s="65">
        <f t="shared" si="16"/>
        <v>56.81818181818182</v>
      </c>
      <c r="S67" s="66">
        <f t="shared" si="17"/>
        <v>-5.3618711385701658</v>
      </c>
      <c r="T67" s="66">
        <f t="shared" si="18"/>
        <v>-5.3618711385701658</v>
      </c>
      <c r="U67" t="s">
        <v>88</v>
      </c>
      <c r="V67" t="s">
        <v>89</v>
      </c>
    </row>
    <row r="68" spans="1:22" ht="15" x14ac:dyDescent="0.25">
      <c r="A68">
        <v>1.45</v>
      </c>
      <c r="B68">
        <v>2.88</v>
      </c>
      <c r="C68" s="45">
        <f t="shared" si="10"/>
        <v>3.687739463601547E-2</v>
      </c>
      <c r="D68" s="46">
        <f>IF(OR($A68="",$B68=""),"",A68*'MPTO_working_2-way'!$G67)</f>
        <v>1.5034722222222223</v>
      </c>
      <c r="E68" s="48">
        <f>IF(OR($A68="",$B68=""),"",B68*'MPTO_working_2-way'!$G67)</f>
        <v>2.9862068965517246</v>
      </c>
      <c r="F68" s="46">
        <f>IF(OR($A68="",$B68=""),"",'MPTO_working_2-way'!D67)</f>
        <v>1.4898323225115948</v>
      </c>
      <c r="G68" s="48">
        <f>IF(OR($A68="",$B68=""),"",'MPTO_working_2-way'!E67)</f>
        <v>3.0415149308084493</v>
      </c>
      <c r="H68" s="46">
        <f>IF(OR($A68="",$B68=""),"",'OddsRatio_working_2-way'!M67)</f>
        <v>1.4892460547900814</v>
      </c>
      <c r="I68" s="46">
        <f>IF(OR($A68="",$B68=""),"",'OddsRatio_working_2-way'!N67)</f>
        <v>3.0439612955674531</v>
      </c>
      <c r="J68" s="46">
        <f>IF('Log_working_2-way'!$D67="","",A68^('Log_working_2-way'!$D67))</f>
        <v>1.4829852248113591</v>
      </c>
      <c r="K68" s="48">
        <f>IF('Log_working_2-way'!$D67="","",B68^('Log_working_2-way'!$D67))</f>
        <v>3.0704567109480201</v>
      </c>
      <c r="L68" s="64">
        <f t="shared" si="11"/>
        <v>0.66512702078521935</v>
      </c>
      <c r="M68" s="64">
        <f t="shared" si="12"/>
        <v>0.33487297921478054</v>
      </c>
      <c r="N68" s="65">
        <v>100</v>
      </c>
      <c r="O68" s="65">
        <f t="shared" si="13"/>
        <v>31.03448275862069</v>
      </c>
      <c r="P68" s="65">
        <f t="shared" si="14"/>
        <v>65.277777777777771</v>
      </c>
      <c r="Q68" s="65">
        <f t="shared" si="15"/>
        <v>34.722222222222221</v>
      </c>
      <c r="R68" s="65">
        <f t="shared" si="16"/>
        <v>68.965517241379317</v>
      </c>
      <c r="S68" s="66">
        <f t="shared" si="17"/>
        <v>-3.687739463601531</v>
      </c>
      <c r="T68" s="66">
        <f t="shared" si="18"/>
        <v>-3.6877394636015453</v>
      </c>
      <c r="U68" t="s">
        <v>101</v>
      </c>
      <c r="V68" t="s">
        <v>143</v>
      </c>
    </row>
    <row r="69" spans="1:22" ht="15" x14ac:dyDescent="0.25">
      <c r="A69">
        <v>1.57</v>
      </c>
      <c r="B69">
        <v>2.5299999999999998</v>
      </c>
      <c r="C69" s="45">
        <f t="shared" si="10"/>
        <v>3.2199592155283119E-2</v>
      </c>
      <c r="D69" s="46">
        <f>IF(OR($A69="",$B69=""),"",A69*'MPTO_working_2-way'!$G68)</f>
        <v>1.6205533596837947</v>
      </c>
      <c r="E69" s="48">
        <f>IF(OR($A69="",$B69=""),"",B69*'MPTO_working_2-way'!$G68)</f>
        <v>2.6114649681528661</v>
      </c>
      <c r="F69" s="46">
        <f>IF(OR($A69="",$B69=""),"",'MPTO_working_2-way'!D68)</f>
        <v>1.6107134891831068</v>
      </c>
      <c r="G69" s="48">
        <f>IF(OR($A69="",$B69=""),"",'MPTO_working_2-way'!E68)</f>
        <v>2.6374290362205768</v>
      </c>
      <c r="H69" s="46">
        <f>IF(OR($A69="",$B69=""),"",'OddsRatio_working_2-way'!M68)</f>
        <v>1.610367937893074</v>
      </c>
      <c r="I69" s="46">
        <f>IF(OR($A69="",$B69=""),"",'OddsRatio_working_2-way'!N68)</f>
        <v>2.6383560438182503</v>
      </c>
      <c r="J69" s="46">
        <f>IF('Log_working_2-way'!$D68="","",A69^('Log_working_2-way'!$D68))</f>
        <v>1.6058919161709591</v>
      </c>
      <c r="K69" s="48">
        <f>IF('Log_working_2-way'!$D68="","",B69^('Log_working_2-way'!$D68))</f>
        <v>2.6504593860891874</v>
      </c>
      <c r="L69" s="64">
        <f t="shared" si="11"/>
        <v>0.6170731707317072</v>
      </c>
      <c r="M69" s="64">
        <f t="shared" si="12"/>
        <v>0.38292682926829269</v>
      </c>
      <c r="N69" s="65">
        <v>100</v>
      </c>
      <c r="O69" s="65">
        <f t="shared" si="13"/>
        <v>36.30573248407643</v>
      </c>
      <c r="P69" s="65">
        <f t="shared" si="14"/>
        <v>60.474308300395251</v>
      </c>
      <c r="Q69" s="65">
        <f t="shared" si="15"/>
        <v>39.525691699604749</v>
      </c>
      <c r="R69" s="65">
        <f t="shared" si="16"/>
        <v>63.694267515923563</v>
      </c>
      <c r="S69" s="66">
        <f t="shared" si="17"/>
        <v>-3.2199592155283199</v>
      </c>
      <c r="T69" s="66">
        <f t="shared" si="18"/>
        <v>-3.2199592155283128</v>
      </c>
      <c r="U69" t="s">
        <v>198</v>
      </c>
      <c r="V69" t="s">
        <v>53</v>
      </c>
    </row>
    <row r="70" spans="1:22" ht="15" x14ac:dyDescent="0.25">
      <c r="A70">
        <v>1.44</v>
      </c>
      <c r="B70">
        <v>2.95</v>
      </c>
      <c r="C70" s="45">
        <f t="shared" si="10"/>
        <v>3.3427495291902032E-2</v>
      </c>
      <c r="D70" s="46">
        <f>IF(OR($A70="",$B70=""),"",A70*'MPTO_working_2-way'!$G69)</f>
        <v>1.4881355932203388</v>
      </c>
      <c r="E70" s="48">
        <f>IF(OR($A70="",$B70=""),"",B70*'MPTO_working_2-way'!$G69)</f>
        <v>3.0486111111111112</v>
      </c>
      <c r="F70" s="46">
        <f>IF(OR($A70="",$B70=""),"",'MPTO_working_2-way'!D69)</f>
        <v>1.4755123306703715</v>
      </c>
      <c r="G70" s="48">
        <f>IF(OR($A70="",$B70=""),"",'MPTO_working_2-way'!E69)</f>
        <v>3.1029948867786707</v>
      </c>
      <c r="H70" s="46">
        <f>IF(OR($A70="",$B70=""),"",'OddsRatio_working_2-way'!M69)</f>
        <v>1.4750168687962832</v>
      </c>
      <c r="I70" s="46">
        <f>IF(OR($A70="",$B70=""),"",'OddsRatio_working_2-way'!N69)</f>
        <v>3.105188395801711</v>
      </c>
      <c r="J70" s="46">
        <f>IF('Log_working_2-way'!$D69="","",A70^('Log_working_2-way'!$D69))</f>
        <v>1.4692235576325354</v>
      </c>
      <c r="K70" s="48">
        <f>IF('Log_working_2-way'!$D69="","",B70^('Log_working_2-way'!$D69))</f>
        <v>3.1311802950499352</v>
      </c>
      <c r="L70" s="64">
        <f t="shared" si="11"/>
        <v>0.67198177676537596</v>
      </c>
      <c r="M70" s="64">
        <f t="shared" si="12"/>
        <v>0.32801822323462415</v>
      </c>
      <c r="N70" s="65">
        <v>100</v>
      </c>
      <c r="O70" s="65">
        <f t="shared" si="13"/>
        <v>30.555555555555554</v>
      </c>
      <c r="P70" s="65">
        <f t="shared" si="14"/>
        <v>66.101694915254228</v>
      </c>
      <c r="Q70" s="65">
        <f t="shared" si="15"/>
        <v>33.898305084745758</v>
      </c>
      <c r="R70" s="65">
        <f t="shared" si="16"/>
        <v>69.444444444444443</v>
      </c>
      <c r="S70" s="66">
        <f t="shared" si="17"/>
        <v>-3.3427495291902041</v>
      </c>
      <c r="T70" s="66">
        <f t="shared" si="18"/>
        <v>-3.3427495291902147</v>
      </c>
      <c r="U70" t="s">
        <v>98</v>
      </c>
      <c r="V70" t="s">
        <v>142</v>
      </c>
    </row>
    <row r="71" spans="1:22" ht="15" x14ac:dyDescent="0.25">
      <c r="A71">
        <v>2.21</v>
      </c>
      <c r="B71">
        <v>1.72</v>
      </c>
      <c r="C71" s="45">
        <f t="shared" si="10"/>
        <v>3.3884036620014824E-2</v>
      </c>
      <c r="D71" s="46">
        <f>IF(OR($A71="",$B71=""),"",A71*'MPTO_working_2-way'!$G70)</f>
        <v>2.2848837209302326</v>
      </c>
      <c r="E71" s="48">
        <f>IF(OR($A71="",$B71=""),"",B71*'MPTO_working_2-way'!$G70)</f>
        <v>1.7782805429864255</v>
      </c>
      <c r="F71" s="46">
        <f>IF(OR($A71="",$B71=""),"",'MPTO_working_2-way'!D70)</f>
        <v>2.2959652089876781</v>
      </c>
      <c r="G71" s="48">
        <f>IF(OR($A71="",$B71=""),"",'MPTO_working_2-way'!E70)</f>
        <v>1.7716256524981358</v>
      </c>
      <c r="H71" s="46">
        <f>IF(OR($A71="",$B71=""),"",'OddsRatio_working_2-way'!M70)</f>
        <v>2.2963624321753371</v>
      </c>
      <c r="I71" s="46">
        <f>IF(OR($A71="",$B71=""),"",'OddsRatio_working_2-way'!N70)</f>
        <v>1.7713892158398703</v>
      </c>
      <c r="J71" s="46">
        <f>IF('Log_working_2-way'!$D70="","",A71^('Log_working_2-way'!$D70))</f>
        <v>2.3014598613122459</v>
      </c>
      <c r="K71" s="48">
        <f>IF('Log_working_2-way'!$D70="","",B71^('Log_working_2-way'!$D70))</f>
        <v>1.7683679149287428</v>
      </c>
      <c r="L71" s="64">
        <f t="shared" si="11"/>
        <v>0.43765903307888038</v>
      </c>
      <c r="M71" s="64">
        <f t="shared" si="12"/>
        <v>0.56234096692111957</v>
      </c>
      <c r="N71" s="65">
        <v>100</v>
      </c>
      <c r="O71" s="65">
        <f t="shared" si="13"/>
        <v>54.751131221719454</v>
      </c>
      <c r="P71" s="65">
        <f t="shared" si="14"/>
        <v>41.860465116279073</v>
      </c>
      <c r="Q71" s="65">
        <f t="shared" si="15"/>
        <v>58.139534883720934</v>
      </c>
      <c r="R71" s="65">
        <f t="shared" si="16"/>
        <v>45.248868778280546</v>
      </c>
      <c r="S71" s="66">
        <f t="shared" si="17"/>
        <v>-3.3884036620014797</v>
      </c>
      <c r="T71" s="66">
        <f t="shared" si="18"/>
        <v>-3.3884036620014726</v>
      </c>
      <c r="U71" t="s">
        <v>105</v>
      </c>
      <c r="V71" t="s">
        <v>197</v>
      </c>
    </row>
    <row r="72" spans="1:22" ht="15" x14ac:dyDescent="0.25">
      <c r="A72">
        <v>2.0299999999999998</v>
      </c>
      <c r="B72">
        <v>1.87</v>
      </c>
      <c r="C72" s="45">
        <f t="shared" si="10"/>
        <v>2.737019572719368E-2</v>
      </c>
      <c r="D72" s="46">
        <f>IF(OR($A72="",$B72=""),"",A72*'MPTO_working_2-way'!$G71)</f>
        <v>2.0855614973262031</v>
      </c>
      <c r="E72" s="48">
        <f>IF(OR($A72="",$B72=""),"",B72*'MPTO_working_2-way'!$G71)</f>
        <v>1.9211822660098523</v>
      </c>
      <c r="F72" s="46">
        <f>IF(OR($A72="",$B72=""),"",'MPTO_working_2-way'!D71)</f>
        <v>2.0880063804625832</v>
      </c>
      <c r="G72" s="48">
        <f>IF(OR($A72="",$B72=""),"",'MPTO_working_2-way'!E71)</f>
        <v>1.9191122570208035</v>
      </c>
      <c r="H72" s="46">
        <f>IF(OR($A72="",$B72=""),"",'OddsRatio_working_2-way'!M71)</f>
        <v>2.0880753861644932</v>
      </c>
      <c r="I72" s="46">
        <f>IF(OR($A72="",$B72=""),"",'OddsRatio_working_2-way'!N71)</f>
        <v>1.9190539669544755</v>
      </c>
      <c r="J72" s="46">
        <f>IF('Log_working_2-way'!$D71="","",A72^('Log_working_2-way'!$D71))</f>
        <v>2.0891848566626599</v>
      </c>
      <c r="K72" s="48">
        <f>IF('Log_working_2-way'!$D71="","",B72^('Log_working_2-way'!$D71))</f>
        <v>1.9181177959672178</v>
      </c>
      <c r="L72" s="64">
        <f t="shared" si="11"/>
        <v>0.4794871794871795</v>
      </c>
      <c r="M72" s="64">
        <f t="shared" si="12"/>
        <v>0.52051282051282044</v>
      </c>
      <c r="N72" s="65">
        <v>100</v>
      </c>
      <c r="O72" s="65">
        <f t="shared" si="13"/>
        <v>50.73891625615763</v>
      </c>
      <c r="P72" s="65">
        <f t="shared" si="14"/>
        <v>46.524064171122987</v>
      </c>
      <c r="Q72" s="65">
        <f t="shared" si="15"/>
        <v>53.475935828876999</v>
      </c>
      <c r="R72" s="65">
        <f t="shared" si="16"/>
        <v>49.26108374384237</v>
      </c>
      <c r="S72" s="66">
        <f t="shared" si="17"/>
        <v>-2.7370195727193689</v>
      </c>
      <c r="T72" s="66">
        <f t="shared" si="18"/>
        <v>-2.7370195727193831</v>
      </c>
      <c r="U72" t="s">
        <v>200</v>
      </c>
      <c r="V72" t="s">
        <v>484</v>
      </c>
    </row>
    <row r="73" spans="1:22" ht="15" x14ac:dyDescent="0.25">
      <c r="A73">
        <v>2.34</v>
      </c>
      <c r="B73">
        <v>1.65</v>
      </c>
      <c r="C73" s="45">
        <f t="shared" si="10"/>
        <v>3.3411033411033575E-2</v>
      </c>
      <c r="D73" s="46">
        <f>IF(OR($A73="",$B73=""),"",A73*'MPTO_working_2-way'!$G72)</f>
        <v>2.4181818181818184</v>
      </c>
      <c r="E73" s="48">
        <f>IF(OR($A73="",$B73=""),"",B73*'MPTO_working_2-way'!$G72)</f>
        <v>1.7051282051282053</v>
      </c>
      <c r="F73" s="46">
        <f>IF(OR($A73="",$B73=""),"",'MPTO_working_2-way'!D72)</f>
        <v>2.4351939451277205</v>
      </c>
      <c r="G73" s="48">
        <f>IF(OR($A73="",$B73=""),"",'MPTO_working_2-way'!E72)</f>
        <v>1.6967699406723797</v>
      </c>
      <c r="H73" s="46">
        <f>IF(OR($A73="",$B73=""),"",'OddsRatio_working_2-way'!M72)</f>
        <v>2.4358058578855508</v>
      </c>
      <c r="I73" s="46">
        <f>IF(OR($A73="",$B73=""),"",'OddsRatio_working_2-way'!N72)</f>
        <v>1.6964729907653791</v>
      </c>
      <c r="J73" s="46">
        <f>IF('Log_working_2-way'!$D72="","",A73^('Log_working_2-way'!$D72))</f>
        <v>2.4436741668534787</v>
      </c>
      <c r="K73" s="48">
        <f>IF('Log_working_2-way'!$D72="","",B73^('Log_working_2-way'!$D72))</f>
        <v>1.6926770755893317</v>
      </c>
      <c r="L73" s="64">
        <f t="shared" si="11"/>
        <v>0.41353383458646614</v>
      </c>
      <c r="M73" s="64">
        <f t="shared" si="12"/>
        <v>0.5864661654135338</v>
      </c>
      <c r="N73" s="65">
        <v>100</v>
      </c>
      <c r="O73" s="65">
        <f t="shared" si="13"/>
        <v>57.264957264957268</v>
      </c>
      <c r="P73" s="65">
        <f t="shared" si="14"/>
        <v>39.393939393939398</v>
      </c>
      <c r="Q73" s="65">
        <f t="shared" si="15"/>
        <v>60.606060606060609</v>
      </c>
      <c r="R73" s="65">
        <f t="shared" si="16"/>
        <v>42.73504273504274</v>
      </c>
      <c r="S73" s="66">
        <f t="shared" si="17"/>
        <v>-3.3411033411033415</v>
      </c>
      <c r="T73" s="66">
        <f t="shared" si="18"/>
        <v>-3.3411033411033415</v>
      </c>
      <c r="U73" t="s">
        <v>201</v>
      </c>
      <c r="V73" t="s">
        <v>192</v>
      </c>
    </row>
    <row r="74" spans="1:22" ht="15" x14ac:dyDescent="0.25">
      <c r="A74">
        <v>2</v>
      </c>
      <c r="B74">
        <v>1.88</v>
      </c>
      <c r="C74" s="45">
        <f t="shared" si="10"/>
        <v>3.1914893617021267E-2</v>
      </c>
      <c r="D74" s="46">
        <f>IF(OR($A74="",$B74=""),"",A74*'MPTO_working_2-way'!$G73)</f>
        <v>2.0638297872340425</v>
      </c>
      <c r="E74" s="48">
        <f>IF(OR($A74="",$B74=""),"",B74*'MPTO_working_2-way'!$G73)</f>
        <v>1.94</v>
      </c>
      <c r="F74" s="46">
        <f>IF(OR($A74="",$B74=""),"",'MPTO_working_2-way'!D73)</f>
        <v>2.0659340659340657</v>
      </c>
      <c r="G74" s="48">
        <f>IF(OR($A74="",$B74=""),"",'MPTO_working_2-way'!E73)</f>
        <v>1.9381443298969072</v>
      </c>
      <c r="H74" s="46">
        <f>IF(OR($A74="",$B74=""),"",'OddsRatio_working_2-way'!M73)</f>
        <v>2.0660035817780522</v>
      </c>
      <c r="I74" s="46">
        <f>IF(OR($A74="",$B74=""),"",'OddsRatio_working_2-way'!N73)</f>
        <v>1.9380831519646857</v>
      </c>
      <c r="J74" s="46">
        <f>IF('Log_working_2-way'!$D73="","",A74^('Log_working_2-way'!$D73))</f>
        <v>2.0669618454035223</v>
      </c>
      <c r="K74" s="48">
        <f>IF('Log_working_2-way'!$D73="","",B74^('Log_working_2-way'!$D73))</f>
        <v>1.9372406373367297</v>
      </c>
      <c r="L74" s="64">
        <f t="shared" si="11"/>
        <v>0.4845360824742268</v>
      </c>
      <c r="M74" s="64">
        <f t="shared" si="12"/>
        <v>0.51546391752577325</v>
      </c>
      <c r="N74" s="65">
        <v>100</v>
      </c>
      <c r="O74" s="65">
        <f t="shared" si="13"/>
        <v>50</v>
      </c>
      <c r="P74" s="65">
        <f t="shared" si="14"/>
        <v>46.808510638297875</v>
      </c>
      <c r="Q74" s="65">
        <f t="shared" si="15"/>
        <v>53.191489361702125</v>
      </c>
      <c r="R74" s="65">
        <f t="shared" si="16"/>
        <v>50</v>
      </c>
      <c r="S74" s="66">
        <f t="shared" si="17"/>
        <v>-3.1914893617021249</v>
      </c>
      <c r="T74" s="66">
        <f t="shared" si="18"/>
        <v>-3.1914893617021249</v>
      </c>
      <c r="U74" t="s">
        <v>194</v>
      </c>
      <c r="V74" t="s">
        <v>453</v>
      </c>
    </row>
    <row r="75" spans="1:22" ht="15" x14ac:dyDescent="0.25">
      <c r="A75">
        <v>2.11</v>
      </c>
      <c r="B75">
        <v>1.78</v>
      </c>
      <c r="C75" s="45">
        <f t="shared" si="10"/>
        <v>3.5731402098088338E-2</v>
      </c>
      <c r="D75" s="46">
        <f>IF(OR($A75="",$B75=""),"",A75*'MPTO_working_2-way'!$G74)</f>
        <v>2.1853932584269664</v>
      </c>
      <c r="E75" s="48">
        <f>IF(OR($A75="",$B75=""),"",B75*'MPTO_working_2-way'!$G74)</f>
        <v>1.8436018957345972</v>
      </c>
      <c r="F75" s="46">
        <f>IF(OR($A75="",$B75=""),"",'MPTO_working_2-way'!D74)</f>
        <v>2.1926557300484557</v>
      </c>
      <c r="G75" s="48">
        <f>IF(OR($A75="",$B75=""),"",'MPTO_working_2-way'!E74)</f>
        <v>1.8384649273092173</v>
      </c>
      <c r="H75" s="46">
        <f>IF(OR($A75="",$B75=""),"",'OddsRatio_working_2-way'!M74)</f>
        <v>2.192927878405448</v>
      </c>
      <c r="I75" s="46">
        <f>IF(OR($A75="",$B75=""),"",'OddsRatio_working_2-way'!N74)</f>
        <v>1.838273644284909</v>
      </c>
      <c r="J75" s="46">
        <f>IF('Log_working_2-way'!$D74="","",A75^('Log_working_2-way'!$D74))</f>
        <v>2.1962612557480616</v>
      </c>
      <c r="K75" s="48">
        <f>IF('Log_working_2-way'!$D74="","",B75^('Log_working_2-way'!$D74))</f>
        <v>1.8359377980310738</v>
      </c>
      <c r="L75" s="64">
        <f t="shared" si="11"/>
        <v>0.45758354755784059</v>
      </c>
      <c r="M75" s="64">
        <f t="shared" si="12"/>
        <v>0.54241645244215941</v>
      </c>
      <c r="N75" s="65">
        <v>100</v>
      </c>
      <c r="O75" s="65">
        <f t="shared" si="13"/>
        <v>52.606635071090047</v>
      </c>
      <c r="P75" s="65">
        <f t="shared" si="14"/>
        <v>43.820224719101127</v>
      </c>
      <c r="Q75" s="65">
        <f t="shared" si="15"/>
        <v>56.17977528089888</v>
      </c>
      <c r="R75" s="65">
        <f t="shared" si="16"/>
        <v>47.393364928909953</v>
      </c>
      <c r="S75" s="66">
        <f t="shared" si="17"/>
        <v>-3.5731402098088338</v>
      </c>
      <c r="T75" s="66">
        <f t="shared" si="18"/>
        <v>-3.5731402098088267</v>
      </c>
      <c r="U75" t="s">
        <v>202</v>
      </c>
      <c r="V75" t="s">
        <v>191</v>
      </c>
    </row>
    <row r="76" spans="1:22" ht="15" x14ac:dyDescent="0.25">
      <c r="A76">
        <v>2.11</v>
      </c>
      <c r="B76">
        <v>1.79</v>
      </c>
      <c r="C76" s="45">
        <f t="shared" si="10"/>
        <v>3.2592867166194583E-2</v>
      </c>
      <c r="D76" s="46">
        <f>IF(OR($A76="",$B76=""),"",A76*'MPTO_working_2-way'!$G75)</f>
        <v>2.1787709497206706</v>
      </c>
      <c r="E76" s="48">
        <f>IF(OR($A76="",$B76=""),"",B76*'MPTO_working_2-way'!$G75)</f>
        <v>1.8483412322274884</v>
      </c>
      <c r="F76" s="46">
        <f>IF(OR($A76="",$B76=""),"",'MPTO_working_2-way'!D75)</f>
        <v>2.1851369724319478</v>
      </c>
      <c r="G76" s="48">
        <f>IF(OR($A76="",$B76=""),"",'MPTO_working_2-way'!E75)</f>
        <v>1.8437843247333352</v>
      </c>
      <c r="H76" s="46">
        <f>IF(OR($A76="",$B76=""),"",'OddsRatio_working_2-way'!M75)</f>
        <v>2.1853536565680476</v>
      </c>
      <c r="I76" s="46">
        <f>IF(OR($A76="",$B76=""),"",'OddsRatio_working_2-way'!N75)</f>
        <v>1.8436300798997822</v>
      </c>
      <c r="J76" s="46">
        <f>IF('Log_working_2-way'!$D75="","",A76^('Log_working_2-way'!$D75))</f>
        <v>2.1882656756587764</v>
      </c>
      <c r="K76" s="48">
        <f>IF('Log_working_2-way'!$D75="","",B76^('Log_working_2-way'!$D75))</f>
        <v>1.8415626408173078</v>
      </c>
      <c r="L76" s="64">
        <f t="shared" si="11"/>
        <v>0.4589743589743589</v>
      </c>
      <c r="M76" s="64">
        <f t="shared" si="12"/>
        <v>0.54102564102564099</v>
      </c>
      <c r="N76" s="65">
        <v>100</v>
      </c>
      <c r="O76" s="65">
        <f t="shared" si="13"/>
        <v>52.606635071090047</v>
      </c>
      <c r="P76" s="65">
        <f t="shared" si="14"/>
        <v>44.134078212290497</v>
      </c>
      <c r="Q76" s="65">
        <f t="shared" si="15"/>
        <v>55.865921787709496</v>
      </c>
      <c r="R76" s="65">
        <f t="shared" si="16"/>
        <v>47.393364928909953</v>
      </c>
      <c r="S76" s="66">
        <f t="shared" si="17"/>
        <v>-3.2592867166194495</v>
      </c>
      <c r="T76" s="66">
        <f t="shared" si="18"/>
        <v>-3.2592867166194566</v>
      </c>
      <c r="U76" t="s">
        <v>392</v>
      </c>
      <c r="V76" t="s">
        <v>393</v>
      </c>
    </row>
    <row r="77" spans="1:22" ht="15" x14ac:dyDescent="0.25">
      <c r="A77">
        <v>1.31</v>
      </c>
      <c r="B77">
        <v>3.59</v>
      </c>
      <c r="C77" s="45">
        <f t="shared" si="10"/>
        <v>4.1910310659380334E-2</v>
      </c>
      <c r="D77" s="46">
        <f>IF(OR($A77="",$B77=""),"",A77*'MPTO_working_2-way'!$G76)</f>
        <v>1.3649025069637883</v>
      </c>
      <c r="E77" s="48">
        <f>IF(OR($A77="",$B77=""),"",B77*'MPTO_working_2-way'!$G76)</f>
        <v>3.7404580152671754</v>
      </c>
      <c r="F77" s="46">
        <f>IF(OR($A77="",$B77=""),"",'MPTO_working_2-way'!D76)</f>
        <v>1.3469761846797177</v>
      </c>
      <c r="G77" s="48">
        <f>IF(OR($A77="",$B77=""),"",'MPTO_working_2-way'!E76)</f>
        <v>3.8820421808576495</v>
      </c>
      <c r="H77" s="46">
        <f>IF(OR($A77="",$B77=""),"",'OddsRatio_working_2-way'!M76)</f>
        <v>1.3459640439281511</v>
      </c>
      <c r="I77" s="46">
        <f>IF(OR($A77="",$B77=""),"",'OddsRatio_working_2-way'!N76)</f>
        <v>3.8904737863674552</v>
      </c>
      <c r="J77" s="46">
        <f>IF('Log_working_2-way'!$D76="","",A77^('Log_working_2-way'!$D76))</f>
        <v>1.3375873578381106</v>
      </c>
      <c r="K77" s="48">
        <f>IF('Log_working_2-way'!$D76="","",B77^('Log_working_2-way'!$D76))</f>
        <v>3.9621962338645913</v>
      </c>
      <c r="L77" s="64">
        <f t="shared" si="11"/>
        <v>0.73265306122448981</v>
      </c>
      <c r="M77" s="64">
        <f t="shared" si="12"/>
        <v>0.26734693877551025</v>
      </c>
      <c r="N77" s="65">
        <v>100</v>
      </c>
      <c r="O77" s="65">
        <f t="shared" si="13"/>
        <v>23.664122137404579</v>
      </c>
      <c r="P77" s="65">
        <f t="shared" si="14"/>
        <v>72.14484679665739</v>
      </c>
      <c r="Q77" s="65">
        <f t="shared" si="15"/>
        <v>27.855153203342621</v>
      </c>
      <c r="R77" s="65">
        <f t="shared" si="16"/>
        <v>76.33587786259541</v>
      </c>
      <c r="S77" s="66">
        <f t="shared" si="17"/>
        <v>-4.1910310659380414</v>
      </c>
      <c r="T77" s="66">
        <f t="shared" si="18"/>
        <v>-4.1910310659380201</v>
      </c>
      <c r="U77" t="s">
        <v>341</v>
      </c>
      <c r="V77" t="s">
        <v>346</v>
      </c>
    </row>
    <row r="78" spans="1:22" ht="15" x14ac:dyDescent="0.25">
      <c r="A78">
        <v>1.57</v>
      </c>
      <c r="B78">
        <v>2.52</v>
      </c>
      <c r="C78" s="45">
        <f t="shared" si="10"/>
        <v>3.3768071984632497E-2</v>
      </c>
      <c r="D78" s="46">
        <f>IF(OR($A78="",$B78=""),"",A78*'MPTO_working_2-way'!$G77)</f>
        <v>1.623015873015873</v>
      </c>
      <c r="E78" s="48">
        <f>IF(OR($A78="",$B78=""),"",B78*'MPTO_working_2-way'!$G77)</f>
        <v>2.605095541401274</v>
      </c>
      <c r="F78" s="46">
        <f>IF(OR($A78="",$B78=""),"",'MPTO_working_2-way'!D77)</f>
        <v>1.6127506929724442</v>
      </c>
      <c r="G78" s="48">
        <f>IF(OR($A78="",$B78=""),"",'MPTO_working_2-way'!E77)</f>
        <v>2.6319850984566258</v>
      </c>
      <c r="H78" s="46">
        <f>IF(OR($A78="",$B78=""),"",'OddsRatio_working_2-way'!M77)</f>
        <v>1.6123724356957947</v>
      </c>
      <c r="I78" s="46">
        <f>IF(OR($A78="",$B78=""),"",'OddsRatio_working_2-way'!N77)</f>
        <v>2.6329931618554516</v>
      </c>
      <c r="J78" s="46">
        <f>IF('Log_working_2-way'!$D77="","",A78^('Log_working_2-way'!$D77))</f>
        <v>1.6076994389518999</v>
      </c>
      <c r="K78" s="48">
        <f>IF('Log_working_2-way'!$D77="","",B78^('Log_working_2-way'!$D77))</f>
        <v>2.6455503097461972</v>
      </c>
      <c r="L78" s="64">
        <f t="shared" si="11"/>
        <v>0.61613691931540338</v>
      </c>
      <c r="M78" s="64">
        <f t="shared" si="12"/>
        <v>0.38386308068459657</v>
      </c>
      <c r="N78" s="65">
        <v>100</v>
      </c>
      <c r="O78" s="65">
        <f t="shared" si="13"/>
        <v>36.30573248407643</v>
      </c>
      <c r="P78" s="65">
        <f t="shared" si="14"/>
        <v>60.317460317460316</v>
      </c>
      <c r="Q78" s="65">
        <f t="shared" si="15"/>
        <v>39.682539682539684</v>
      </c>
      <c r="R78" s="65">
        <f t="shared" si="16"/>
        <v>63.694267515923563</v>
      </c>
      <c r="S78" s="66">
        <f t="shared" si="17"/>
        <v>-3.3768071984632542</v>
      </c>
      <c r="T78" s="66">
        <f t="shared" si="18"/>
        <v>-3.3768071984632471</v>
      </c>
      <c r="U78" t="s">
        <v>344</v>
      </c>
      <c r="V78" t="s">
        <v>329</v>
      </c>
    </row>
    <row r="79" spans="1:22" ht="15" x14ac:dyDescent="0.25">
      <c r="A79">
        <v>1.71</v>
      </c>
      <c r="B79">
        <v>2.2200000000000002</v>
      </c>
      <c r="C79" s="45">
        <f t="shared" si="10"/>
        <v>3.5245772087877381E-2</v>
      </c>
      <c r="D79" s="46">
        <f>IF(OR($A79="",$B79=""),"",A79*'MPTO_working_2-way'!$G78)</f>
        <v>1.7702702702702702</v>
      </c>
      <c r="E79" s="48">
        <f>IF(OR($A79="",$B79=""),"",B79*'MPTO_working_2-way'!$G78)</f>
        <v>2.2982456140350882</v>
      </c>
      <c r="F79" s="46">
        <f>IF(OR($A79="",$B79=""),"",'MPTO_working_2-way'!D78)</f>
        <v>1.7631322279503969</v>
      </c>
      <c r="G79" s="48">
        <f>IF(OR($A79="",$B79=""),"",'MPTO_working_2-way'!E78)</f>
        <v>2.3103888990323171</v>
      </c>
      <c r="H79" s="46">
        <f>IF(OR($A79="",$B79=""),"",'OddsRatio_working_2-way'!M78)</f>
        <v>1.7628677559805201</v>
      </c>
      <c r="I79" s="46">
        <f>IF(OR($A79="",$B79=""),"",'OddsRatio_working_2-way'!N78)</f>
        <v>2.310843186332725</v>
      </c>
      <c r="J79" s="46">
        <f>IF('Log_working_2-way'!$D78="","",A79^('Log_working_2-way'!$D78))</f>
        <v>1.7596240997267032</v>
      </c>
      <c r="K79" s="48">
        <f>IF('Log_working_2-way'!$D78="","",B79^('Log_working_2-way'!$D78))</f>
        <v>2.3164405926032319</v>
      </c>
      <c r="L79" s="64">
        <f t="shared" si="11"/>
        <v>0.56488549618320616</v>
      </c>
      <c r="M79" s="64">
        <f t="shared" si="12"/>
        <v>0.43511450381679379</v>
      </c>
      <c r="N79" s="65">
        <v>100</v>
      </c>
      <c r="O79" s="65">
        <f t="shared" si="13"/>
        <v>41.520467836257311</v>
      </c>
      <c r="P79" s="65">
        <f t="shared" si="14"/>
        <v>54.954954954954964</v>
      </c>
      <c r="Q79" s="65">
        <f t="shared" si="15"/>
        <v>45.045045045045043</v>
      </c>
      <c r="R79" s="65">
        <f t="shared" si="16"/>
        <v>58.479532163742689</v>
      </c>
      <c r="S79" s="66">
        <f t="shared" si="17"/>
        <v>-3.5245772087877327</v>
      </c>
      <c r="T79" s="66">
        <f t="shared" si="18"/>
        <v>-3.5245772087877256</v>
      </c>
      <c r="U79" t="s">
        <v>342</v>
      </c>
      <c r="V79" t="s">
        <v>331</v>
      </c>
    </row>
    <row r="80" spans="1:22" ht="15" x14ac:dyDescent="0.25">
      <c r="A80">
        <v>1.93</v>
      </c>
      <c r="B80">
        <v>1.96</v>
      </c>
      <c r="C80" s="45">
        <f t="shared" si="10"/>
        <v>2.8338796658559762E-2</v>
      </c>
      <c r="D80" s="46">
        <f>IF(OR($A80="",$B80=""),"",A80*'MPTO_working_2-way'!$G79)</f>
        <v>1.9846938775510203</v>
      </c>
      <c r="E80" s="48">
        <f>IF(OR($A80="",$B80=""),"",B80*'MPTO_working_2-way'!$G79)</f>
        <v>2.0155440414507773</v>
      </c>
      <c r="F80" s="46">
        <f>IF(OR($A80="",$B80=""),"",'MPTO_working_2-way'!D79)</f>
        <v>1.9842635333613092</v>
      </c>
      <c r="G80" s="48">
        <f>IF(OR($A80="",$B80=""),"",'MPTO_working_2-way'!E79)</f>
        <v>2.0159880622468553</v>
      </c>
      <c r="H80" s="46">
        <f>IF(OR($A80="",$B80=""),"",'OddsRatio_working_2-way'!M79)</f>
        <v>1.9842509842514759</v>
      </c>
      <c r="I80" s="46">
        <f>IF(OR($A80="",$B80=""),"",'OddsRatio_working_2-way'!N79)</f>
        <v>2.0160010160015238</v>
      </c>
      <c r="J80" s="46">
        <f>IF('Log_working_2-way'!$D79="","",A80^('Log_working_2-way'!$D79))</f>
        <v>1.9840560014719333</v>
      </c>
      <c r="K80" s="48">
        <f>IF('Log_working_2-way'!$D79="","",B80^('Log_working_2-way'!$D79))</f>
        <v>2.0162023284286739</v>
      </c>
      <c r="L80" s="64">
        <f t="shared" si="11"/>
        <v>0.50385604113110538</v>
      </c>
      <c r="M80" s="64">
        <f t="shared" si="12"/>
        <v>0.49614395886889456</v>
      </c>
      <c r="N80" s="65">
        <v>100</v>
      </c>
      <c r="O80" s="65">
        <f t="shared" si="13"/>
        <v>48.186528497409334</v>
      </c>
      <c r="P80" s="65">
        <f t="shared" si="14"/>
        <v>48.979591836734699</v>
      </c>
      <c r="Q80" s="65">
        <f t="shared" si="15"/>
        <v>51.020408163265309</v>
      </c>
      <c r="R80" s="65">
        <f t="shared" si="16"/>
        <v>51.81347150259068</v>
      </c>
      <c r="S80" s="66">
        <f t="shared" si="17"/>
        <v>-2.8338796658559744</v>
      </c>
      <c r="T80" s="66">
        <f t="shared" si="18"/>
        <v>-2.8338796658559815</v>
      </c>
      <c r="U80" t="s">
        <v>173</v>
      </c>
      <c r="V80" t="s">
        <v>147</v>
      </c>
    </row>
    <row r="81" spans="1:22" ht="15" x14ac:dyDescent="0.25">
      <c r="A81">
        <v>1.64</v>
      </c>
      <c r="B81">
        <v>2.37</v>
      </c>
      <c r="C81" s="45">
        <f t="shared" si="10"/>
        <v>3.1697025831017633E-2</v>
      </c>
      <c r="D81" s="46">
        <f>IF(OR($A81="",$B81=""),"",A81*'MPTO_working_2-way'!$G80)</f>
        <v>1.6919831223628687</v>
      </c>
      <c r="E81" s="48">
        <f>IF(OR($A81="",$B81=""),"",B81*'MPTO_working_2-way'!$G80)</f>
        <v>2.4451219512195119</v>
      </c>
      <c r="F81" s="46">
        <f>IF(OR($A81="",$B81=""),"",'MPTO_working_2-way'!D80)</f>
        <v>1.6837636458152829</v>
      </c>
      <c r="G81" s="48">
        <f>IF(OR($A81="",$B81=""),"",'MPTO_working_2-way'!E80)</f>
        <v>2.4624936644703492</v>
      </c>
      <c r="H81" s="46">
        <f>IF(OR($A81="",$B81=""),"",'OddsRatio_working_2-way'!M80)</f>
        <v>1.6834861261734084</v>
      </c>
      <c r="I81" s="46">
        <f>IF(OR($A81="",$B81=""),"",'OddsRatio_working_2-way'!N80)</f>
        <v>2.4630874888399528</v>
      </c>
      <c r="J81" s="46">
        <f>IF('Log_working_2-way'!$D80="","",A81^('Log_working_2-way'!$D80))</f>
        <v>1.6797561972418789</v>
      </c>
      <c r="K81" s="48">
        <f>IF('Log_working_2-way'!$D80="","",B81^('Log_working_2-way'!$D80))</f>
        <v>2.4711156795001918</v>
      </c>
      <c r="L81" s="64">
        <f t="shared" si="11"/>
        <v>0.59102244389027447</v>
      </c>
      <c r="M81" s="64">
        <f t="shared" si="12"/>
        <v>0.40897755610972575</v>
      </c>
      <c r="N81" s="65">
        <v>100</v>
      </c>
      <c r="O81" s="65">
        <f t="shared" si="13"/>
        <v>39.024390243902438</v>
      </c>
      <c r="P81" s="65">
        <f t="shared" si="14"/>
        <v>57.805907172995774</v>
      </c>
      <c r="Q81" s="65">
        <f t="shared" si="15"/>
        <v>42.194092827004212</v>
      </c>
      <c r="R81" s="65">
        <f t="shared" si="16"/>
        <v>60.975609756097562</v>
      </c>
      <c r="S81" s="66">
        <f t="shared" si="17"/>
        <v>-3.169702583101774</v>
      </c>
      <c r="T81" s="66">
        <f t="shared" si="18"/>
        <v>-3.1697025831017882</v>
      </c>
      <c r="U81" t="s">
        <v>172</v>
      </c>
      <c r="V81" t="s">
        <v>182</v>
      </c>
    </row>
    <row r="82" spans="1:22" ht="15" x14ac:dyDescent="0.25">
      <c r="A82">
        <v>1.71</v>
      </c>
      <c r="B82">
        <v>2.13</v>
      </c>
      <c r="C82" s="45">
        <f t="shared" ref="C82:C145" si="19">IF(OR($A82="",$B82=""),"",(1/A82)+(1/B82)-1)</f>
        <v>5.4278889712544132E-2</v>
      </c>
      <c r="D82" s="46">
        <f>IF(OR($A82="",$B82=""),"",A82*'MPTO_working_2-way'!$G81)</f>
        <v>1.8028169014084505</v>
      </c>
      <c r="E82" s="48">
        <f>IF(OR($A82="",$B82=""),"",B82*'MPTO_working_2-way'!$G81)</f>
        <v>2.2456140350877187</v>
      </c>
      <c r="F82" s="46">
        <f>IF(OR($A82="",$B82=""),"",'MPTO_working_2-way'!D81)</f>
        <v>1.7932205893213202</v>
      </c>
      <c r="G82" s="48">
        <f>IF(OR($A82="",$B82=""),"",'MPTO_working_2-way'!E81)</f>
        <v>2.2606833628153797</v>
      </c>
      <c r="H82" s="46">
        <f>IF(OR($A82="",$B82=""),"",'OddsRatio_working_2-way'!M81)</f>
        <v>1.7926654931752715</v>
      </c>
      <c r="I82" s="46">
        <f>IF(OR($A82="",$B82=""),"",'OddsRatio_working_2-way'!N81)</f>
        <v>2.261566207447967</v>
      </c>
      <c r="J82" s="46">
        <f>IF('Log_working_2-way'!$D81="","",A82^('Log_working_2-way'!$D81))</f>
        <v>1.788246068169419</v>
      </c>
      <c r="K82" s="48">
        <f>IF('Log_working_2-way'!$D81="","",B82^('Log_working_2-way'!$D81))</f>
        <v>2.2686393759250199</v>
      </c>
      <c r="L82" s="64">
        <f t="shared" ref="L82:L145" si="20">(1/D82)</f>
        <v>0.55468750000000011</v>
      </c>
      <c r="M82" s="64">
        <f t="shared" ref="M82:M145" si="21">(1/E82)</f>
        <v>0.44531250000000011</v>
      </c>
      <c r="N82" s="65">
        <v>100</v>
      </c>
      <c r="O82" s="65">
        <f t="shared" ref="O82:O145" si="22">(1/A82)*((N82*A82)-N82)</f>
        <v>41.520467836257311</v>
      </c>
      <c r="P82" s="65">
        <f t="shared" ref="P82:P145" si="23">(1/B82)*((N82*B82)-N82)</f>
        <v>53.051643192488264</v>
      </c>
      <c r="Q82" s="65">
        <f t="shared" ref="Q82:Q145" si="24">(1/B82)*N82</f>
        <v>46.948356807511736</v>
      </c>
      <c r="R82" s="65">
        <f t="shared" ref="R82:R145" si="25">(1/A82)*N82</f>
        <v>58.479532163742689</v>
      </c>
      <c r="S82" s="66">
        <f t="shared" ref="S82:S145" si="26">O82-Q82</f>
        <v>-5.4278889712544256</v>
      </c>
      <c r="T82" s="66">
        <f t="shared" ref="T82:T145" si="27">P82-R82</f>
        <v>-5.4278889712544256</v>
      </c>
      <c r="U82" t="s">
        <v>414</v>
      </c>
      <c r="V82" t="s">
        <v>416</v>
      </c>
    </row>
    <row r="83" spans="1:22" ht="15" x14ac:dyDescent="0.25">
      <c r="A83">
        <v>1.71</v>
      </c>
      <c r="B83">
        <v>2.14</v>
      </c>
      <c r="C83" s="45">
        <f t="shared" si="19"/>
        <v>5.2085041263595144E-2</v>
      </c>
      <c r="D83" s="46">
        <f>IF(OR($A83="",$B83=""),"",A83*'MPTO_working_2-way'!$G82)</f>
        <v>1.7990654205607477</v>
      </c>
      <c r="E83" s="48">
        <f>IF(OR($A83="",$B83=""),"",B83*'MPTO_working_2-way'!$G82)</f>
        <v>2.2514619883040936</v>
      </c>
      <c r="F83" s="46">
        <f>IF(OR($A83="",$B83=""),"",'MPTO_working_2-way'!D82)</f>
        <v>1.7897002005184135</v>
      </c>
      <c r="G83" s="48">
        <f>IF(OR($A83="",$B83=""),"",'MPTO_working_2-way'!E82)</f>
        <v>2.2663033380813777</v>
      </c>
      <c r="H83" s="46">
        <f>IF(OR($A83="",$B83=""),"",'OddsRatio_working_2-way'!M82)</f>
        <v>1.7891812323819287</v>
      </c>
      <c r="I83" s="46">
        <f>IF(OR($A83="",$B83=""),"",'OddsRatio_working_2-way'!N82)</f>
        <v>2.2671360632611255</v>
      </c>
      <c r="J83" s="46">
        <f>IF('Log_working_2-way'!$D82="","",A83^('Log_working_2-way'!$D82))</f>
        <v>1.7848752013433402</v>
      </c>
      <c r="K83" s="48">
        <f>IF('Log_working_2-way'!$D82="","",B83^('Log_working_2-way'!$D82))</f>
        <v>2.2740879037671937</v>
      </c>
      <c r="L83" s="64">
        <f t="shared" si="20"/>
        <v>0.55584415584415581</v>
      </c>
      <c r="M83" s="64">
        <f t="shared" si="21"/>
        <v>0.44415584415584414</v>
      </c>
      <c r="N83" s="65">
        <v>100</v>
      </c>
      <c r="O83" s="65">
        <f t="shared" si="22"/>
        <v>41.520467836257311</v>
      </c>
      <c r="P83" s="65">
        <f t="shared" si="23"/>
        <v>53.271028037383175</v>
      </c>
      <c r="Q83" s="65">
        <f t="shared" si="24"/>
        <v>46.728971962616825</v>
      </c>
      <c r="R83" s="65">
        <f t="shared" si="25"/>
        <v>58.479532163742689</v>
      </c>
      <c r="S83" s="66">
        <f t="shared" si="26"/>
        <v>-5.2085041263595144</v>
      </c>
      <c r="T83" s="66">
        <f t="shared" si="27"/>
        <v>-5.2085041263595144</v>
      </c>
      <c r="U83" t="s">
        <v>409</v>
      </c>
      <c r="V83" t="s">
        <v>408</v>
      </c>
    </row>
    <row r="84" spans="1:22" ht="15" x14ac:dyDescent="0.25">
      <c r="A84">
        <v>1.6</v>
      </c>
      <c r="B84">
        <v>2.33</v>
      </c>
      <c r="C84" s="45">
        <f t="shared" si="19"/>
        <v>5.4184549356223188E-2</v>
      </c>
      <c r="D84" s="46">
        <f>IF(OR($A84="",$B84=""),"",A84*'MPTO_working_2-way'!$G83)</f>
        <v>1.6866952789699572</v>
      </c>
      <c r="E84" s="48">
        <f>IF(OR($A84="",$B84=""),"",B84*'MPTO_working_2-way'!$G83)</f>
        <v>2.4562500000000003</v>
      </c>
      <c r="F84" s="46">
        <f>IF(OR($A84="",$B84=""),"",'MPTO_working_2-way'!D83)</f>
        <v>1.6724988784208166</v>
      </c>
      <c r="G84" s="48">
        <f>IF(OR($A84="",$B84=""),"",'MPTO_working_2-way'!E83)</f>
        <v>2.486991327551701</v>
      </c>
      <c r="H84" s="46">
        <f>IF(OR($A84="",$B84=""),"",'OddsRatio_working_2-way'!M83)</f>
        <v>1.6716604942594677</v>
      </c>
      <c r="I84" s="46">
        <f>IF(OR($A84="",$B84=""),"",'OddsRatio_working_2-way'!N83)</f>
        <v>2.4888474289418197</v>
      </c>
      <c r="J84" s="46">
        <f>IF('Log_working_2-way'!$D83="","",A84^('Log_working_2-way'!$D83))</f>
        <v>1.6651301071751408</v>
      </c>
      <c r="K84" s="48">
        <f>IF('Log_working_2-way'!$D83="","",B84^('Log_working_2-way'!$D83))</f>
        <v>2.5034652456852799</v>
      </c>
      <c r="L84" s="64">
        <f t="shared" si="20"/>
        <v>0.59287531806615767</v>
      </c>
      <c r="M84" s="64">
        <f t="shared" si="21"/>
        <v>0.40712468193384221</v>
      </c>
      <c r="N84" s="65">
        <v>100</v>
      </c>
      <c r="O84" s="65">
        <f t="shared" si="22"/>
        <v>37.5</v>
      </c>
      <c r="P84" s="65">
        <f t="shared" si="23"/>
        <v>57.081545064377686</v>
      </c>
      <c r="Q84" s="65">
        <f t="shared" si="24"/>
        <v>42.918454935622321</v>
      </c>
      <c r="R84" s="65">
        <f t="shared" si="25"/>
        <v>62.5</v>
      </c>
      <c r="S84" s="66">
        <f t="shared" si="26"/>
        <v>-5.4184549356223215</v>
      </c>
      <c r="T84" s="66">
        <f t="shared" si="27"/>
        <v>-5.4184549356223144</v>
      </c>
      <c r="U84" t="s">
        <v>410</v>
      </c>
      <c r="V84" t="s">
        <v>413</v>
      </c>
    </row>
    <row r="85" spans="1:22" ht="15" x14ac:dyDescent="0.25">
      <c r="A85">
        <v>1.72</v>
      </c>
      <c r="B85">
        <v>2.12</v>
      </c>
      <c r="C85" s="45">
        <f t="shared" si="19"/>
        <v>5.3093462044756512E-2</v>
      </c>
      <c r="D85" s="46">
        <f>IF(OR($A85="",$B85=""),"",A85*'MPTO_working_2-way'!$G84)</f>
        <v>1.8113207547169812</v>
      </c>
      <c r="E85" s="48">
        <f>IF(OR($A85="",$B85=""),"",B85*'MPTO_working_2-way'!$G84)</f>
        <v>2.2325581395348841</v>
      </c>
      <c r="F85" s="46">
        <f>IF(OR($A85="",$B85=""),"",'MPTO_working_2-way'!D84)</f>
        <v>1.8022933965994465</v>
      </c>
      <c r="G85" s="48">
        <f>IF(OR($A85="",$B85=""),"",'MPTO_working_2-way'!E84)</f>
        <v>2.2464268112370629</v>
      </c>
      <c r="H85" s="46">
        <f>IF(OR($A85="",$B85=""),"",'OddsRatio_working_2-way'!M84)</f>
        <v>1.8017837257372731</v>
      </c>
      <c r="I85" s="46">
        <f>IF(OR($A85="",$B85=""),"",'OddsRatio_working_2-way'!N84)</f>
        <v>2.2472191289246473</v>
      </c>
      <c r="J85" s="46">
        <f>IF('Log_working_2-way'!$D84="","",A85^('Log_working_2-way'!$D84))</f>
        <v>1.7976291253207961</v>
      </c>
      <c r="K85" s="48">
        <f>IF('Log_working_2-way'!$D84="","",B85^('Log_working_2-way'!$D84))</f>
        <v>2.2537155029237406</v>
      </c>
      <c r="L85" s="64">
        <f t="shared" si="20"/>
        <v>0.55208333333333337</v>
      </c>
      <c r="M85" s="64">
        <f t="shared" si="21"/>
        <v>0.44791666666666657</v>
      </c>
      <c r="N85" s="65">
        <v>100</v>
      </c>
      <c r="O85" s="65">
        <f t="shared" si="22"/>
        <v>41.860465116279073</v>
      </c>
      <c r="P85" s="65">
        <f t="shared" si="23"/>
        <v>52.830188679245275</v>
      </c>
      <c r="Q85" s="65">
        <f t="shared" si="24"/>
        <v>47.169811320754711</v>
      </c>
      <c r="R85" s="65">
        <f t="shared" si="25"/>
        <v>58.139534883720934</v>
      </c>
      <c r="S85" s="66">
        <f t="shared" si="26"/>
        <v>-5.3093462044756379</v>
      </c>
      <c r="T85" s="66">
        <f t="shared" si="27"/>
        <v>-5.3093462044756592</v>
      </c>
      <c r="U85" t="s">
        <v>415</v>
      </c>
      <c r="V85" t="s">
        <v>412</v>
      </c>
    </row>
    <row r="86" spans="1:22" ht="15" x14ac:dyDescent="0.25">
      <c r="A86">
        <v>1.61</v>
      </c>
      <c r="B86">
        <v>2.33</v>
      </c>
      <c r="C86" s="45">
        <f t="shared" si="19"/>
        <v>5.0302561778583499E-2</v>
      </c>
      <c r="D86" s="46">
        <f>IF(OR($A86="",$B86=""),"",A86*'MPTO_working_2-way'!$G85)</f>
        <v>1.6909871244635195</v>
      </c>
      <c r="E86" s="48">
        <f>IF(OR($A86="",$B86=""),"",B86*'MPTO_working_2-way'!$G85)</f>
        <v>2.4472049689440998</v>
      </c>
      <c r="F86" s="46">
        <f>IF(OR($A86="",$B86=""),"",'MPTO_working_2-way'!D85)</f>
        <v>1.67794601122716</v>
      </c>
      <c r="G86" s="48">
        <f>IF(OR($A86="",$B86=""),"",'MPTO_working_2-way'!E85)</f>
        <v>2.4750437106192065</v>
      </c>
      <c r="H86" s="46">
        <f>IF(OR($A86="",$B86=""),"",'OddsRatio_working_2-way'!M85)</f>
        <v>1.6772345358451193</v>
      </c>
      <c r="I86" s="46">
        <f>IF(OR($A86="",$B86=""),"",'OddsRatio_working_2-way'!N85)</f>
        <v>2.4765933322524725</v>
      </c>
      <c r="J86" s="46">
        <f>IF('Log_working_2-way'!$D85="","",A86^('Log_working_2-way'!$D85))</f>
        <v>1.6712497569830409</v>
      </c>
      <c r="K86" s="48">
        <f>IF('Log_working_2-way'!$D85="","",B86^('Log_working_2-way'!$D85))</f>
        <v>2.4897584536831094</v>
      </c>
      <c r="L86" s="64">
        <f t="shared" si="20"/>
        <v>0.59137055837563446</v>
      </c>
      <c r="M86" s="64">
        <f t="shared" si="21"/>
        <v>0.40862944162436543</v>
      </c>
      <c r="N86" s="65">
        <v>100</v>
      </c>
      <c r="O86" s="65">
        <f t="shared" si="22"/>
        <v>37.888198757763973</v>
      </c>
      <c r="P86" s="65">
        <f t="shared" si="23"/>
        <v>57.081545064377686</v>
      </c>
      <c r="Q86" s="65">
        <f t="shared" si="24"/>
        <v>42.918454935622321</v>
      </c>
      <c r="R86" s="65">
        <f t="shared" si="25"/>
        <v>62.11180124223602</v>
      </c>
      <c r="S86" s="66">
        <f t="shared" si="26"/>
        <v>-5.0302561778583481</v>
      </c>
      <c r="T86" s="66">
        <f t="shared" si="27"/>
        <v>-5.0302561778583339</v>
      </c>
      <c r="U86" t="s">
        <v>424</v>
      </c>
      <c r="V86" t="s">
        <v>426</v>
      </c>
    </row>
    <row r="87" spans="1:22" ht="15" x14ac:dyDescent="0.25">
      <c r="A87">
        <v>1.76</v>
      </c>
      <c r="B87">
        <v>2.06</v>
      </c>
      <c r="C87" s="45">
        <f t="shared" si="19"/>
        <v>5.3618711385701623E-2</v>
      </c>
      <c r="D87" s="46">
        <f>IF(OR($A87="",$B87=""),"",A87*'MPTO_working_2-way'!$G86)</f>
        <v>1.8543689320388348</v>
      </c>
      <c r="E87" s="48">
        <f>IF(OR($A87="",$B87=""),"",B87*'MPTO_working_2-way'!$G86)</f>
        <v>2.1704545454545454</v>
      </c>
      <c r="F87" s="46">
        <f>IF(OR($A87="",$B87=""),"",'MPTO_working_2-way'!D86)</f>
        <v>1.8471571224780923</v>
      </c>
      <c r="G87" s="48">
        <f>IF(OR($A87="",$B87=""),"",'MPTO_working_2-way'!E86)</f>
        <v>2.1804185710849171</v>
      </c>
      <c r="H87" s="46">
        <f>IF(OR($A87="",$B87=""),"",'OddsRatio_working_2-way'!M86)</f>
        <v>1.8467473838610133</v>
      </c>
      <c r="I87" s="46">
        <f>IF(OR($A87="",$B87=""),"",'OddsRatio_working_2-way'!N86)</f>
        <v>2.1809897722272038</v>
      </c>
      <c r="J87" s="46">
        <f>IF('Log_working_2-way'!$D86="","",A87^('Log_working_2-way'!$D86))</f>
        <v>1.8434237239804521</v>
      </c>
      <c r="K87" s="48">
        <f>IF('Log_working_2-way'!$D86="","",B87^('Log_working_2-way'!$D86))</f>
        <v>2.1856436706318871</v>
      </c>
      <c r="L87" s="64">
        <f t="shared" si="20"/>
        <v>0.53926701570680635</v>
      </c>
      <c r="M87" s="64">
        <f t="shared" si="21"/>
        <v>0.4607329842931937</v>
      </c>
      <c r="N87" s="65">
        <v>100</v>
      </c>
      <c r="O87" s="65">
        <f t="shared" si="22"/>
        <v>43.181818181818187</v>
      </c>
      <c r="P87" s="65">
        <f t="shared" si="23"/>
        <v>51.456310679611654</v>
      </c>
      <c r="Q87" s="65">
        <f t="shared" si="24"/>
        <v>48.543689320388353</v>
      </c>
      <c r="R87" s="65">
        <f t="shared" si="25"/>
        <v>56.81818181818182</v>
      </c>
      <c r="S87" s="66">
        <f t="shared" si="26"/>
        <v>-5.3618711385701658</v>
      </c>
      <c r="T87" s="66">
        <f t="shared" si="27"/>
        <v>-5.3618711385701658</v>
      </c>
      <c r="U87" t="s">
        <v>417</v>
      </c>
      <c r="V87" t="s">
        <v>419</v>
      </c>
    </row>
    <row r="88" spans="1:22" ht="15" x14ac:dyDescent="0.25">
      <c r="A88">
        <v>1.52</v>
      </c>
      <c r="B88">
        <v>2.5299999999999998</v>
      </c>
      <c r="C88" s="45">
        <f t="shared" si="19"/>
        <v>5.3151653838152679E-2</v>
      </c>
      <c r="D88" s="46">
        <f>IF(OR($A88="",$B88=""),"",A88*'MPTO_working_2-way'!$G87)</f>
        <v>1.6007905138339922</v>
      </c>
      <c r="E88" s="48">
        <f>IF(OR($A88="",$B88=""),"",B88*'MPTO_working_2-way'!$G87)</f>
        <v>2.6644736842105261</v>
      </c>
      <c r="F88" s="46">
        <f>IF(OR($A88="",$B88=""),"",'MPTO_working_2-way'!D87)</f>
        <v>1.5839855012768762</v>
      </c>
      <c r="G88" s="48">
        <f>IF(OR($A88="",$B88=""),"",'MPTO_working_2-way'!E87)</f>
        <v>2.7123712794470305</v>
      </c>
      <c r="H88" s="46">
        <f>IF(OR($A88="",$B88=""),"",'OddsRatio_working_2-way'!M87)</f>
        <v>1.582983088130137</v>
      </c>
      <c r="I88" s="46">
        <f>IF(OR($A88="",$B88=""),"",'OddsRatio_working_2-way'!N87)</f>
        <v>2.7153156246905956</v>
      </c>
      <c r="J88" s="46">
        <f>IF('Log_working_2-way'!$D87="","",A88^('Log_working_2-way'!$D87))</f>
        <v>1.575248199433763</v>
      </c>
      <c r="K88" s="48">
        <f>IF('Log_working_2-way'!$D87="","",B88^('Log_working_2-way'!$D87))</f>
        <v>2.7383800609540847</v>
      </c>
      <c r="L88" s="64">
        <f t="shared" si="20"/>
        <v>0.62469135802469133</v>
      </c>
      <c r="M88" s="64">
        <f t="shared" si="21"/>
        <v>0.37530864197530867</v>
      </c>
      <c r="N88" s="65">
        <v>100</v>
      </c>
      <c r="O88" s="65">
        <f t="shared" si="22"/>
        <v>34.21052631578948</v>
      </c>
      <c r="P88" s="65">
        <f t="shared" si="23"/>
        <v>60.474308300395251</v>
      </c>
      <c r="Q88" s="65">
        <f t="shared" si="24"/>
        <v>39.525691699604749</v>
      </c>
      <c r="R88" s="65">
        <f t="shared" si="25"/>
        <v>65.789473684210535</v>
      </c>
      <c r="S88" s="66">
        <f t="shared" si="26"/>
        <v>-5.3151653838152697</v>
      </c>
      <c r="T88" s="66">
        <f t="shared" si="27"/>
        <v>-5.3151653838152839</v>
      </c>
      <c r="U88" t="s">
        <v>422</v>
      </c>
      <c r="V88" t="s">
        <v>418</v>
      </c>
    </row>
    <row r="89" spans="1:22" ht="15" x14ac:dyDescent="0.25">
      <c r="A89">
        <v>1.74</v>
      </c>
      <c r="B89">
        <v>2.09</v>
      </c>
      <c r="C89" s="45">
        <f t="shared" si="19"/>
        <v>5.3181543199692038E-2</v>
      </c>
      <c r="D89" s="46">
        <f>IF(OR($A89="",$B89=""),"",A89*'MPTO_working_2-way'!$G88)</f>
        <v>1.8325358851674642</v>
      </c>
      <c r="E89" s="48">
        <f>IF(OR($A89="",$B89=""),"",B89*'MPTO_working_2-way'!$G88)</f>
        <v>2.201149425287356</v>
      </c>
      <c r="F89" s="46">
        <f>IF(OR($A89="",$B89=""),"",'MPTO_working_2-way'!D88)</f>
        <v>1.8244117794611951</v>
      </c>
      <c r="G89" s="48">
        <f>IF(OR($A89="",$B89=""),"",'MPTO_working_2-way'!E88)</f>
        <v>2.2129860646260573</v>
      </c>
      <c r="H89" s="46">
        <f>IF(OR($A89="",$B89=""),"",'OddsRatio_working_2-way'!M88)</f>
        <v>1.823953325479549</v>
      </c>
      <c r="I89" s="46">
        <f>IF(OR($A89="",$B89=""),"",'OddsRatio_working_2-way'!N88)</f>
        <v>2.213660979422579</v>
      </c>
      <c r="J89" s="46">
        <f>IF('Log_working_2-way'!$D88="","",A89^('Log_working_2-way'!$D88))</f>
        <v>1.8202124704786022</v>
      </c>
      <c r="K89" s="48">
        <f>IF('Log_working_2-way'!$D88="","",B89^('Log_working_2-way'!$D88))</f>
        <v>2.2191962887551955</v>
      </c>
      <c r="L89" s="64">
        <f t="shared" si="20"/>
        <v>0.54569190600522188</v>
      </c>
      <c r="M89" s="64">
        <f t="shared" si="21"/>
        <v>0.45430809399477812</v>
      </c>
      <c r="N89" s="65">
        <v>100</v>
      </c>
      <c r="O89" s="65">
        <f t="shared" si="22"/>
        <v>42.528735632183903</v>
      </c>
      <c r="P89" s="65">
        <f t="shared" si="23"/>
        <v>52.153110047846894</v>
      </c>
      <c r="Q89" s="65">
        <f t="shared" si="24"/>
        <v>47.846889952153113</v>
      </c>
      <c r="R89" s="65">
        <f t="shared" si="25"/>
        <v>57.47126436781609</v>
      </c>
      <c r="S89" s="66">
        <f t="shared" si="26"/>
        <v>-5.3181543199692101</v>
      </c>
      <c r="T89" s="66">
        <f t="shared" si="27"/>
        <v>-5.3181543199691959</v>
      </c>
      <c r="U89" t="s">
        <v>421</v>
      </c>
      <c r="V89" t="s">
        <v>420</v>
      </c>
    </row>
    <row r="90" spans="1:22" ht="15" x14ac:dyDescent="0.25">
      <c r="A90">
        <v>1.76</v>
      </c>
      <c r="B90">
        <v>2.0699999999999998</v>
      </c>
      <c r="C90" s="45">
        <f t="shared" si="19"/>
        <v>5.1273605621431795E-2</v>
      </c>
      <c r="D90" s="46">
        <f>IF(OR($A90="",$B90=""),"",A90*'MPTO_working_2-way'!$G89)</f>
        <v>1.85024154589372</v>
      </c>
      <c r="E90" s="48">
        <f>IF(OR($A90="",$B90=""),"",B90*'MPTO_working_2-way'!$G89)</f>
        <v>2.1761363636363638</v>
      </c>
      <c r="F90" s="46">
        <f>IF(OR($A90="",$B90=""),"",'MPTO_working_2-way'!D89)</f>
        <v>1.8431650308610747</v>
      </c>
      <c r="G90" s="48">
        <f>IF(OR($A90="",$B90=""),"",'MPTO_working_2-way'!E89)</f>
        <v>2.1860074402976122</v>
      </c>
      <c r="H90" s="46">
        <f>IF(OR($A90="",$B90=""),"",'OddsRatio_working_2-way'!M89)</f>
        <v>1.8427813321566728</v>
      </c>
      <c r="I90" s="46">
        <f>IF(OR($A90="",$B90=""),"",'OddsRatio_working_2-way'!N89)</f>
        <v>2.1865474018521578</v>
      </c>
      <c r="J90" s="46">
        <f>IF('Log_working_2-way'!$D89="","",A90^('Log_working_2-way'!$D89))</f>
        <v>1.8395260918524756</v>
      </c>
      <c r="K90" s="48">
        <f>IF('Log_working_2-way'!$D89="","",B90^('Log_working_2-way'!$D89))</f>
        <v>2.1911482081422213</v>
      </c>
      <c r="L90" s="64">
        <f t="shared" si="20"/>
        <v>0.54046997389033935</v>
      </c>
      <c r="M90" s="64">
        <f t="shared" si="21"/>
        <v>0.45953002610966054</v>
      </c>
      <c r="N90" s="65">
        <v>100</v>
      </c>
      <c r="O90" s="65">
        <f t="shared" si="22"/>
        <v>43.181818181818187</v>
      </c>
      <c r="P90" s="65">
        <f t="shared" si="23"/>
        <v>51.690821256038639</v>
      </c>
      <c r="Q90" s="65">
        <f t="shared" si="24"/>
        <v>48.309178743961354</v>
      </c>
      <c r="R90" s="65">
        <f t="shared" si="25"/>
        <v>56.81818181818182</v>
      </c>
      <c r="S90" s="66">
        <f t="shared" si="26"/>
        <v>-5.127360562143167</v>
      </c>
      <c r="T90" s="66">
        <f t="shared" si="27"/>
        <v>-5.1273605621431813</v>
      </c>
      <c r="U90" t="s">
        <v>423</v>
      </c>
      <c r="V90" t="s">
        <v>425</v>
      </c>
    </row>
    <row r="91" spans="1:22" ht="15" x14ac:dyDescent="0.25">
      <c r="A91">
        <v>2.79</v>
      </c>
      <c r="B91">
        <v>1.45</v>
      </c>
      <c r="C91" s="45">
        <f t="shared" si="19"/>
        <v>4.807811148189356E-2</v>
      </c>
      <c r="D91" s="46">
        <f>IF(OR($A91="",$B91=""),"",A91*'MPTO_working_2-way'!$G90)</f>
        <v>2.9241379310344833</v>
      </c>
      <c r="E91" s="48">
        <f>IF(OR($A91="",$B91=""),"",B91*'MPTO_working_2-way'!$G90)</f>
        <v>1.5197132616487457</v>
      </c>
      <c r="F91" s="46">
        <f>IF(OR($A91="",$B91=""),"",'MPTO_working_2-way'!D90)</f>
        <v>2.9905747551284425</v>
      </c>
      <c r="G91" s="48">
        <f>IF(OR($A91="",$B91=""),"",'MPTO_working_2-way'!E90)</f>
        <v>1.5023674682016526</v>
      </c>
      <c r="H91" s="46">
        <f>IF(OR($A91="",$B91=""),"",'OddsRatio_working_2-way'!M90)</f>
        <v>2.9944367068868791</v>
      </c>
      <c r="I91" s="46">
        <f>IF(OR($A91="",$B91=""),"",'OddsRatio_working_2-way'!N90)</f>
        <v>1.5013947028486567</v>
      </c>
      <c r="J91" s="46">
        <f>IF('Log_working_2-way'!$D90="","",A91^('Log_working_2-way'!$D90))</f>
        <v>3.0267408071671569</v>
      </c>
      <c r="K91" s="48">
        <f>IF('Log_working_2-way'!$D90="","",B91^('Log_working_2-way'!$D90))</f>
        <v>1.4934030027221985</v>
      </c>
      <c r="L91" s="64">
        <f t="shared" si="20"/>
        <v>0.34198113207547165</v>
      </c>
      <c r="M91" s="64">
        <f t="shared" si="21"/>
        <v>0.65801886792452824</v>
      </c>
      <c r="N91" s="65">
        <v>100</v>
      </c>
      <c r="O91" s="65">
        <f t="shared" si="22"/>
        <v>64.157706093189958</v>
      </c>
      <c r="P91" s="65">
        <f t="shared" si="23"/>
        <v>31.03448275862069</v>
      </c>
      <c r="Q91" s="65">
        <f t="shared" si="24"/>
        <v>68.965517241379317</v>
      </c>
      <c r="R91" s="65">
        <f t="shared" si="25"/>
        <v>35.842293906810035</v>
      </c>
      <c r="S91" s="66">
        <f t="shared" si="26"/>
        <v>-4.8078111481893586</v>
      </c>
      <c r="T91" s="66">
        <f t="shared" si="27"/>
        <v>-4.8078111481893444</v>
      </c>
      <c r="U91" t="s">
        <v>59</v>
      </c>
      <c r="V91" t="s">
        <v>63</v>
      </c>
    </row>
    <row r="92" spans="1:22" ht="15" x14ac:dyDescent="0.25">
      <c r="A92">
        <v>2.14</v>
      </c>
      <c r="B92">
        <v>1.78</v>
      </c>
      <c r="C92" s="45">
        <f t="shared" si="19"/>
        <v>2.908747243515708E-2</v>
      </c>
      <c r="D92" s="46">
        <f>IF(OR($A92="",$B92=""),"",A92*'MPTO_working_2-way'!$G91)</f>
        <v>2.2022471910112364</v>
      </c>
      <c r="E92" s="48">
        <f>IF(OR($A92="",$B92=""),"",B92*'MPTO_working_2-way'!$G91)</f>
        <v>1.8317757009345796</v>
      </c>
      <c r="F92" s="46">
        <f>IF(OR($A92="",$B92=""),"",'MPTO_working_2-way'!D91)</f>
        <v>2.2087440565928333</v>
      </c>
      <c r="G92" s="48">
        <f>IF(OR($A92="",$B92=""),"",'MPTO_working_2-way'!E91)</f>
        <v>1.8273049985608751</v>
      </c>
      <c r="H92" s="46">
        <f>IF(OR($A92="",$B92=""),"",'OddsRatio_working_2-way'!M91)</f>
        <v>2.2089410496539781</v>
      </c>
      <c r="I92" s="46">
        <f>IF(OR($A92="",$B92=""),"",'OddsRatio_working_2-way'!N91)</f>
        <v>1.8271701918685113</v>
      </c>
      <c r="J92" s="46">
        <f>IF('Log_working_2-way'!$D91="","",A92^('Log_working_2-way'!$D91))</f>
        <v>2.2119050245559748</v>
      </c>
      <c r="K92" s="48">
        <f>IF('Log_working_2-way'!$D91="","",B92^('Log_working_2-way'!$D91))</f>
        <v>1.8251471689098502</v>
      </c>
      <c r="L92" s="64">
        <f t="shared" si="20"/>
        <v>0.45408163265306112</v>
      </c>
      <c r="M92" s="64">
        <f t="shared" si="21"/>
        <v>0.54591836734693866</v>
      </c>
      <c r="N92" s="65">
        <v>100</v>
      </c>
      <c r="O92" s="65">
        <f t="shared" si="22"/>
        <v>53.271028037383175</v>
      </c>
      <c r="P92" s="65">
        <f t="shared" si="23"/>
        <v>43.820224719101127</v>
      </c>
      <c r="Q92" s="65">
        <f t="shared" si="24"/>
        <v>56.17977528089888</v>
      </c>
      <c r="R92" s="65">
        <f t="shared" si="25"/>
        <v>46.728971962616825</v>
      </c>
      <c r="S92" s="66">
        <f t="shared" si="26"/>
        <v>-2.9087472435157053</v>
      </c>
      <c r="T92" s="66">
        <f t="shared" si="27"/>
        <v>-2.9087472435156982</v>
      </c>
      <c r="U92" t="s">
        <v>54</v>
      </c>
      <c r="V92" t="s">
        <v>57</v>
      </c>
    </row>
    <row r="93" spans="1:22" ht="15" x14ac:dyDescent="0.25">
      <c r="A93">
        <v>2.33</v>
      </c>
      <c r="B93">
        <v>1.67</v>
      </c>
      <c r="C93" s="45">
        <f t="shared" si="19"/>
        <v>2.7986944565804084E-2</v>
      </c>
      <c r="D93" s="46">
        <f>IF(OR($A93="",$B93=""),"",A93*'MPTO_working_2-way'!$G92)</f>
        <v>2.3952095808383236</v>
      </c>
      <c r="E93" s="48">
        <f>IF(OR($A93="",$B93=""),"",B93*'MPTO_working_2-way'!$G92)</f>
        <v>1.7167381974248928</v>
      </c>
      <c r="F93" s="46">
        <f>IF(OR($A93="",$B93=""),"",'MPTO_working_2-way'!D92)</f>
        <v>2.4085296029216061</v>
      </c>
      <c r="G93" s="48">
        <f>IF(OR($A93="",$B93=""),"",'MPTO_working_2-way'!E92)</f>
        <v>1.7099602293950913</v>
      </c>
      <c r="H93" s="46">
        <f>IF(OR($A93="",$B93=""),"",'OddsRatio_working_2-way'!M92)</f>
        <v>2.408926764195241</v>
      </c>
      <c r="I93" s="46">
        <f>IF(OR($A93="",$B93=""),"",'OddsRatio_working_2-way'!N92)</f>
        <v>1.7097600992562489</v>
      </c>
      <c r="J93" s="46">
        <f>IF('Log_working_2-way'!$D92="","",A93^('Log_working_2-way'!$D92))</f>
        <v>2.4150421151239718</v>
      </c>
      <c r="K93" s="48">
        <f>IF('Log_working_2-way'!$D92="","",B93^('Log_working_2-way'!$D92))</f>
        <v>1.7066927473832643</v>
      </c>
      <c r="L93" s="64">
        <f t="shared" si="20"/>
        <v>0.41749999999999998</v>
      </c>
      <c r="M93" s="64">
        <f t="shared" si="21"/>
        <v>0.58250000000000002</v>
      </c>
      <c r="N93" s="65">
        <v>100</v>
      </c>
      <c r="O93" s="65">
        <f t="shared" si="22"/>
        <v>57.081545064377686</v>
      </c>
      <c r="P93" s="65">
        <f t="shared" si="23"/>
        <v>40.119760479041922</v>
      </c>
      <c r="Q93" s="65">
        <f t="shared" si="24"/>
        <v>59.880239520958092</v>
      </c>
      <c r="R93" s="65">
        <f t="shared" si="25"/>
        <v>42.918454935622321</v>
      </c>
      <c r="S93" s="66">
        <f t="shared" si="26"/>
        <v>-2.7986944565804066</v>
      </c>
      <c r="T93" s="66">
        <f t="shared" si="27"/>
        <v>-2.7986944565803995</v>
      </c>
      <c r="U93" t="s">
        <v>120</v>
      </c>
      <c r="V93" t="s">
        <v>155</v>
      </c>
    </row>
    <row r="94" spans="1:22" ht="15" x14ac:dyDescent="0.25">
      <c r="A94">
        <v>1.6</v>
      </c>
      <c r="B94">
        <v>2.4900000000000002</v>
      </c>
      <c r="C94" s="45">
        <f t="shared" si="19"/>
        <v>2.6606425702811132E-2</v>
      </c>
      <c r="D94" s="46">
        <f>IF(OR($A94="",$B94=""),"",A94*'MPTO_working_2-way'!$G93)</f>
        <v>1.642570281124498</v>
      </c>
      <c r="E94" s="48">
        <f>IF(OR($A94="",$B94=""),"",B94*'MPTO_working_2-way'!$G93)</f>
        <v>2.5562499999999999</v>
      </c>
      <c r="F94" s="46">
        <f>IF(OR($A94="",$B94=""),"",'MPTO_working_2-way'!D93)</f>
        <v>1.6347968814115716</v>
      </c>
      <c r="G94" s="48">
        <f>IF(OR($A94="",$B94=""),"",'MPTO_working_2-way'!E93)</f>
        <v>2.5753070458952809</v>
      </c>
      <c r="H94" s="46">
        <f>IF(OR($A94="",$B94=""),"",'OddsRatio_working_2-way'!M93)</f>
        <v>1.6345743169703524</v>
      </c>
      <c r="I94" s="46">
        <f>IF(OR($A94="",$B94=""),"",'OddsRatio_working_2-way'!N93)</f>
        <v>2.5758595538097082</v>
      </c>
      <c r="J94" s="46">
        <f>IF('Log_working_2-way'!$D93="","",A94^('Log_working_2-way'!$D93))</f>
        <v>1.6310520901344163</v>
      </c>
      <c r="K94" s="48">
        <f>IF('Log_working_2-way'!$D93="","",B94^('Log_working_2-way'!$D93))</f>
        <v>2.5846552378694785</v>
      </c>
      <c r="L94" s="64">
        <f t="shared" si="20"/>
        <v>0.60880195599022002</v>
      </c>
      <c r="M94" s="64">
        <f t="shared" si="21"/>
        <v>0.39119804400977998</v>
      </c>
      <c r="N94" s="65">
        <v>100</v>
      </c>
      <c r="O94" s="65">
        <f t="shared" si="22"/>
        <v>37.5</v>
      </c>
      <c r="P94" s="65">
        <f t="shared" si="23"/>
        <v>59.839357429718881</v>
      </c>
      <c r="Q94" s="65">
        <f t="shared" si="24"/>
        <v>40.160642570281119</v>
      </c>
      <c r="R94" s="65">
        <f t="shared" si="25"/>
        <v>62.5</v>
      </c>
      <c r="S94" s="66">
        <f t="shared" si="26"/>
        <v>-2.6606425702811194</v>
      </c>
      <c r="T94" s="66">
        <f t="shared" si="27"/>
        <v>-2.6606425702811194</v>
      </c>
      <c r="U94" t="s">
        <v>178</v>
      </c>
      <c r="V94" t="s">
        <v>179</v>
      </c>
    </row>
    <row r="95" spans="1:22" ht="15" x14ac:dyDescent="0.25">
      <c r="A95">
        <v>2.8</v>
      </c>
      <c r="B95">
        <v>1.47</v>
      </c>
      <c r="C95" s="45">
        <f t="shared" si="19"/>
        <v>3.7414965986394488E-2</v>
      </c>
      <c r="D95" s="46">
        <f>IF(OR($A95="",$B95=""),"",A95*'MPTO_working_2-way'!$G94)</f>
        <v>2.9047619047619042</v>
      </c>
      <c r="E95" s="48">
        <f>IF(OR($A95="",$B95=""),"",B95*'MPTO_working_2-way'!$G94)</f>
        <v>1.5249999999999999</v>
      </c>
      <c r="F95" s="46">
        <f>IF(OR($A95="",$B95=""),"",'MPTO_working_2-way'!D94)</f>
        <v>2.9547738693467331</v>
      </c>
      <c r="G95" s="48">
        <f>IF(OR($A95="",$B95=""),"",'MPTO_working_2-way'!E94)</f>
        <v>1.511568123393316</v>
      </c>
      <c r="H95" s="46">
        <f>IF(OR($A95="",$B95=""),"",'OddsRatio_working_2-way'!M94)</f>
        <v>2.9569842191603266</v>
      </c>
      <c r="I95" s="46">
        <f>IF(OR($A95="",$B95=""),"",'OddsRatio_working_2-way'!N94)</f>
        <v>1.5109903238918627</v>
      </c>
      <c r="J95" s="46">
        <f>IF('Log_working_2-way'!$D94="","",A95^('Log_working_2-way'!$D94))</f>
        <v>2.9808517071870684</v>
      </c>
      <c r="K95" s="48">
        <f>IF('Log_working_2-way'!$D94="","",B95^('Log_working_2-way'!$D94))</f>
        <v>1.5048333483880685</v>
      </c>
      <c r="L95" s="64">
        <f t="shared" si="20"/>
        <v>0.34426229508196726</v>
      </c>
      <c r="M95" s="64">
        <f t="shared" si="21"/>
        <v>0.65573770491803285</v>
      </c>
      <c r="N95" s="65">
        <v>100</v>
      </c>
      <c r="O95" s="65">
        <f t="shared" si="22"/>
        <v>64.285714285714292</v>
      </c>
      <c r="P95" s="65">
        <f t="shared" si="23"/>
        <v>31.972789115646258</v>
      </c>
      <c r="Q95" s="65">
        <f t="shared" si="24"/>
        <v>68.027210884353735</v>
      </c>
      <c r="R95" s="65">
        <f t="shared" si="25"/>
        <v>35.714285714285715</v>
      </c>
      <c r="S95" s="66">
        <f t="shared" si="26"/>
        <v>-3.7414965986394435</v>
      </c>
      <c r="T95" s="66">
        <f t="shared" si="27"/>
        <v>-3.7414965986394577</v>
      </c>
      <c r="U95" t="s">
        <v>448</v>
      </c>
      <c r="V95" t="s">
        <v>60</v>
      </c>
    </row>
    <row r="96" spans="1:22" ht="15" x14ac:dyDescent="0.25">
      <c r="A96">
        <v>2.34</v>
      </c>
      <c r="B96">
        <v>1.64</v>
      </c>
      <c r="C96" s="45">
        <f t="shared" si="19"/>
        <v>3.7106524911402872E-2</v>
      </c>
      <c r="D96" s="46">
        <f>IF(OR($A96="",$B96=""),"",A96*'MPTO_working_2-way'!$G95)</f>
        <v>2.4268292682926824</v>
      </c>
      <c r="E96" s="48">
        <f>IF(OR($A96="",$B96=""),"",B96*'MPTO_working_2-way'!$G95)</f>
        <v>1.7008547008547006</v>
      </c>
      <c r="F96" s="46">
        <f>IF(OR($A96="",$B96=""),"",'MPTO_working_2-way'!D95)</f>
        <v>2.4462009178990307</v>
      </c>
      <c r="G96" s="48">
        <f>IF(OR($A96="",$B96=""),"",'MPTO_working_2-way'!E95)</f>
        <v>1.6914668547249645</v>
      </c>
      <c r="H96" s="46">
        <f>IF(OR($A96="",$B96=""),"",'OddsRatio_working_2-way'!M95)</f>
        <v>2.4469796128487777</v>
      </c>
      <c r="I96" s="46">
        <f>IF(OR($A96="",$B96=""),"",'OddsRatio_working_2-way'!N95)</f>
        <v>1.6910947404650878</v>
      </c>
      <c r="J96" s="46">
        <f>IF('Log_working_2-way'!$D95="","",A96^('Log_working_2-way'!$D95))</f>
        <v>2.4559827297707368</v>
      </c>
      <c r="K96" s="48">
        <f>IF('Log_working_2-way'!$D95="","",B96^('Log_working_2-way'!$D95))</f>
        <v>1.6868213334902025</v>
      </c>
      <c r="L96" s="64">
        <f t="shared" si="20"/>
        <v>0.41206030150753775</v>
      </c>
      <c r="M96" s="64">
        <f t="shared" si="21"/>
        <v>0.58793969849246241</v>
      </c>
      <c r="N96" s="65">
        <v>100</v>
      </c>
      <c r="O96" s="65">
        <f t="shared" si="22"/>
        <v>57.264957264957268</v>
      </c>
      <c r="P96" s="65">
        <f t="shared" si="23"/>
        <v>39.024390243902438</v>
      </c>
      <c r="Q96" s="65">
        <f t="shared" si="24"/>
        <v>60.975609756097562</v>
      </c>
      <c r="R96" s="65">
        <f t="shared" si="25"/>
        <v>42.73504273504274</v>
      </c>
      <c r="S96" s="66">
        <f t="shared" si="26"/>
        <v>-3.7106524911402943</v>
      </c>
      <c r="T96" s="66">
        <f t="shared" si="27"/>
        <v>-3.7106524911403014</v>
      </c>
      <c r="U96" t="s">
        <v>158</v>
      </c>
      <c r="V96" t="s">
        <v>351</v>
      </c>
    </row>
    <row r="97" spans="1:22" ht="15" x14ac:dyDescent="0.25">
      <c r="A97">
        <v>2.56</v>
      </c>
      <c r="B97">
        <v>1.54</v>
      </c>
      <c r="C97" s="45">
        <f t="shared" si="19"/>
        <v>3.9975649350649345E-2</v>
      </c>
      <c r="D97" s="46">
        <f>IF(OR($A97="",$B97=""),"",A97*'MPTO_working_2-way'!$G96)</f>
        <v>2.6623376623376624</v>
      </c>
      <c r="E97" s="48">
        <f>IF(OR($A97="",$B97=""),"",B97*'MPTO_working_2-way'!$G96)</f>
        <v>1.6015625</v>
      </c>
      <c r="F97" s="46">
        <f>IF(OR($A97="",$B97=""),"",'MPTO_working_2-way'!D96)</f>
        <v>2.6980563920065701</v>
      </c>
      <c r="G97" s="48">
        <f>IF(OR($A97="",$B97=""),"",'MPTO_working_2-way'!E96)</f>
        <v>1.5889085926164759</v>
      </c>
      <c r="H97" s="46">
        <f>IF(OR($A97="",$B97=""),"",'OddsRatio_working_2-way'!M96)</f>
        <v>2.699673171197595</v>
      </c>
      <c r="I97" s="46">
        <f>IF(OR($A97="",$B97=""),"",'OddsRatio_working_2-way'!N96)</f>
        <v>1.588348405414552</v>
      </c>
      <c r="J97" s="46">
        <f>IF('Log_working_2-way'!$D96="","",A97^('Log_working_2-way'!$D96))</f>
        <v>2.7165487520876641</v>
      </c>
      <c r="K97" s="48">
        <f>IF('Log_working_2-way'!$D96="","",B97^('Log_working_2-way'!$D96))</f>
        <v>1.5825642870808749</v>
      </c>
      <c r="L97" s="64">
        <f t="shared" si="20"/>
        <v>0.37560975609756098</v>
      </c>
      <c r="M97" s="64">
        <f t="shared" si="21"/>
        <v>0.62439024390243902</v>
      </c>
      <c r="N97" s="65">
        <v>100</v>
      </c>
      <c r="O97" s="65">
        <f t="shared" si="22"/>
        <v>60.9375</v>
      </c>
      <c r="P97" s="65">
        <f t="shared" si="23"/>
        <v>35.064935064935064</v>
      </c>
      <c r="Q97" s="65">
        <f t="shared" si="24"/>
        <v>64.935064935064929</v>
      </c>
      <c r="R97" s="65">
        <f t="shared" si="25"/>
        <v>39.0625</v>
      </c>
      <c r="S97" s="66">
        <f t="shared" si="26"/>
        <v>-3.9975649350649292</v>
      </c>
      <c r="T97" s="66">
        <f t="shared" si="27"/>
        <v>-3.9975649350649363</v>
      </c>
      <c r="U97" t="s">
        <v>58</v>
      </c>
      <c r="V97" t="s">
        <v>335</v>
      </c>
    </row>
    <row r="98" spans="1:22" ht="15" x14ac:dyDescent="0.25">
      <c r="A98">
        <v>1.83</v>
      </c>
      <c r="B98">
        <v>2.0299999999999998</v>
      </c>
      <c r="C98" s="45">
        <f t="shared" si="19"/>
        <v>3.9058924870117639E-2</v>
      </c>
      <c r="D98" s="46">
        <f>IF(OR($A98="",$B98=""),"",A98*'MPTO_working_2-way'!$G97)</f>
        <v>1.9014778325123154</v>
      </c>
      <c r="E98" s="48">
        <f>IF(OR($A98="",$B98=""),"",B98*'MPTO_working_2-way'!$G97)</f>
        <v>2.1092896174863385</v>
      </c>
      <c r="F98" s="46">
        <f>IF(OR($A98="",$B98=""),"",'MPTO_working_2-way'!D97)</f>
        <v>1.8978262535441519</v>
      </c>
      <c r="G98" s="48">
        <f>IF(OR($A98="",$B98=""),"",'MPTO_working_2-way'!E97)</f>
        <v>2.1138012461236451</v>
      </c>
      <c r="H98" s="46">
        <f>IF(OR($A98="",$B98=""),"",'OddsRatio_working_2-way'!M97)</f>
        <v>1.8976776942301987</v>
      </c>
      <c r="I98" s="46">
        <f>IF(OR($A98="",$B98=""),"",'OddsRatio_working_2-way'!N97)</f>
        <v>2.113985572357957</v>
      </c>
      <c r="J98" s="46">
        <f>IF('Log_working_2-way'!$D97="","",A98^('Log_working_2-way'!$D97))</f>
        <v>1.8960116450582052</v>
      </c>
      <c r="K98" s="48">
        <f>IF('Log_working_2-way'!$D97="","",B98^('Log_working_2-way'!$D97))</f>
        <v>2.1160569234955591</v>
      </c>
      <c r="L98" s="64">
        <f t="shared" si="20"/>
        <v>0.52590673575129532</v>
      </c>
      <c r="M98" s="64">
        <f t="shared" si="21"/>
        <v>0.47409326424870474</v>
      </c>
      <c r="N98" s="65">
        <v>100</v>
      </c>
      <c r="O98" s="65">
        <f t="shared" si="22"/>
        <v>45.355191256830594</v>
      </c>
      <c r="P98" s="65">
        <f t="shared" si="23"/>
        <v>50.73891625615763</v>
      </c>
      <c r="Q98" s="65">
        <f t="shared" si="24"/>
        <v>49.26108374384237</v>
      </c>
      <c r="R98" s="65">
        <f t="shared" si="25"/>
        <v>54.644808743169392</v>
      </c>
      <c r="S98" s="66">
        <f t="shared" si="26"/>
        <v>-3.9058924870117764</v>
      </c>
      <c r="T98" s="66">
        <f t="shared" si="27"/>
        <v>-3.9058924870117622</v>
      </c>
      <c r="U98" t="s">
        <v>168</v>
      </c>
      <c r="V98" t="s">
        <v>125</v>
      </c>
    </row>
    <row r="99" spans="1:22" ht="15" x14ac:dyDescent="0.25">
      <c r="A99">
        <v>1.65</v>
      </c>
      <c r="B99">
        <v>2.2799999999999998</v>
      </c>
      <c r="C99" s="45">
        <f t="shared" si="19"/>
        <v>4.4657097288676173E-2</v>
      </c>
      <c r="D99" s="46">
        <f>IF(OR($A99="",$B99=""),"",A99*'MPTO_working_2-way'!$G98)</f>
        <v>1.7236842105263155</v>
      </c>
      <c r="E99" s="48">
        <f>IF(OR($A99="",$B99=""),"",B99*'MPTO_working_2-way'!$G98)</f>
        <v>2.3818181818181814</v>
      </c>
      <c r="F99" s="46">
        <f>IF(OR($A99="",$B99=""),"",'MPTO_working_2-way'!D98)</f>
        <v>1.7131147540983604</v>
      </c>
      <c r="G99" s="48">
        <f>IF(OR($A99="",$B99=""),"",'MPTO_working_2-way'!E98)</f>
        <v>2.402298850574712</v>
      </c>
      <c r="H99" s="46">
        <f>IF(OR($A99="",$B99=""),"",'OddsRatio_working_2-way'!M98)</f>
        <v>1.7126096406869604</v>
      </c>
      <c r="I99" s="46">
        <f>IF(OR($A99="",$B99=""),"",'OddsRatio_working_2-way'!N98)</f>
        <v>2.4032928308912465</v>
      </c>
      <c r="J99" s="46">
        <f>IF('Log_working_2-way'!$D98="","",A99^('Log_working_2-way'!$D98))</f>
        <v>1.7077766851929645</v>
      </c>
      <c r="K99" s="48">
        <f>IF('Log_working_2-way'!$D98="","",B99^('Log_working_2-way'!$D98))</f>
        <v>2.4128750224751347</v>
      </c>
      <c r="L99" s="64">
        <f t="shared" si="20"/>
        <v>0.58015267175572527</v>
      </c>
      <c r="M99" s="64">
        <f t="shared" si="21"/>
        <v>0.4198473282442749</v>
      </c>
      <c r="N99" s="65">
        <v>100</v>
      </c>
      <c r="O99" s="65">
        <f t="shared" si="22"/>
        <v>39.393939393939398</v>
      </c>
      <c r="P99" s="65">
        <f t="shared" si="23"/>
        <v>56.140350877192972</v>
      </c>
      <c r="Q99" s="65">
        <f t="shared" si="24"/>
        <v>43.859649122807021</v>
      </c>
      <c r="R99" s="65">
        <f t="shared" si="25"/>
        <v>60.606060606060609</v>
      </c>
      <c r="S99" s="66">
        <f t="shared" si="26"/>
        <v>-4.4657097288676226</v>
      </c>
      <c r="T99" s="66">
        <f t="shared" si="27"/>
        <v>-4.4657097288676368</v>
      </c>
      <c r="U99" t="s">
        <v>66</v>
      </c>
      <c r="V99" t="s">
        <v>67</v>
      </c>
    </row>
    <row r="100" spans="1:22" ht="15" x14ac:dyDescent="0.25">
      <c r="A100">
        <v>1.78</v>
      </c>
      <c r="B100">
        <v>2.0699999999999998</v>
      </c>
      <c r="C100" s="45">
        <f t="shared" si="19"/>
        <v>4.4889540248602255E-2</v>
      </c>
      <c r="D100" s="46">
        <f>IF(OR($A100="",$B100=""),"",A100*'MPTO_working_2-way'!$G99)</f>
        <v>1.8599033816425121</v>
      </c>
      <c r="E100" s="48">
        <f>IF(OR($A100="",$B100=""),"",B100*'MPTO_working_2-way'!$G99)</f>
        <v>2.1629213483146064</v>
      </c>
      <c r="F100" s="46">
        <f>IF(OR($A100="",$B100=""),"",'MPTO_working_2-way'!D99)</f>
        <v>1.8540733658732955</v>
      </c>
      <c r="G100" s="48">
        <f>IF(OR($A100="",$B100=""),"",'MPTO_working_2-way'!E99)</f>
        <v>2.1708596005420371</v>
      </c>
      <c r="H100" s="46">
        <f>IF(OR($A100="",$B100=""),"",'OddsRatio_working_2-way'!M99)</f>
        <v>1.8537985492004672</v>
      </c>
      <c r="I100" s="46">
        <f>IF(OR($A100="",$B100=""),"",'OddsRatio_working_2-way'!N99)</f>
        <v>2.1712364713391024</v>
      </c>
      <c r="J100" s="46">
        <f>IF('Log_working_2-way'!$D99="","",A100^('Log_working_2-way'!$D99))</f>
        <v>1.8511289203643779</v>
      </c>
      <c r="K100" s="48">
        <f>IF('Log_working_2-way'!$D99="","",B100^('Log_working_2-way'!$D99))</f>
        <v>2.1749101411939322</v>
      </c>
      <c r="L100" s="64">
        <f t="shared" si="20"/>
        <v>0.53766233766233762</v>
      </c>
      <c r="M100" s="64">
        <f t="shared" si="21"/>
        <v>0.46233766233766244</v>
      </c>
      <c r="N100" s="65">
        <v>100</v>
      </c>
      <c r="O100" s="65">
        <f t="shared" si="22"/>
        <v>43.820224719101127</v>
      </c>
      <c r="P100" s="65">
        <f t="shared" si="23"/>
        <v>51.690821256038639</v>
      </c>
      <c r="Q100" s="65">
        <f t="shared" si="24"/>
        <v>48.309178743961354</v>
      </c>
      <c r="R100" s="65">
        <f t="shared" si="25"/>
        <v>56.17977528089888</v>
      </c>
      <c r="S100" s="66">
        <f t="shared" si="26"/>
        <v>-4.4889540248602273</v>
      </c>
      <c r="T100" s="66">
        <f t="shared" si="27"/>
        <v>-4.4889540248602415</v>
      </c>
      <c r="U100" t="s">
        <v>164</v>
      </c>
      <c r="V100" t="s">
        <v>129</v>
      </c>
    </row>
    <row r="101" spans="1:22" ht="15" x14ac:dyDescent="0.25">
      <c r="A101">
        <v>1.47</v>
      </c>
      <c r="B101">
        <v>2.8</v>
      </c>
      <c r="C101" s="45">
        <f t="shared" si="19"/>
        <v>3.7414965986394488E-2</v>
      </c>
      <c r="D101" s="46">
        <f>IF(OR($A101="",$B101=""),"",A101*'MPTO_working_2-way'!$G100)</f>
        <v>1.5249999999999999</v>
      </c>
      <c r="E101" s="48">
        <f>IF(OR($A101="",$B101=""),"",B101*'MPTO_working_2-way'!$G100)</f>
        <v>2.9047619047619042</v>
      </c>
      <c r="F101" s="46">
        <f>IF(OR($A101="",$B101=""),"",'MPTO_working_2-way'!D100)</f>
        <v>1.511568123393316</v>
      </c>
      <c r="G101" s="48">
        <f>IF(OR($A101="",$B101=""),"",'MPTO_working_2-way'!E100)</f>
        <v>2.9547738693467331</v>
      </c>
      <c r="H101" s="46">
        <f>IF(OR($A101="",$B101=""),"",'OddsRatio_working_2-way'!M100)</f>
        <v>1.5109903238918627</v>
      </c>
      <c r="I101" s="46">
        <f>IF(OR($A101="",$B101=""),"",'OddsRatio_working_2-way'!N100)</f>
        <v>2.9569842191603266</v>
      </c>
      <c r="J101" s="46">
        <f>IF('Log_working_2-way'!$D100="","",A101^('Log_working_2-way'!$D100))</f>
        <v>1.5048333483880685</v>
      </c>
      <c r="K101" s="48">
        <f>IF('Log_working_2-way'!$D100="","",B101^('Log_working_2-way'!$D100))</f>
        <v>2.9808517071870684</v>
      </c>
      <c r="L101" s="64">
        <f t="shared" si="20"/>
        <v>0.65573770491803285</v>
      </c>
      <c r="M101" s="64">
        <f t="shared" si="21"/>
        <v>0.34426229508196726</v>
      </c>
      <c r="N101" s="65">
        <v>100</v>
      </c>
      <c r="O101" s="65">
        <f t="shared" si="22"/>
        <v>31.972789115646258</v>
      </c>
      <c r="P101" s="65">
        <f t="shared" si="23"/>
        <v>64.285714285714292</v>
      </c>
      <c r="Q101" s="65">
        <f t="shared" si="24"/>
        <v>35.714285714285715</v>
      </c>
      <c r="R101" s="65">
        <f t="shared" si="25"/>
        <v>68.027210884353735</v>
      </c>
      <c r="S101" s="66">
        <f t="shared" si="26"/>
        <v>-3.7414965986394577</v>
      </c>
      <c r="T101" s="66">
        <f t="shared" si="27"/>
        <v>-3.7414965986394435</v>
      </c>
      <c r="U101" t="s">
        <v>232</v>
      </c>
      <c r="V101" t="s">
        <v>239</v>
      </c>
    </row>
    <row r="102" spans="1:22" ht="15" x14ac:dyDescent="0.25">
      <c r="A102">
        <v>1.43</v>
      </c>
      <c r="B102">
        <v>2.89</v>
      </c>
      <c r="C102" s="45">
        <f t="shared" si="19"/>
        <v>4.5321460546374093E-2</v>
      </c>
      <c r="D102" s="46">
        <f>IF(OR($A102="",$B102=""),"",A102*'MPTO_working_2-way'!$G101)</f>
        <v>1.4948096885813149</v>
      </c>
      <c r="E102" s="48">
        <f>IF(OR($A102="",$B102=""),"",B102*'MPTO_working_2-way'!$G101)</f>
        <v>3.0209790209790213</v>
      </c>
      <c r="F102" s="46">
        <f>IF(OR($A102="",$B102=""),"",'MPTO_working_2-way'!D101)</f>
        <v>1.4778908219643463</v>
      </c>
      <c r="G102" s="48">
        <f>IF(OR($A102="",$B102=""),"",'MPTO_working_2-way'!E101)</f>
        <v>3.0925281550492016</v>
      </c>
      <c r="H102" s="46">
        <f>IF(OR($A102="",$B102=""),"",'OddsRatio_working_2-way'!M101)</f>
        <v>1.4769834667084671</v>
      </c>
      <c r="I102" s="46">
        <f>IF(OR($A102="",$B102=""),"",'OddsRatio_working_2-way'!N101)</f>
        <v>3.096508725765124</v>
      </c>
      <c r="J102" s="46">
        <f>IF('Log_working_2-way'!$D101="","",A102^('Log_working_2-way'!$D101))</f>
        <v>1.4691846140432356</v>
      </c>
      <c r="K102" s="48">
        <f>IF('Log_working_2-way'!$D101="","",B102^('Log_working_2-way'!$D101))</f>
        <v>3.13135718876008</v>
      </c>
      <c r="L102" s="64">
        <f t="shared" si="20"/>
        <v>0.66898148148148151</v>
      </c>
      <c r="M102" s="64">
        <f t="shared" si="21"/>
        <v>0.33101851851851849</v>
      </c>
      <c r="N102" s="65">
        <v>100</v>
      </c>
      <c r="O102" s="65">
        <f t="shared" si="22"/>
        <v>30.069930069930074</v>
      </c>
      <c r="P102" s="65">
        <f t="shared" si="23"/>
        <v>65.397923875432525</v>
      </c>
      <c r="Q102" s="65">
        <f t="shared" si="24"/>
        <v>34.602076124567475</v>
      </c>
      <c r="R102" s="65">
        <f t="shared" si="25"/>
        <v>69.930069930069934</v>
      </c>
      <c r="S102" s="66">
        <f t="shared" si="26"/>
        <v>-4.5321460546374013</v>
      </c>
      <c r="T102" s="66">
        <f t="shared" si="27"/>
        <v>-4.5321460546374084</v>
      </c>
      <c r="U102" t="s">
        <v>236</v>
      </c>
      <c r="V102" t="s">
        <v>240</v>
      </c>
    </row>
    <row r="103" spans="1:22" ht="15" x14ac:dyDescent="0.25">
      <c r="A103">
        <v>1.82</v>
      </c>
      <c r="B103">
        <v>2.06</v>
      </c>
      <c r="C103" s="45">
        <f t="shared" si="19"/>
        <v>3.4887442654432999E-2</v>
      </c>
      <c r="D103" s="46">
        <f>IF(OR($A103="",$B103=""),"",A103*'MPTO_working_2-way'!$G102)</f>
        <v>1.883495145631068</v>
      </c>
      <c r="E103" s="48">
        <f>IF(OR($A103="",$B103=""),"",B103*'MPTO_working_2-way'!$G102)</f>
        <v>2.1318681318681318</v>
      </c>
      <c r="F103" s="46">
        <f>IF(OR($A103="",$B103=""),"",'MPTO_working_2-way'!D102)</f>
        <v>1.8796751228316457</v>
      </c>
      <c r="G103" s="48">
        <f>IF(OR($A103="",$B103=""),"",'MPTO_working_2-way'!E102)</f>
        <v>2.1367833124358828</v>
      </c>
      <c r="H103" s="46">
        <f>IF(OR($A103="",$B103=""),"",'OddsRatio_working_2-way'!M102)</f>
        <v>1.8795367562872962</v>
      </c>
      <c r="I103" s="46">
        <f>IF(OR($A103="",$B103=""),"",'OddsRatio_working_2-way'!N102)</f>
        <v>2.1369621483713819</v>
      </c>
      <c r="J103" s="46">
        <f>IF('Log_working_2-way'!$D102="","",A103^('Log_working_2-way'!$D102))</f>
        <v>1.8777999804454721</v>
      </c>
      <c r="K103" s="48">
        <f>IF('Log_working_2-way'!$D102="","",B103^('Log_working_2-way'!$D102))</f>
        <v>2.139211690905316</v>
      </c>
      <c r="L103" s="64">
        <f t="shared" si="20"/>
        <v>0.53092783505154639</v>
      </c>
      <c r="M103" s="64">
        <f t="shared" si="21"/>
        <v>0.46907216494845361</v>
      </c>
      <c r="N103" s="65">
        <v>100</v>
      </c>
      <c r="O103" s="65">
        <f t="shared" si="22"/>
        <v>45.054945054945051</v>
      </c>
      <c r="P103" s="65">
        <f t="shared" si="23"/>
        <v>51.456310679611654</v>
      </c>
      <c r="Q103" s="65">
        <f t="shared" si="24"/>
        <v>48.543689320388353</v>
      </c>
      <c r="R103" s="65">
        <f t="shared" si="25"/>
        <v>54.945054945054942</v>
      </c>
      <c r="S103" s="66">
        <f t="shared" si="26"/>
        <v>-3.4887442654433016</v>
      </c>
      <c r="T103" s="66">
        <f t="shared" si="27"/>
        <v>-3.4887442654432874</v>
      </c>
      <c r="U103" t="s">
        <v>243</v>
      </c>
      <c r="V103" t="s">
        <v>245</v>
      </c>
    </row>
    <row r="104" spans="1:22" ht="15" x14ac:dyDescent="0.25">
      <c r="A104">
        <v>1.7</v>
      </c>
      <c r="B104">
        <v>2.2200000000000002</v>
      </c>
      <c r="C104" s="45">
        <f t="shared" si="19"/>
        <v>3.868574456809748E-2</v>
      </c>
      <c r="D104" s="46">
        <f>IF(OR($A104="",$B104=""),"",A104*'MPTO_working_2-way'!$G103)</f>
        <v>1.7657657657657657</v>
      </c>
      <c r="E104" s="48">
        <f>IF(OR($A104="",$B104=""),"",B104*'MPTO_working_2-way'!$G103)</f>
        <v>2.3058823529411767</v>
      </c>
      <c r="F104" s="46">
        <f>IF(OR($A104="",$B104=""),"",'MPTO_working_2-way'!D103)</f>
        <v>1.7578015836050302</v>
      </c>
      <c r="G104" s="48">
        <f>IF(OR($A104="",$B104=""),"",'MPTO_working_2-way'!E103)</f>
        <v>2.3196066379840201</v>
      </c>
      <c r="H104" s="46">
        <f>IF(OR($A104="",$B104=""),"",'OddsRatio_working_2-way'!M103)</f>
        <v>1.7574763968621581</v>
      </c>
      <c r="I104" s="46">
        <f>IF(OR($A104="",$B104=""),"",'OddsRatio_working_2-way'!N103)</f>
        <v>2.3201731488169055</v>
      </c>
      <c r="J104" s="46">
        <f>IF('Log_working_2-way'!$D103="","",A104^('Log_working_2-way'!$D103))</f>
        <v>1.7538490082446418</v>
      </c>
      <c r="K104" s="48">
        <f>IF('Log_working_2-way'!$D103="","",B104^('Log_working_2-way'!$D103))</f>
        <v>2.3265255894258647</v>
      </c>
      <c r="L104" s="64">
        <f t="shared" si="20"/>
        <v>0.56632653061224492</v>
      </c>
      <c r="M104" s="64">
        <f t="shared" si="21"/>
        <v>0.43367346938775503</v>
      </c>
      <c r="N104" s="65">
        <v>100</v>
      </c>
      <c r="O104" s="65">
        <f t="shared" si="22"/>
        <v>41.176470588235297</v>
      </c>
      <c r="P104" s="65">
        <f t="shared" si="23"/>
        <v>54.954954954954964</v>
      </c>
      <c r="Q104" s="65">
        <f t="shared" si="24"/>
        <v>45.045045045045043</v>
      </c>
      <c r="R104" s="65">
        <f t="shared" si="25"/>
        <v>58.82352941176471</v>
      </c>
      <c r="S104" s="66">
        <f t="shared" si="26"/>
        <v>-3.8685744568097462</v>
      </c>
      <c r="T104" s="66">
        <f t="shared" si="27"/>
        <v>-3.8685744568097462</v>
      </c>
      <c r="U104" t="s">
        <v>237</v>
      </c>
      <c r="V104" t="s">
        <v>235</v>
      </c>
    </row>
    <row r="105" spans="1:22" ht="15" x14ac:dyDescent="0.25">
      <c r="A105">
        <v>1.61</v>
      </c>
      <c r="B105">
        <v>2.4500000000000002</v>
      </c>
      <c r="C105" s="45">
        <f t="shared" si="19"/>
        <v>2.9281277728482547E-2</v>
      </c>
      <c r="D105" s="46">
        <f>IF(OR($A105="",$B105=""),"",A105*'MPTO_working_2-way'!$G104)</f>
        <v>1.657142857142857</v>
      </c>
      <c r="E105" s="48">
        <f>IF(OR($A105="",$B105=""),"",B105*'MPTO_working_2-way'!$G104)</f>
        <v>2.5217391304347823</v>
      </c>
      <c r="F105" s="46">
        <f>IF(OR($A105="",$B105=""),"",'MPTO_working_2-way'!D104)</f>
        <v>1.6488661302121432</v>
      </c>
      <c r="G105" s="48">
        <f>IF(OR($A105="",$B105=""),"",'MPTO_working_2-way'!E104)</f>
        <v>2.5411499436302138</v>
      </c>
      <c r="H105" s="46">
        <f>IF(OR($A105="",$B105=""),"",'OddsRatio_working_2-way'!M104)</f>
        <v>1.648605932113185</v>
      </c>
      <c r="I105" s="46">
        <f>IF(OR($A105="",$B105=""),"",'OddsRatio_working_2-way'!N104)</f>
        <v>2.5417681992854404</v>
      </c>
      <c r="J105" s="46">
        <f>IF('Log_working_2-way'!$D104="","",A105^('Log_working_2-way'!$D104))</f>
        <v>1.6448518993839698</v>
      </c>
      <c r="K105" s="48">
        <f>IF('Log_working_2-way'!$D104="","",B105^('Log_working_2-way'!$D104))</f>
        <v>2.5507436683605564</v>
      </c>
      <c r="L105" s="64">
        <f t="shared" si="20"/>
        <v>0.60344827586206906</v>
      </c>
      <c r="M105" s="64">
        <f t="shared" si="21"/>
        <v>0.39655172413793111</v>
      </c>
      <c r="N105" s="65">
        <v>100</v>
      </c>
      <c r="O105" s="65">
        <f t="shared" si="22"/>
        <v>37.888198757763973</v>
      </c>
      <c r="P105" s="65">
        <f t="shared" si="23"/>
        <v>59.183673469387763</v>
      </c>
      <c r="Q105" s="65">
        <f t="shared" si="24"/>
        <v>40.816326530612237</v>
      </c>
      <c r="R105" s="65">
        <f t="shared" si="25"/>
        <v>62.11180124223602</v>
      </c>
      <c r="S105" s="66">
        <f t="shared" si="26"/>
        <v>-2.9281277728482635</v>
      </c>
      <c r="T105" s="66">
        <f t="shared" si="27"/>
        <v>-2.9281277728482564</v>
      </c>
      <c r="U105" t="s">
        <v>382</v>
      </c>
      <c r="V105" t="s">
        <v>369</v>
      </c>
    </row>
    <row r="106" spans="1:22" ht="15" x14ac:dyDescent="0.25">
      <c r="A106">
        <v>1.47</v>
      </c>
      <c r="B106">
        <v>2.85</v>
      </c>
      <c r="C106" s="45">
        <f t="shared" si="19"/>
        <v>3.1149301825993625E-2</v>
      </c>
      <c r="D106" s="46">
        <f>IF(OR($A106="",$B106=""),"",A106*'MPTO_working_2-way'!$G105)</f>
        <v>1.5157894736842106</v>
      </c>
      <c r="E106" s="48">
        <f>IF(OR($A106="",$B106=""),"",B106*'MPTO_working_2-way'!$G105)</f>
        <v>2.9387755102040818</v>
      </c>
      <c r="F106" s="46">
        <f>IF(OR($A106="",$B106=""),"",'MPTO_working_2-way'!D105)</f>
        <v>1.5044438459466738</v>
      </c>
      <c r="G106" s="48">
        <f>IF(OR($A106="",$B106=""),"",'MPTO_working_2-way'!E105)</f>
        <v>2.9823812066203956</v>
      </c>
      <c r="H106" s="46">
        <f>IF(OR($A106="",$B106=""),"",'OddsRatio_working_2-way'!M105)</f>
        <v>1.5040377506239528</v>
      </c>
      <c r="I106" s="46">
        <f>IF(OR($A106="",$B106=""),"",'OddsRatio_working_2-way'!N105)</f>
        <v>2.9839783801155599</v>
      </c>
      <c r="J106" s="46">
        <f>IF('Log_working_2-way'!$D105="","",A106^('Log_working_2-way'!$D105))</f>
        <v>1.498848018248756</v>
      </c>
      <c r="K106" s="48">
        <f>IF('Log_working_2-way'!$D105="","",B106^('Log_working_2-way'!$D105))</f>
        <v>3.0046185680168516</v>
      </c>
      <c r="L106" s="64">
        <f t="shared" si="20"/>
        <v>0.65972222222222221</v>
      </c>
      <c r="M106" s="64">
        <f t="shared" si="21"/>
        <v>0.34027777777777773</v>
      </c>
      <c r="N106" s="65">
        <v>100</v>
      </c>
      <c r="O106" s="65">
        <f t="shared" si="22"/>
        <v>31.972789115646258</v>
      </c>
      <c r="P106" s="65">
        <f t="shared" si="23"/>
        <v>64.912280701754383</v>
      </c>
      <c r="Q106" s="65">
        <f t="shared" si="24"/>
        <v>35.087719298245609</v>
      </c>
      <c r="R106" s="65">
        <f t="shared" si="25"/>
        <v>68.027210884353735</v>
      </c>
      <c r="S106" s="66">
        <f t="shared" si="26"/>
        <v>-3.1149301825993518</v>
      </c>
      <c r="T106" s="66">
        <f t="shared" si="27"/>
        <v>-3.1149301825993518</v>
      </c>
      <c r="U106" t="s">
        <v>380</v>
      </c>
      <c r="V106" t="s">
        <v>363</v>
      </c>
    </row>
    <row r="107" spans="1:22" ht="15" x14ac:dyDescent="0.25">
      <c r="A107">
        <v>1.66</v>
      </c>
      <c r="B107">
        <v>2.31</v>
      </c>
      <c r="C107" s="45">
        <f t="shared" si="19"/>
        <v>3.5310071454649705E-2</v>
      </c>
      <c r="D107" s="46">
        <f>IF(OR($A107="",$B107=""),"",A107*'MPTO_working_2-way'!$G106)</f>
        <v>1.7186147186147185</v>
      </c>
      <c r="E107" s="48">
        <f>IF(OR($A107="",$B107=""),"",B107*'MPTO_working_2-way'!$G106)</f>
        <v>2.3915662650602409</v>
      </c>
      <c r="F107" s="46">
        <f>IF(OR($A107="",$B107=""),"",'MPTO_working_2-way'!D106)</f>
        <v>1.7101190741649199</v>
      </c>
      <c r="G107" s="48">
        <f>IF(OR($A107="",$B107=""),"",'MPTO_working_2-way'!E106)</f>
        <v>2.4082145324373547</v>
      </c>
      <c r="H107" s="46">
        <f>IF(OR($A107="",$B107=""),"",'OddsRatio_working_2-way'!M106)</f>
        <v>1.7098005310600506</v>
      </c>
      <c r="I107" s="46">
        <f>IF(OR($A107="",$B107=""),"",'OddsRatio_working_2-way'!N106)</f>
        <v>2.4088465086191913</v>
      </c>
      <c r="J107" s="46">
        <f>IF('Log_working_2-way'!$D106="","",A107^('Log_working_2-way'!$D106))</f>
        <v>1.7059384368003565</v>
      </c>
      <c r="K107" s="48">
        <f>IF('Log_working_2-way'!$D106="","",B107^('Log_working_2-way'!$D106))</f>
        <v>2.4165541184191208</v>
      </c>
      <c r="L107" s="64">
        <f t="shared" si="20"/>
        <v>0.58186397984886651</v>
      </c>
      <c r="M107" s="64">
        <f t="shared" si="21"/>
        <v>0.41813602015113349</v>
      </c>
      <c r="N107" s="65">
        <v>100</v>
      </c>
      <c r="O107" s="65">
        <f t="shared" si="22"/>
        <v>39.759036144578317</v>
      </c>
      <c r="P107" s="65">
        <f t="shared" si="23"/>
        <v>56.709956709956707</v>
      </c>
      <c r="Q107" s="65">
        <f t="shared" si="24"/>
        <v>43.290043290043286</v>
      </c>
      <c r="R107" s="65">
        <f t="shared" si="25"/>
        <v>60.24096385542169</v>
      </c>
      <c r="S107" s="66">
        <f t="shared" si="26"/>
        <v>-3.5310071454649687</v>
      </c>
      <c r="T107" s="66">
        <f t="shared" si="27"/>
        <v>-3.531007145464983</v>
      </c>
      <c r="U107" t="s">
        <v>372</v>
      </c>
      <c r="V107" t="s">
        <v>387</v>
      </c>
    </row>
    <row r="108" spans="1:22" ht="15" x14ac:dyDescent="0.25">
      <c r="A108">
        <v>1.87</v>
      </c>
      <c r="B108">
        <v>2.0299999999999998</v>
      </c>
      <c r="C108" s="45">
        <f t="shared" si="19"/>
        <v>2.737019572719368E-2</v>
      </c>
      <c r="D108" s="46">
        <f>IF(OR($A108="",$B108=""),"",A108*'MPTO_working_2-way'!$G107)</f>
        <v>1.9211822660098523</v>
      </c>
      <c r="E108" s="48">
        <f>IF(OR($A108="",$B108=""),"",B108*'MPTO_working_2-way'!$G107)</f>
        <v>2.0855614973262031</v>
      </c>
      <c r="F108" s="46">
        <f>IF(OR($A108="",$B108=""),"",'MPTO_working_2-way'!D107)</f>
        <v>1.9191122570208035</v>
      </c>
      <c r="G108" s="48">
        <f>IF(OR($A108="",$B108=""),"",'MPTO_working_2-way'!E107)</f>
        <v>2.0880063804625832</v>
      </c>
      <c r="H108" s="46">
        <f>IF(OR($A108="",$B108=""),"",'OddsRatio_working_2-way'!M107)</f>
        <v>1.9190539669544755</v>
      </c>
      <c r="I108" s="46">
        <f>IF(OR($A108="",$B108=""),"",'OddsRatio_working_2-way'!N107)</f>
        <v>2.0880753861644932</v>
      </c>
      <c r="J108" s="46">
        <f>IF('Log_working_2-way'!$D107="","",A108^('Log_working_2-way'!$D107))</f>
        <v>1.9181177959672178</v>
      </c>
      <c r="K108" s="48">
        <f>IF('Log_working_2-way'!$D107="","",B108^('Log_working_2-way'!$D107))</f>
        <v>2.0891848566626599</v>
      </c>
      <c r="L108" s="64">
        <f t="shared" si="20"/>
        <v>0.52051282051282044</v>
      </c>
      <c r="M108" s="64">
        <f t="shared" si="21"/>
        <v>0.4794871794871795</v>
      </c>
      <c r="N108" s="65">
        <v>100</v>
      </c>
      <c r="O108" s="65">
        <f t="shared" si="22"/>
        <v>46.524064171122987</v>
      </c>
      <c r="P108" s="65">
        <f t="shared" si="23"/>
        <v>50.73891625615763</v>
      </c>
      <c r="Q108" s="65">
        <f t="shared" si="24"/>
        <v>49.26108374384237</v>
      </c>
      <c r="R108" s="65">
        <f t="shared" si="25"/>
        <v>53.475935828876999</v>
      </c>
      <c r="S108" s="66">
        <f t="shared" si="26"/>
        <v>-2.7370195727193831</v>
      </c>
      <c r="T108" s="66">
        <f t="shared" si="27"/>
        <v>-2.7370195727193689</v>
      </c>
      <c r="U108" t="s">
        <v>385</v>
      </c>
      <c r="V108" t="s">
        <v>355</v>
      </c>
    </row>
    <row r="109" spans="1:22" ht="15" x14ac:dyDescent="0.25">
      <c r="A109">
        <v>1.79</v>
      </c>
      <c r="B109">
        <v>2.08</v>
      </c>
      <c r="C109" s="45">
        <f t="shared" si="19"/>
        <v>3.9428448646325664E-2</v>
      </c>
      <c r="D109" s="46">
        <f>IF(OR($A109="",$B109=""),"",A109*'MPTO_working_2-way'!$G108)</f>
        <v>1.8605769230769229</v>
      </c>
      <c r="E109" s="48">
        <f>IF(OR($A109="",$B109=""),"",B109*'MPTO_working_2-way'!$G108)</f>
        <v>2.1620111731843576</v>
      </c>
      <c r="F109" s="46">
        <f>IF(OR($A109="",$B109=""),"",'MPTO_working_2-way'!D108)</f>
        <v>1.8554769261437256</v>
      </c>
      <c r="G109" s="48">
        <f>IF(OR($A109="",$B109=""),"",'MPTO_working_2-way'!E108)</f>
        <v>2.1689385995572641</v>
      </c>
      <c r="H109" s="46">
        <f>IF(OR($A109="",$B109=""),"",'OddsRatio_working_2-way'!M108)</f>
        <v>1.8552669065744805</v>
      </c>
      <c r="I109" s="46">
        <f>IF(OR($A109="",$B109=""),"",'OddsRatio_working_2-way'!N108)</f>
        <v>2.1692256444309357</v>
      </c>
      <c r="J109" s="46">
        <f>IF('Log_working_2-way'!$D108="","",A109^('Log_working_2-way'!$D108))</f>
        <v>1.8529410467292624</v>
      </c>
      <c r="K109" s="48">
        <f>IF('Log_working_2-way'!$D108="","",B109^('Log_working_2-way'!$D108))</f>
        <v>2.1724139714397546</v>
      </c>
      <c r="L109" s="64">
        <f t="shared" si="20"/>
        <v>0.53746770025839796</v>
      </c>
      <c r="M109" s="64">
        <f t="shared" si="21"/>
        <v>0.46253229974160204</v>
      </c>
      <c r="N109" s="65">
        <v>100</v>
      </c>
      <c r="O109" s="65">
        <f t="shared" si="22"/>
        <v>44.134078212290497</v>
      </c>
      <c r="P109" s="65">
        <f t="shared" si="23"/>
        <v>51.92307692307692</v>
      </c>
      <c r="Q109" s="65">
        <f t="shared" si="24"/>
        <v>48.076923076923073</v>
      </c>
      <c r="R109" s="65">
        <f t="shared" si="25"/>
        <v>55.865921787709496</v>
      </c>
      <c r="S109" s="66">
        <f t="shared" si="26"/>
        <v>-3.9428448646325762</v>
      </c>
      <c r="T109" s="66">
        <f t="shared" si="27"/>
        <v>-3.9428448646325762</v>
      </c>
      <c r="U109" t="s">
        <v>358</v>
      </c>
      <c r="V109" t="s">
        <v>383</v>
      </c>
    </row>
    <row r="110" spans="1:22" ht="15" x14ac:dyDescent="0.25">
      <c r="A110">
        <v>1.8</v>
      </c>
      <c r="B110">
        <v>2.11</v>
      </c>
      <c r="C110" s="45">
        <f t="shared" si="19"/>
        <v>2.9489204844655115E-2</v>
      </c>
      <c r="D110" s="46">
        <f>IF(OR($A110="",$B110=""),"",A110*'MPTO_working_2-way'!$G109)</f>
        <v>1.8530805687203793</v>
      </c>
      <c r="E110" s="48">
        <f>IF(OR($A110="",$B110=""),"",B110*'MPTO_working_2-way'!$G109)</f>
        <v>2.1722222222222221</v>
      </c>
      <c r="F110" s="46">
        <f>IF(OR($A110="",$B110=""),"",'MPTO_working_2-way'!D109)</f>
        <v>1.8490749756572542</v>
      </c>
      <c r="G110" s="48">
        <f>IF(OR($A110="",$B110=""),"",'MPTO_working_2-way'!E109)</f>
        <v>2.1777522935779814</v>
      </c>
      <c r="H110" s="46">
        <f>IF(OR($A110="",$B110=""),"",'OddsRatio_working_2-way'!M109)</f>
        <v>1.8489527199560174</v>
      </c>
      <c r="I110" s="46">
        <f>IF(OR($A110="",$B110=""),"",'OddsRatio_working_2-way'!N109)</f>
        <v>2.1779218989389744</v>
      </c>
      <c r="J110" s="46">
        <f>IF('Log_working_2-way'!$D109="","",A110^('Log_working_2-way'!$D109))</f>
        <v>1.847139460573918</v>
      </c>
      <c r="K110" s="48">
        <f>IF('Log_working_2-way'!$D109="","",B110^('Log_working_2-way'!$D109))</f>
        <v>2.1804431814833727</v>
      </c>
      <c r="L110" s="64">
        <f t="shared" si="20"/>
        <v>0.53964194373401531</v>
      </c>
      <c r="M110" s="64">
        <f t="shared" si="21"/>
        <v>0.46035805626598469</v>
      </c>
      <c r="N110" s="65">
        <v>100</v>
      </c>
      <c r="O110" s="65">
        <f t="shared" si="22"/>
        <v>44.444444444444443</v>
      </c>
      <c r="P110" s="65">
        <f t="shared" si="23"/>
        <v>52.606635071090047</v>
      </c>
      <c r="Q110" s="65">
        <f t="shared" si="24"/>
        <v>47.393364928909953</v>
      </c>
      <c r="R110" s="65">
        <f t="shared" si="25"/>
        <v>55.555555555555557</v>
      </c>
      <c r="S110" s="66">
        <f t="shared" si="26"/>
        <v>-2.9489204844655106</v>
      </c>
      <c r="T110" s="66">
        <f t="shared" si="27"/>
        <v>-2.9489204844655106</v>
      </c>
      <c r="U110" t="s">
        <v>135</v>
      </c>
      <c r="V110" t="s">
        <v>137</v>
      </c>
    </row>
    <row r="111" spans="1:22" ht="15" x14ac:dyDescent="0.25">
      <c r="A111">
        <v>1.79</v>
      </c>
      <c r="B111">
        <v>2.13</v>
      </c>
      <c r="C111" s="45">
        <f t="shared" si="19"/>
        <v>2.8142785952212312E-2</v>
      </c>
      <c r="D111" s="46">
        <f>IF(OR($A111="",$B111=""),"",A111*'MPTO_working_2-way'!$G110)</f>
        <v>1.84037558685446</v>
      </c>
      <c r="E111" s="48">
        <f>IF(OR($A111="",$B111=""),"",B111*'MPTO_working_2-way'!$G110)</f>
        <v>2.1899441340782122</v>
      </c>
      <c r="F111" s="46">
        <f>IF(OR($A111="",$B111=""),"",'MPTO_working_2-way'!D110)</f>
        <v>1.8362511137332338</v>
      </c>
      <c r="G111" s="48">
        <f>IF(OR($A111="",$B111=""),"",'MPTO_working_2-way'!E110)</f>
        <v>2.1958130561234772</v>
      </c>
      <c r="H111" s="46">
        <f>IF(OR($A111="",$B111=""),"",'OddsRatio_working_2-way'!M110)</f>
        <v>1.8361309970619364</v>
      </c>
      <c r="I111" s="46">
        <f>IF(OR($A111="",$B111=""),"",'OddsRatio_working_2-way'!N110)</f>
        <v>2.1959848438987186</v>
      </c>
      <c r="J111" s="46">
        <f>IF('Log_working_2-way'!$D110="","",A111^('Log_working_2-way'!$D110))</f>
        <v>1.8342658577685029</v>
      </c>
      <c r="K111" s="48">
        <f>IF('Log_working_2-way'!$D110="","",B111^('Log_working_2-way'!$D110))</f>
        <v>2.1986586658056355</v>
      </c>
      <c r="L111" s="64">
        <f t="shared" si="20"/>
        <v>0.54336734693877553</v>
      </c>
      <c r="M111" s="64">
        <f t="shared" si="21"/>
        <v>0.45663265306122452</v>
      </c>
      <c r="N111" s="65">
        <v>100</v>
      </c>
      <c r="O111" s="65">
        <f t="shared" si="22"/>
        <v>44.134078212290497</v>
      </c>
      <c r="P111" s="65">
        <f t="shared" si="23"/>
        <v>53.051643192488264</v>
      </c>
      <c r="Q111" s="65">
        <f t="shared" si="24"/>
        <v>46.948356807511736</v>
      </c>
      <c r="R111" s="65">
        <f t="shared" si="25"/>
        <v>55.865921787709496</v>
      </c>
      <c r="S111" s="66">
        <f t="shared" si="26"/>
        <v>-2.8142785952212392</v>
      </c>
      <c r="T111" s="66">
        <f t="shared" si="27"/>
        <v>-2.8142785952212321</v>
      </c>
      <c r="U111" t="s">
        <v>35</v>
      </c>
      <c r="V111" t="s">
        <v>133</v>
      </c>
    </row>
    <row r="112" spans="1:22" ht="15" x14ac:dyDescent="0.25">
      <c r="A112">
        <v>2.44</v>
      </c>
      <c r="B112">
        <v>1.61</v>
      </c>
      <c r="C112" s="45">
        <f t="shared" si="19"/>
        <v>3.0954077996130813E-2</v>
      </c>
      <c r="D112" s="46">
        <f>IF(OR($A112="",$B112=""),"",A112*'MPTO_working_2-way'!$G111)</f>
        <v>2.5155279503105592</v>
      </c>
      <c r="E112" s="48">
        <f>IF(OR($A112="",$B112=""),"",B112*'MPTO_working_2-way'!$G111)</f>
        <v>1.6598360655737707</v>
      </c>
      <c r="F112" s="46">
        <f>IF(OR($A112="",$B112=""),"",'MPTO_working_2-way'!D111)</f>
        <v>2.5357603924606251</v>
      </c>
      <c r="G112" s="48">
        <f>IF(OR($A112="",$B112=""),"",'MPTO_working_2-way'!E111)</f>
        <v>1.6511432414256895</v>
      </c>
      <c r="H112" s="46">
        <f>IF(OR($A112="",$B112=""),"",'OddsRatio_working_2-way'!M111)</f>
        <v>2.5364425591947519</v>
      </c>
      <c r="I112" s="46">
        <f>IF(OR($A112="",$B112=""),"",'OddsRatio_working_2-way'!N111)</f>
        <v>1.6508541396588881</v>
      </c>
      <c r="J112" s="46">
        <f>IF('Log_working_2-way'!$D111="","",A112^('Log_working_2-way'!$D111))</f>
        <v>2.5458149976190665</v>
      </c>
      <c r="K112" s="48">
        <f>IF('Log_working_2-way'!$D111="","",B112^('Log_working_2-way'!$D111))</f>
        <v>1.6469079427617141</v>
      </c>
      <c r="L112" s="64">
        <f t="shared" si="20"/>
        <v>0.39753086419753081</v>
      </c>
      <c r="M112" s="64">
        <f t="shared" si="21"/>
        <v>0.60246913580246908</v>
      </c>
      <c r="N112" s="65">
        <v>100</v>
      </c>
      <c r="O112" s="65">
        <f t="shared" si="22"/>
        <v>59.016393442622956</v>
      </c>
      <c r="P112" s="65">
        <f t="shared" si="23"/>
        <v>37.888198757763973</v>
      </c>
      <c r="Q112" s="65">
        <f t="shared" si="24"/>
        <v>62.11180124223602</v>
      </c>
      <c r="R112" s="65">
        <f t="shared" si="25"/>
        <v>40.983606557377051</v>
      </c>
      <c r="S112" s="66">
        <f t="shared" si="26"/>
        <v>-3.0954077996130636</v>
      </c>
      <c r="T112" s="66">
        <f t="shared" si="27"/>
        <v>-3.0954077996130778</v>
      </c>
      <c r="U112" t="s">
        <v>38</v>
      </c>
      <c r="V112" t="s">
        <v>71</v>
      </c>
    </row>
    <row r="113" spans="1:22" ht="15" x14ac:dyDescent="0.25">
      <c r="A113">
        <v>2.2999999999999998</v>
      </c>
      <c r="B113">
        <v>1.67</v>
      </c>
      <c r="C113" s="45">
        <f t="shared" si="19"/>
        <v>3.3585003905233002E-2</v>
      </c>
      <c r="D113" s="46">
        <f>IF(OR($A113="",$B113=""),"",A113*'MPTO_working_2-way'!$G112)</f>
        <v>2.3772455089820359</v>
      </c>
      <c r="E113" s="48">
        <f>IF(OR($A113="",$B113=""),"",B113*'MPTO_working_2-way'!$G112)</f>
        <v>1.7260869565217389</v>
      </c>
      <c r="F113" s="46">
        <f>IF(OR($A113="",$B113=""),"",'MPTO_working_2-way'!D112)</f>
        <v>2.3924011211460603</v>
      </c>
      <c r="G113" s="48">
        <f>IF(OR($A113="",$B113=""),"",'MPTO_working_2-way'!E112)</f>
        <v>1.7181838514873629</v>
      </c>
      <c r="H113" s="46">
        <f>IF(OR($A113="",$B113=""),"",'OddsRatio_working_2-way'!M112)</f>
        <v>2.3929459815307572</v>
      </c>
      <c r="I113" s="46">
        <f>IF(OR($A113="",$B113=""),"",'OddsRatio_working_2-way'!N112)</f>
        <v>1.7179029289427752</v>
      </c>
      <c r="J113" s="46">
        <f>IF('Log_working_2-way'!$D112="","",A113^('Log_working_2-way'!$D112))</f>
        <v>2.399943779582375</v>
      </c>
      <c r="K113" s="48">
        <f>IF('Log_working_2-way'!$D112="","",B113^('Log_working_2-way'!$D112))</f>
        <v>1.7143143993241288</v>
      </c>
      <c r="L113" s="64">
        <f t="shared" si="20"/>
        <v>0.42065491183879095</v>
      </c>
      <c r="M113" s="64">
        <f t="shared" si="21"/>
        <v>0.57934508816120911</v>
      </c>
      <c r="N113" s="65">
        <v>100</v>
      </c>
      <c r="O113" s="65">
        <f t="shared" si="22"/>
        <v>56.521739130434774</v>
      </c>
      <c r="P113" s="65">
        <f t="shared" si="23"/>
        <v>40.119760479041922</v>
      </c>
      <c r="Q113" s="65">
        <f t="shared" si="24"/>
        <v>59.880239520958092</v>
      </c>
      <c r="R113" s="65">
        <f t="shared" si="25"/>
        <v>43.478260869565219</v>
      </c>
      <c r="S113" s="66">
        <f t="shared" si="26"/>
        <v>-3.3585003905233179</v>
      </c>
      <c r="T113" s="66">
        <f t="shared" si="27"/>
        <v>-3.3585003905232966</v>
      </c>
      <c r="U113" t="s">
        <v>40</v>
      </c>
      <c r="V113" t="s">
        <v>81</v>
      </c>
    </row>
    <row r="114" spans="1:22" ht="15" x14ac:dyDescent="0.25">
      <c r="A114">
        <v>1.67</v>
      </c>
      <c r="B114">
        <v>2.33</v>
      </c>
      <c r="C114" s="45">
        <f t="shared" si="19"/>
        <v>2.7986944565804084E-2</v>
      </c>
      <c r="D114" s="46">
        <f>IF(OR($A114="",$B114=""),"",A114*'MPTO_working_2-way'!$G113)</f>
        <v>1.7167381974248928</v>
      </c>
      <c r="E114" s="48">
        <f>IF(OR($A114="",$B114=""),"",B114*'MPTO_working_2-way'!$G113)</f>
        <v>2.3952095808383236</v>
      </c>
      <c r="F114" s="46">
        <f>IF(OR($A114="",$B114=""),"",'MPTO_working_2-way'!D113)</f>
        <v>1.7099602293950913</v>
      </c>
      <c r="G114" s="48">
        <f>IF(OR($A114="",$B114=""),"",'MPTO_working_2-way'!E113)</f>
        <v>2.4085296029216061</v>
      </c>
      <c r="H114" s="46">
        <f>IF(OR($A114="",$B114=""),"",'OddsRatio_working_2-way'!M113)</f>
        <v>1.7097600992562489</v>
      </c>
      <c r="I114" s="46">
        <f>IF(OR($A114="",$B114=""),"",'OddsRatio_working_2-way'!N113)</f>
        <v>2.408926764195241</v>
      </c>
      <c r="J114" s="46">
        <f>IF('Log_working_2-way'!$D113="","",A114^('Log_working_2-way'!$D113))</f>
        <v>1.7066927473832643</v>
      </c>
      <c r="K114" s="48">
        <f>IF('Log_working_2-way'!$D113="","",B114^('Log_working_2-way'!$D113))</f>
        <v>2.4150421151239718</v>
      </c>
      <c r="L114" s="64">
        <f t="shared" si="20"/>
        <v>0.58250000000000002</v>
      </c>
      <c r="M114" s="64">
        <f t="shared" si="21"/>
        <v>0.41749999999999998</v>
      </c>
      <c r="N114" s="65">
        <v>100</v>
      </c>
      <c r="O114" s="65">
        <f t="shared" si="22"/>
        <v>40.119760479041922</v>
      </c>
      <c r="P114" s="65">
        <f t="shared" si="23"/>
        <v>57.081545064377686</v>
      </c>
      <c r="Q114" s="65">
        <f t="shared" si="24"/>
        <v>42.918454935622321</v>
      </c>
      <c r="R114" s="65">
        <f t="shared" si="25"/>
        <v>59.880239520958092</v>
      </c>
      <c r="S114" s="66">
        <f t="shared" si="26"/>
        <v>-2.7986944565803995</v>
      </c>
      <c r="T114" s="66">
        <f t="shared" si="27"/>
        <v>-2.7986944565804066</v>
      </c>
      <c r="U114" t="s">
        <v>277</v>
      </c>
      <c r="V114" t="s">
        <v>270</v>
      </c>
    </row>
    <row r="115" spans="1:22" ht="15" x14ac:dyDescent="0.25">
      <c r="A115">
        <v>2.13</v>
      </c>
      <c r="B115">
        <v>1.78</v>
      </c>
      <c r="C115" s="45">
        <f t="shared" si="19"/>
        <v>3.128132088410629E-2</v>
      </c>
      <c r="D115" s="46">
        <f>IF(OR($A115="",$B115=""),"",A115*'MPTO_working_2-way'!$G114)</f>
        <v>2.1966292134831464</v>
      </c>
      <c r="E115" s="48">
        <f>IF(OR($A115="",$B115=""),"",B115*'MPTO_working_2-way'!$G114)</f>
        <v>1.8356807511737092</v>
      </c>
      <c r="F115" s="46">
        <f>IF(OR($A115="",$B115=""),"",'MPTO_working_2-way'!D114)</f>
        <v>2.2034055907479515</v>
      </c>
      <c r="G115" s="48">
        <f>IF(OR($A115="",$B115=""),"",'MPTO_working_2-way'!E114)</f>
        <v>1.8309750325976726</v>
      </c>
      <c r="H115" s="46">
        <f>IF(OR($A115="",$B115=""),"",'OddsRatio_working_2-way'!M114)</f>
        <v>2.2036269973367788</v>
      </c>
      <c r="I115" s="46">
        <f>IF(OR($A115="",$B115=""),"",'OddsRatio_working_2-way'!N114)</f>
        <v>1.8308221751528204</v>
      </c>
      <c r="J115" s="46">
        <f>IF('Log_working_2-way'!$D114="","",A115^('Log_working_2-way'!$D114))</f>
        <v>2.2067247005110642</v>
      </c>
      <c r="K115" s="48">
        <f>IF('Log_working_2-way'!$D114="","",B115^('Log_working_2-way'!$D114))</f>
        <v>1.8286894264917752</v>
      </c>
      <c r="L115" s="64">
        <f t="shared" si="20"/>
        <v>0.45524296675191805</v>
      </c>
      <c r="M115" s="64">
        <f t="shared" si="21"/>
        <v>0.54475703324808178</v>
      </c>
      <c r="N115" s="65">
        <v>100</v>
      </c>
      <c r="O115" s="65">
        <f t="shared" si="22"/>
        <v>53.051643192488264</v>
      </c>
      <c r="P115" s="65">
        <f t="shared" si="23"/>
        <v>43.820224719101127</v>
      </c>
      <c r="Q115" s="65">
        <f t="shared" si="24"/>
        <v>56.17977528089888</v>
      </c>
      <c r="R115" s="65">
        <f t="shared" si="25"/>
        <v>46.948356807511736</v>
      </c>
      <c r="S115" s="66">
        <f t="shared" si="26"/>
        <v>-3.1281320884106165</v>
      </c>
      <c r="T115" s="66">
        <f t="shared" si="27"/>
        <v>-3.1281320884106094</v>
      </c>
      <c r="U115" t="s">
        <v>275</v>
      </c>
      <c r="V115" t="s">
        <v>249</v>
      </c>
    </row>
    <row r="116" spans="1:22" ht="15" x14ac:dyDescent="0.25">
      <c r="A116">
        <v>1.97</v>
      </c>
      <c r="B116">
        <v>1.93</v>
      </c>
      <c r="C116" s="45">
        <f t="shared" si="19"/>
        <v>2.5748928223876311E-2</v>
      </c>
      <c r="D116" s="46">
        <f>IF(OR($A116="",$B116=""),"",A116*'MPTO_working_2-way'!$G115)</f>
        <v>2.0207253886010363</v>
      </c>
      <c r="E116" s="48">
        <f>IF(OR($A116="",$B116=""),"",B116*'MPTO_working_2-way'!$G115)</f>
        <v>1.9796954314720812</v>
      </c>
      <c r="F116" s="46">
        <f>IF(OR($A116="",$B116=""),"",'MPTO_working_2-way'!D115)</f>
        <v>2.0212647191728026</v>
      </c>
      <c r="G116" s="48">
        <f>IF(OR($A116="",$B116=""),"",'MPTO_working_2-way'!E115)</f>
        <v>1.9791780536685666</v>
      </c>
      <c r="H116" s="46">
        <f>IF(OR($A116="",$B116=""),"",'OddsRatio_working_2-way'!M115)</f>
        <v>2.021278978873144</v>
      </c>
      <c r="I116" s="46">
        <f>IF(OR($A116="",$B116=""),"",'OddsRatio_working_2-way'!N115)</f>
        <v>1.9791643818062103</v>
      </c>
      <c r="J116" s="46">
        <f>IF('Log_working_2-way'!$D115="","",A116^('Log_working_2-way'!$D115))</f>
        <v>2.0215229873993761</v>
      </c>
      <c r="K116" s="48">
        <f>IF('Log_working_2-way'!$D115="","",B116^('Log_working_2-way'!$D115))</f>
        <v>1.9789304913693861</v>
      </c>
      <c r="L116" s="64">
        <f t="shared" si="20"/>
        <v>0.49487179487179483</v>
      </c>
      <c r="M116" s="64">
        <f t="shared" si="21"/>
        <v>0.50512820512820511</v>
      </c>
      <c r="N116" s="65">
        <v>100</v>
      </c>
      <c r="O116" s="65">
        <f t="shared" si="22"/>
        <v>49.238578680203041</v>
      </c>
      <c r="P116" s="65">
        <f t="shared" si="23"/>
        <v>48.186528497409334</v>
      </c>
      <c r="Q116" s="65">
        <f t="shared" si="24"/>
        <v>51.81347150259068</v>
      </c>
      <c r="R116" s="65">
        <f t="shared" si="25"/>
        <v>50.761421319796952</v>
      </c>
      <c r="S116" s="66">
        <f t="shared" si="26"/>
        <v>-2.5748928223876391</v>
      </c>
      <c r="T116" s="66">
        <f t="shared" si="27"/>
        <v>-2.5748928223876177</v>
      </c>
      <c r="U116" t="s">
        <v>271</v>
      </c>
      <c r="V116" t="s">
        <v>278</v>
      </c>
    </row>
    <row r="117" spans="1:22" ht="15" x14ac:dyDescent="0.25">
      <c r="A117">
        <v>1.99</v>
      </c>
      <c r="B117">
        <v>1.92</v>
      </c>
      <c r="C117" s="45">
        <f t="shared" si="19"/>
        <v>2.3345896147403788E-2</v>
      </c>
      <c r="D117" s="46">
        <f>IF(OR($A117="",$B117=""),"",A117*'MPTO_working_2-way'!$G116)</f>
        <v>2.0364583333333335</v>
      </c>
      <c r="E117" s="48">
        <f>IF(OR($A117="",$B117=""),"",B117*'MPTO_working_2-way'!$G116)</f>
        <v>1.9648241206030153</v>
      </c>
      <c r="F117" s="46">
        <f>IF(OR($A117="",$B117=""),"",'MPTO_working_2-way'!D116)</f>
        <v>2.0373253705876082</v>
      </c>
      <c r="G117" s="48">
        <f>IF(OR($A117="",$B117=""),"",'MPTO_working_2-way'!E116)</f>
        <v>1.9640176827387685</v>
      </c>
      <c r="H117" s="46">
        <f>IF(OR($A117="",$B117=""),"",'OddsRatio_working_2-way'!M116)</f>
        <v>2.0373461122121879</v>
      </c>
      <c r="I117" s="46">
        <f>IF(OR($A117="",$B117=""),"",'OddsRatio_working_2-way'!N116)</f>
        <v>1.9639984073082948</v>
      </c>
      <c r="J117" s="46">
        <f>IF('Log_working_2-way'!$D116="","",A117^('Log_working_2-way'!$D116))</f>
        <v>2.0377376988644484</v>
      </c>
      <c r="K117" s="48">
        <f>IF('Log_working_2-way'!$D116="","",B117^('Log_working_2-way'!$D116))</f>
        <v>1.9636346459170313</v>
      </c>
      <c r="L117" s="64">
        <f t="shared" si="20"/>
        <v>0.49104859335038359</v>
      </c>
      <c r="M117" s="64">
        <f t="shared" si="21"/>
        <v>0.50895140664961636</v>
      </c>
      <c r="N117" s="65">
        <v>100</v>
      </c>
      <c r="O117" s="65">
        <f t="shared" si="22"/>
        <v>49.748743718592962</v>
      </c>
      <c r="P117" s="65">
        <f t="shared" si="23"/>
        <v>47.916666666666671</v>
      </c>
      <c r="Q117" s="65">
        <f t="shared" si="24"/>
        <v>52.083333333333336</v>
      </c>
      <c r="R117" s="65">
        <f t="shared" si="25"/>
        <v>50.251256281407031</v>
      </c>
      <c r="S117" s="66">
        <f t="shared" si="26"/>
        <v>-2.3345896147403735</v>
      </c>
      <c r="T117" s="66">
        <f t="shared" si="27"/>
        <v>-2.3345896147403593</v>
      </c>
      <c r="U117" t="s">
        <v>279</v>
      </c>
      <c r="V117" t="s">
        <v>274</v>
      </c>
    </row>
    <row r="118" spans="1:22" ht="15" x14ac:dyDescent="0.25">
      <c r="A118">
        <v>1.54</v>
      </c>
      <c r="B118">
        <v>2.64</v>
      </c>
      <c r="C118" s="45">
        <f t="shared" si="19"/>
        <v>2.813852813852824E-2</v>
      </c>
      <c r="D118" s="46">
        <f>IF(OR($A118="",$B118=""),"",A118*'MPTO_working_2-way'!$G117)</f>
        <v>1.5833333333333335</v>
      </c>
      <c r="E118" s="48">
        <f>IF(OR($A118="",$B118=""),"",B118*'MPTO_working_2-way'!$G117)</f>
        <v>2.7142857142857149</v>
      </c>
      <c r="F118" s="46">
        <f>IF(OR($A118="",$B118=""),"",'MPTO_working_2-way'!D117)</f>
        <v>1.5741056218057923</v>
      </c>
      <c r="G118" s="48">
        <f>IF(OR($A118="",$B118=""),"",'MPTO_working_2-way'!E117)</f>
        <v>2.7418397626112765</v>
      </c>
      <c r="H118" s="46">
        <f>IF(OR($A118="",$B118=""),"",'OddsRatio_working_2-way'!M117)</f>
        <v>1.5738190417570046</v>
      </c>
      <c r="I118" s="46">
        <f>IF(OR($A118="",$B118=""),"",'OddsRatio_working_2-way'!N117)</f>
        <v>2.7427096823731243</v>
      </c>
      <c r="J118" s="46">
        <f>IF('Log_working_2-way'!$D117="","",A118^('Log_working_2-way'!$D117))</f>
        <v>1.5696230042233144</v>
      </c>
      <c r="K118" s="48">
        <f>IF('Log_working_2-way'!$D117="","",B118^('Log_working_2-way'!$D117))</f>
        <v>2.7555470769012813</v>
      </c>
      <c r="L118" s="64">
        <f t="shared" si="20"/>
        <v>0.63157894736842102</v>
      </c>
      <c r="M118" s="64">
        <f t="shared" si="21"/>
        <v>0.36842105263157887</v>
      </c>
      <c r="N118" s="65">
        <v>100</v>
      </c>
      <c r="O118" s="65">
        <f t="shared" si="22"/>
        <v>35.064935064935064</v>
      </c>
      <c r="P118" s="65">
        <f t="shared" si="23"/>
        <v>62.121212121212118</v>
      </c>
      <c r="Q118" s="65">
        <f t="shared" si="24"/>
        <v>37.878787878787875</v>
      </c>
      <c r="R118" s="65">
        <f t="shared" si="25"/>
        <v>64.935064935064929</v>
      </c>
      <c r="S118" s="66">
        <f t="shared" si="26"/>
        <v>-2.8138528138528116</v>
      </c>
      <c r="T118" s="66">
        <f t="shared" si="27"/>
        <v>-2.8138528138528116</v>
      </c>
      <c r="U118" t="s">
        <v>269</v>
      </c>
      <c r="V118" t="s">
        <v>273</v>
      </c>
    </row>
    <row r="119" spans="1:22" ht="15" x14ac:dyDescent="0.25">
      <c r="A119">
        <v>1.92</v>
      </c>
      <c r="B119">
        <v>1.98</v>
      </c>
      <c r="C119" s="45">
        <f t="shared" si="19"/>
        <v>2.5883838383838453E-2</v>
      </c>
      <c r="D119" s="46">
        <f>IF(OR($A119="",$B119=""),"",A119*'MPTO_working_2-way'!$G118)</f>
        <v>1.9696969696969697</v>
      </c>
      <c r="E119" s="48">
        <f>IF(OR($A119="",$B119=""),"",B119*'MPTO_working_2-way'!$G118)</f>
        <v>2.03125</v>
      </c>
      <c r="F119" s="46">
        <f>IF(OR($A119="",$B119=""),"",'MPTO_working_2-way'!D118)</f>
        <v>1.968924798011187</v>
      </c>
      <c r="G119" s="48">
        <f>IF(OR($A119="",$B119=""),"",'MPTO_working_2-way'!E118)</f>
        <v>2.0320718409236691</v>
      </c>
      <c r="H119" s="46">
        <f>IF(OR($A119="",$B119=""),"",'OddsRatio_working_2-way'!M118)</f>
        <v>1.9689042833036094</v>
      </c>
      <c r="I119" s="46">
        <f>IF(OR($A119="",$B119=""),"",'OddsRatio_working_2-way'!N118)</f>
        <v>2.0320936930842795</v>
      </c>
      <c r="J119" s="46">
        <f>IF('Log_working_2-way'!$D118="","",A119^('Log_working_2-way'!$D118))</f>
        <v>1.9685552294594053</v>
      </c>
      <c r="K119" s="48">
        <f>IF('Log_working_2-way'!$D118="","",B119^('Log_working_2-way'!$D118))</f>
        <v>2.0324656453077439</v>
      </c>
      <c r="L119" s="64">
        <f t="shared" si="20"/>
        <v>0.50769230769230766</v>
      </c>
      <c r="M119" s="64">
        <f t="shared" si="21"/>
        <v>0.49230769230769234</v>
      </c>
      <c r="N119" s="65">
        <v>100</v>
      </c>
      <c r="O119" s="65">
        <f t="shared" si="22"/>
        <v>47.916666666666671</v>
      </c>
      <c r="P119" s="65">
        <f t="shared" si="23"/>
        <v>49.494949494949495</v>
      </c>
      <c r="Q119" s="65">
        <f t="shared" si="24"/>
        <v>50.505050505050505</v>
      </c>
      <c r="R119" s="65">
        <f t="shared" si="25"/>
        <v>52.083333333333336</v>
      </c>
      <c r="S119" s="66">
        <f t="shared" si="26"/>
        <v>-2.5883838383838338</v>
      </c>
      <c r="T119" s="66">
        <f t="shared" si="27"/>
        <v>-2.5883838383838409</v>
      </c>
      <c r="U119" t="s">
        <v>485</v>
      </c>
      <c r="V119" t="s">
        <v>248</v>
      </c>
    </row>
    <row r="120" spans="1:22" ht="15" x14ac:dyDescent="0.25">
      <c r="A120">
        <v>1.98</v>
      </c>
      <c r="B120">
        <v>1.93</v>
      </c>
      <c r="C120" s="45">
        <f t="shared" si="19"/>
        <v>2.3185220076411994E-2</v>
      </c>
      <c r="D120" s="46">
        <f>IF(OR($A120="",$B120=""),"",A120*'MPTO_working_2-way'!$G119)</f>
        <v>2.0259067357512959</v>
      </c>
      <c r="E120" s="48">
        <f>IF(OR($A120="",$B120=""),"",B120*'MPTO_working_2-way'!$G119)</f>
        <v>1.9747474747474751</v>
      </c>
      <c r="F120" s="46">
        <f>IF(OR($A120="",$B120=""),"",'MPTO_working_2-way'!D119)</f>
        <v>2.0265153523890338</v>
      </c>
      <c r="G120" s="48">
        <f>IF(OR($A120="",$B120=""),"",'MPTO_working_2-way'!E119)</f>
        <v>1.974169551066798</v>
      </c>
      <c r="H120" s="46">
        <f>IF(OR($A120="",$B120=""),"",'OddsRatio_working_2-way'!M119)</f>
        <v>2.0265298051494733</v>
      </c>
      <c r="I120" s="46">
        <f>IF(OR($A120="",$B120=""),"",'OddsRatio_working_2-way'!N119)</f>
        <v>1.9741558354989901</v>
      </c>
      <c r="J120" s="46">
        <f>IF('Log_working_2-way'!$D119="","",A120^('Log_working_2-way'!$D119))</f>
        <v>2.0268045830085555</v>
      </c>
      <c r="K120" s="48">
        <f>IF('Log_working_2-way'!$D119="","",B120^('Log_working_2-way'!$D119))</f>
        <v>1.9738951466986834</v>
      </c>
      <c r="L120" s="64">
        <f t="shared" si="20"/>
        <v>0.49360613810741677</v>
      </c>
      <c r="M120" s="64">
        <f t="shared" si="21"/>
        <v>0.50639386189258306</v>
      </c>
      <c r="N120" s="65">
        <v>100</v>
      </c>
      <c r="O120" s="65">
        <f t="shared" si="22"/>
        <v>49.494949494949495</v>
      </c>
      <c r="P120" s="65">
        <f t="shared" si="23"/>
        <v>48.186528497409334</v>
      </c>
      <c r="Q120" s="65">
        <f t="shared" si="24"/>
        <v>51.81347150259068</v>
      </c>
      <c r="R120" s="65">
        <f t="shared" si="25"/>
        <v>50.505050505050505</v>
      </c>
      <c r="S120" s="66">
        <f t="shared" si="26"/>
        <v>-2.3185220076411852</v>
      </c>
      <c r="T120" s="66">
        <f t="shared" si="27"/>
        <v>-2.318522007641171</v>
      </c>
      <c r="U120" t="s">
        <v>280</v>
      </c>
      <c r="V120" t="s">
        <v>250</v>
      </c>
    </row>
    <row r="121" spans="1:22" ht="15" x14ac:dyDescent="0.25">
      <c r="A121">
        <v>2.17</v>
      </c>
      <c r="B121">
        <v>1.69</v>
      </c>
      <c r="C121" s="45">
        <f t="shared" si="19"/>
        <v>5.2545469418918689E-2</v>
      </c>
      <c r="D121" s="46">
        <f>IF(OR($A121="",$B121=""),"",A121*'MPTO_working_2-way'!$G120)</f>
        <v>2.2840236686390534</v>
      </c>
      <c r="E121" s="48">
        <f>IF(OR($A121="",$B121=""),"",B121*'MPTO_working_2-way'!$G120)</f>
        <v>1.7788018433179724</v>
      </c>
      <c r="F121" s="46">
        <f>IF(OR($A121="",$B121=""),"",'MPTO_working_2-way'!D120)</f>
        <v>2.3011953691211997</v>
      </c>
      <c r="G121" s="48">
        <f>IF(OR($A121="",$B121=""),"",'MPTO_working_2-way'!E120)</f>
        <v>1.7685241000168785</v>
      </c>
      <c r="H121" s="46">
        <f>IF(OR($A121="",$B121=""),"",'OddsRatio_working_2-way'!M120)</f>
        <v>2.3021720984236471</v>
      </c>
      <c r="I121" s="46">
        <f>IF(OR($A121="",$B121=""),"",'OddsRatio_working_2-way'!N120)</f>
        <v>1.7679476477883047</v>
      </c>
      <c r="J121" s="46">
        <f>IF('Log_working_2-way'!$D120="","",A121^('Log_working_2-way'!$D120))</f>
        <v>2.3102346859730591</v>
      </c>
      <c r="K121" s="48">
        <f>IF('Log_working_2-way'!$D120="","",B121^('Log_working_2-way'!$D120))</f>
        <v>1.763222047701722</v>
      </c>
      <c r="L121" s="64">
        <f t="shared" si="20"/>
        <v>0.43782383419689119</v>
      </c>
      <c r="M121" s="64">
        <f t="shared" si="21"/>
        <v>0.56217616580310881</v>
      </c>
      <c r="N121" s="65">
        <v>100</v>
      </c>
      <c r="O121" s="65">
        <f t="shared" si="22"/>
        <v>53.917050691244242</v>
      </c>
      <c r="P121" s="65">
        <f t="shared" si="23"/>
        <v>40.828402366863905</v>
      </c>
      <c r="Q121" s="65">
        <f t="shared" si="24"/>
        <v>59.171597633136095</v>
      </c>
      <c r="R121" s="65">
        <f t="shared" si="25"/>
        <v>46.082949308755758</v>
      </c>
      <c r="S121" s="66">
        <f t="shared" si="26"/>
        <v>-5.2545469418918529</v>
      </c>
      <c r="T121" s="66">
        <f t="shared" si="27"/>
        <v>-5.2545469418918529</v>
      </c>
      <c r="U121" t="s">
        <v>91</v>
      </c>
      <c r="V121" t="s">
        <v>328</v>
      </c>
    </row>
    <row r="122" spans="1:22" ht="15" x14ac:dyDescent="0.25">
      <c r="A122">
        <v>2.0299999999999998</v>
      </c>
      <c r="B122">
        <v>1.81</v>
      </c>
      <c r="C122" s="45">
        <f t="shared" si="19"/>
        <v>4.5097025283727721E-2</v>
      </c>
      <c r="D122" s="46">
        <f>IF(OR($A122="",$B122=""),"",A122*'MPTO_working_2-way'!$G121)</f>
        <v>2.1215469613259672</v>
      </c>
      <c r="E122" s="48">
        <f>IF(OR($A122="",$B122=""),"",B122*'MPTO_working_2-way'!$G121)</f>
        <v>1.8916256157635472</v>
      </c>
      <c r="F122" s="46">
        <f>IF(OR($A122="",$B122=""),"",'MPTO_working_2-way'!D121)</f>
        <v>2.1273774715571898</v>
      </c>
      <c r="G122" s="48">
        <f>IF(OR($A122="",$B122=""),"",'MPTO_working_2-way'!E121)</f>
        <v>1.8870143543127138</v>
      </c>
      <c r="H122" s="46">
        <f>IF(OR($A122="",$B122=""),"",'OddsRatio_working_2-way'!M121)</f>
        <v>2.1276546183435801</v>
      </c>
      <c r="I122" s="46">
        <f>IF(OR($A122="",$B122=""),"",'OddsRatio_working_2-way'!N121)</f>
        <v>1.8867963503478642</v>
      </c>
      <c r="J122" s="46">
        <f>IF('Log_working_2-way'!$D121="","",A122^('Log_working_2-way'!$D121))</f>
        <v>2.1303483867491475</v>
      </c>
      <c r="K122" s="48">
        <f>IF('Log_working_2-way'!$D121="","",B122^('Log_working_2-way'!$D121))</f>
        <v>1.8846829983767455</v>
      </c>
      <c r="L122" s="64">
        <f t="shared" si="20"/>
        <v>0.47135416666666657</v>
      </c>
      <c r="M122" s="64">
        <f t="shared" si="21"/>
        <v>0.52864583333333326</v>
      </c>
      <c r="N122" s="65">
        <v>100</v>
      </c>
      <c r="O122" s="65">
        <f t="shared" si="22"/>
        <v>50.73891625615763</v>
      </c>
      <c r="P122" s="65">
        <f t="shared" si="23"/>
        <v>44.751381215469614</v>
      </c>
      <c r="Q122" s="65">
        <f t="shared" si="24"/>
        <v>55.248618784530393</v>
      </c>
      <c r="R122" s="65">
        <f t="shared" si="25"/>
        <v>49.26108374384237</v>
      </c>
      <c r="S122" s="66">
        <f t="shared" si="26"/>
        <v>-4.5097025283727632</v>
      </c>
      <c r="T122" s="66">
        <f t="shared" si="27"/>
        <v>-4.5097025283727561</v>
      </c>
      <c r="U122" t="s">
        <v>93</v>
      </c>
      <c r="V122" t="s">
        <v>395</v>
      </c>
    </row>
    <row r="123" spans="1:22" ht="15" x14ac:dyDescent="0.25">
      <c r="A123">
        <v>2.1800000000000002</v>
      </c>
      <c r="B123">
        <v>1.68</v>
      </c>
      <c r="C123" s="45">
        <f t="shared" si="19"/>
        <v>5.3953691568370488E-2</v>
      </c>
      <c r="D123" s="46">
        <f>IF(OR($A123="",$B123=""),"",A123*'MPTO_working_2-way'!$G122)</f>
        <v>2.2976190476190479</v>
      </c>
      <c r="E123" s="48">
        <f>IF(OR($A123="",$B123=""),"",B123*'MPTO_working_2-way'!$G122)</f>
        <v>1.7706422018348624</v>
      </c>
      <c r="F123" s="46">
        <f>IF(OR($A123="",$B123=""),"",'MPTO_working_2-way'!D122)</f>
        <v>2.3162155325069569</v>
      </c>
      <c r="G123" s="48">
        <f>IF(OR($A123="",$B123=""),"",'MPTO_working_2-way'!E122)</f>
        <v>1.7597539880837978</v>
      </c>
      <c r="H123" s="46">
        <f>IF(OR($A123="",$B123=""),"",'OddsRatio_working_2-way'!M122)</f>
        <v>2.3173056280328646</v>
      </c>
      <c r="I123" s="46">
        <f>IF(OR($A123="",$B123=""),"",'OddsRatio_working_2-way'!N122)</f>
        <v>1.7591252771714809</v>
      </c>
      <c r="J123" s="46">
        <f>IF('Log_working_2-way'!$D122="","",A123^('Log_working_2-way'!$D122))</f>
        <v>2.3260581240200584</v>
      </c>
      <c r="K123" s="48">
        <f>IF('Log_working_2-way'!$D122="","",B123^('Log_working_2-way'!$D122))</f>
        <v>1.7541147570259803</v>
      </c>
      <c r="L123" s="64">
        <f t="shared" si="20"/>
        <v>0.43523316062176159</v>
      </c>
      <c r="M123" s="64">
        <f t="shared" si="21"/>
        <v>0.56476683937823835</v>
      </c>
      <c r="N123" s="65">
        <v>100</v>
      </c>
      <c r="O123" s="65">
        <f t="shared" si="22"/>
        <v>54.128440366972484</v>
      </c>
      <c r="P123" s="65">
        <f t="shared" si="23"/>
        <v>40.476190476190474</v>
      </c>
      <c r="Q123" s="65">
        <f t="shared" si="24"/>
        <v>59.523809523809526</v>
      </c>
      <c r="R123" s="65">
        <f t="shared" si="25"/>
        <v>45.871559633027523</v>
      </c>
      <c r="S123" s="66">
        <f t="shared" si="26"/>
        <v>-5.3953691568370417</v>
      </c>
      <c r="T123" s="66">
        <f t="shared" si="27"/>
        <v>-5.3953691568370488</v>
      </c>
      <c r="U123" t="s">
        <v>282</v>
      </c>
      <c r="V123" t="s">
        <v>90</v>
      </c>
    </row>
    <row r="124" spans="1:22" ht="15" x14ac:dyDescent="0.25">
      <c r="A124">
        <v>2.27</v>
      </c>
      <c r="B124">
        <v>1.63</v>
      </c>
      <c r="C124" s="45">
        <f t="shared" si="19"/>
        <v>5.4025566876570785E-2</v>
      </c>
      <c r="D124" s="46">
        <f>IF(OR($A124="",$B124=""),"",A124*'MPTO_working_2-way'!$G123)</f>
        <v>2.3926380368098159</v>
      </c>
      <c r="E124" s="48">
        <f>IF(OR($A124="",$B124=""),"",B124*'MPTO_working_2-way'!$G123)</f>
        <v>1.7180616740088102</v>
      </c>
      <c r="F124" s="46">
        <f>IF(OR($A124="",$B124=""),"",'MPTO_working_2-way'!D123)</f>
        <v>2.418286984085487</v>
      </c>
      <c r="G124" s="48">
        <f>IF(OR($A124="",$B124=""),"",'MPTO_working_2-way'!E123)</f>
        <v>1.7050759199096792</v>
      </c>
      <c r="H124" s="46">
        <f>IF(OR($A124="",$B124=""),"",'OddsRatio_working_2-way'!M123)</f>
        <v>2.4198144300833877</v>
      </c>
      <c r="I124" s="46">
        <f>IF(OR($A124="",$B124=""),"",'OddsRatio_working_2-way'!N123)</f>
        <v>1.7043173944508145</v>
      </c>
      <c r="J124" s="46">
        <f>IF('Log_working_2-way'!$D123="","",A124^('Log_working_2-way'!$D123))</f>
        <v>2.4319584275419412</v>
      </c>
      <c r="K124" s="48">
        <f>IF('Log_working_2-way'!$D123="","",B124^('Log_working_2-way'!$D123))</f>
        <v>1.6983442960099051</v>
      </c>
      <c r="L124" s="64">
        <f t="shared" si="20"/>
        <v>0.41794871794871796</v>
      </c>
      <c r="M124" s="64">
        <f t="shared" si="21"/>
        <v>0.5820512820512822</v>
      </c>
      <c r="N124" s="65">
        <v>100</v>
      </c>
      <c r="O124" s="65">
        <f t="shared" si="22"/>
        <v>55.947136563876647</v>
      </c>
      <c r="P124" s="65">
        <f t="shared" si="23"/>
        <v>38.650306748466257</v>
      </c>
      <c r="Q124" s="65">
        <f t="shared" si="24"/>
        <v>61.349693251533743</v>
      </c>
      <c r="R124" s="65">
        <f t="shared" si="25"/>
        <v>44.052863436123346</v>
      </c>
      <c r="S124" s="66">
        <f t="shared" si="26"/>
        <v>-5.4025566876570963</v>
      </c>
      <c r="T124" s="66">
        <f t="shared" si="27"/>
        <v>-5.4025566876570892</v>
      </c>
      <c r="U124" t="s">
        <v>340</v>
      </c>
      <c r="V124" t="s">
        <v>92</v>
      </c>
    </row>
    <row r="125" spans="1:22" ht="15" x14ac:dyDescent="0.25">
      <c r="A125">
        <v>1.75</v>
      </c>
      <c r="B125">
        <v>2.19</v>
      </c>
      <c r="C125" s="45">
        <f t="shared" si="19"/>
        <v>2.8049575994781417E-2</v>
      </c>
      <c r="D125" s="46">
        <f>IF(OR($A125="",$B125=""),"",A125*'MPTO_working_2-way'!$G124)</f>
        <v>1.7990867579908674</v>
      </c>
      <c r="E125" s="48">
        <f>IF(OR($A125="",$B125=""),"",B125*'MPTO_working_2-way'!$G124)</f>
        <v>2.2514285714285713</v>
      </c>
      <c r="F125" s="46">
        <f>IF(OR($A125="",$B125=""),"",'MPTO_working_2-way'!D124)</f>
        <v>1.7940315974253949</v>
      </c>
      <c r="G125" s="48">
        <f>IF(OR($A125="",$B125=""),"",'MPTO_working_2-way'!E124)</f>
        <v>2.2593957258658803</v>
      </c>
      <c r="H125" s="46">
        <f>IF(OR($A125="",$B125=""),"",'OddsRatio_working_2-way'!M124)</f>
        <v>1.7938841860374448</v>
      </c>
      <c r="I125" s="46">
        <f>IF(OR($A125="",$B125=""),"",'OddsRatio_working_2-way'!N124)</f>
        <v>2.2596295751794115</v>
      </c>
      <c r="J125" s="46">
        <f>IF('Log_working_2-way'!$D124="","",A125^('Log_working_2-way'!$D124))</f>
        <v>1.7915983497890287</v>
      </c>
      <c r="K125" s="48">
        <f>IF('Log_working_2-way'!$D124="","",B125^('Log_working_2-way'!$D124))</f>
        <v>2.2632669083588914</v>
      </c>
      <c r="L125" s="64">
        <f t="shared" si="20"/>
        <v>0.55583756345177671</v>
      </c>
      <c r="M125" s="64">
        <f t="shared" si="21"/>
        <v>0.44416243654822335</v>
      </c>
      <c r="N125" s="65">
        <v>100</v>
      </c>
      <c r="O125" s="65">
        <f t="shared" si="22"/>
        <v>42.857142857142854</v>
      </c>
      <c r="P125" s="65">
        <f t="shared" si="23"/>
        <v>54.337899543379002</v>
      </c>
      <c r="Q125" s="65">
        <f t="shared" si="24"/>
        <v>45.662100456621005</v>
      </c>
      <c r="R125" s="65">
        <f t="shared" si="25"/>
        <v>57.142857142857139</v>
      </c>
      <c r="S125" s="66">
        <f t="shared" si="26"/>
        <v>-2.8049575994781506</v>
      </c>
      <c r="T125" s="66">
        <f t="shared" si="27"/>
        <v>-2.8049575994781364</v>
      </c>
      <c r="U125" t="s">
        <v>51</v>
      </c>
      <c r="V125" t="s">
        <v>141</v>
      </c>
    </row>
    <row r="126" spans="1:22" ht="15" x14ac:dyDescent="0.25">
      <c r="A126">
        <v>2.06</v>
      </c>
      <c r="B126">
        <v>1.85</v>
      </c>
      <c r="C126" s="45">
        <f t="shared" si="19"/>
        <v>2.5977433744424072E-2</v>
      </c>
      <c r="D126" s="46">
        <f>IF(OR($A126="",$B126=""),"",A126*'MPTO_working_2-way'!$G125)</f>
        <v>2.1135135135135137</v>
      </c>
      <c r="E126" s="48">
        <f>IF(OR($A126="",$B126=""),"",B126*'MPTO_working_2-way'!$G125)</f>
        <v>1.8980582524271847</v>
      </c>
      <c r="F126" s="46">
        <f>IF(OR($A126="",$B126=""),"",'MPTO_working_2-way'!D125)</f>
        <v>2.1166342682588173</v>
      </c>
      <c r="G126" s="48">
        <f>IF(OR($A126="",$B126=""),"",'MPTO_working_2-way'!E125)</f>
        <v>1.8955483710519774</v>
      </c>
      <c r="H126" s="46">
        <f>IF(OR($A126="",$B126=""),"",'OddsRatio_working_2-way'!M125)</f>
        <v>2.1167178800079327</v>
      </c>
      <c r="I126" s="46">
        <f>IF(OR($A126="",$B126=""),"",'OddsRatio_working_2-way'!N125)</f>
        <v>1.8954813188742858</v>
      </c>
      <c r="J126" s="46">
        <f>IF('Log_working_2-way'!$D125="","",A126^('Log_working_2-way'!$D125))</f>
        <v>2.1181333306010104</v>
      </c>
      <c r="K126" s="48">
        <f>IF('Log_working_2-way'!$D125="","",B126^('Log_working_2-way'!$D125))</f>
        <v>1.8943477245799318</v>
      </c>
      <c r="L126" s="64">
        <f t="shared" si="20"/>
        <v>0.47314578005115088</v>
      </c>
      <c r="M126" s="64">
        <f t="shared" si="21"/>
        <v>0.52685421994884907</v>
      </c>
      <c r="N126" s="65">
        <v>100</v>
      </c>
      <c r="O126" s="65">
        <f t="shared" si="22"/>
        <v>51.456310679611654</v>
      </c>
      <c r="P126" s="65">
        <f t="shared" si="23"/>
        <v>45.945945945945937</v>
      </c>
      <c r="Q126" s="65">
        <f t="shared" si="24"/>
        <v>54.054054054054049</v>
      </c>
      <c r="R126" s="65">
        <f t="shared" si="25"/>
        <v>48.543689320388353</v>
      </c>
      <c r="S126" s="66">
        <f t="shared" si="26"/>
        <v>-2.5977433744423948</v>
      </c>
      <c r="T126" s="66">
        <f t="shared" si="27"/>
        <v>-2.5977433744424161</v>
      </c>
      <c r="U126" t="s">
        <v>100</v>
      </c>
      <c r="V126" t="s">
        <v>204</v>
      </c>
    </row>
    <row r="127" spans="1:22" ht="15" x14ac:dyDescent="0.25">
      <c r="A127">
        <v>1.71</v>
      </c>
      <c r="B127">
        <v>2.25</v>
      </c>
      <c r="C127" s="45">
        <f t="shared" si="19"/>
        <v>2.9239766081871288E-2</v>
      </c>
      <c r="D127" s="46">
        <f>IF(OR($A127="",$B127=""),"",A127*'MPTO_working_2-way'!$G126)</f>
        <v>1.7599999999999998</v>
      </c>
      <c r="E127" s="48">
        <f>IF(OR($A127="",$B127=""),"",B127*'MPTO_working_2-way'!$G126)</f>
        <v>2.3157894736842106</v>
      </c>
      <c r="F127" s="46">
        <f>IF(OR($A127="",$B127=""),"",'MPTO_working_2-way'!D126)</f>
        <v>1.7538461538461536</v>
      </c>
      <c r="G127" s="48">
        <f>IF(OR($A127="",$B127=""),"",'MPTO_working_2-way'!E126)</f>
        <v>2.3265306122448979</v>
      </c>
      <c r="H127" s="46">
        <f>IF(OR($A127="",$B127=""),"",'OddsRatio_working_2-way'!M126)</f>
        <v>1.753657747256671</v>
      </c>
      <c r="I127" s="46">
        <f>IF(OR($A127="",$B127=""),"",'OddsRatio_working_2-way'!N126)</f>
        <v>2.3268622310856886</v>
      </c>
      <c r="J127" s="46">
        <f>IF('Log_working_2-way'!$D126="","",A127^('Log_working_2-way'!$D126))</f>
        <v>1.7508722508087184</v>
      </c>
      <c r="K127" s="48">
        <f>IF('Log_working_2-way'!$D126="","",B127^('Log_working_2-way'!$D126))</f>
        <v>2.331784466562643</v>
      </c>
      <c r="L127" s="64">
        <f t="shared" si="20"/>
        <v>0.56818181818181823</v>
      </c>
      <c r="M127" s="64">
        <f t="shared" si="21"/>
        <v>0.43181818181818182</v>
      </c>
      <c r="N127" s="65">
        <v>100</v>
      </c>
      <c r="O127" s="65">
        <f t="shared" si="22"/>
        <v>41.520467836257311</v>
      </c>
      <c r="P127" s="65">
        <f t="shared" si="23"/>
        <v>55.55555555555555</v>
      </c>
      <c r="Q127" s="65">
        <f t="shared" si="24"/>
        <v>44.444444444444443</v>
      </c>
      <c r="R127" s="65">
        <f t="shared" si="25"/>
        <v>58.479532163742689</v>
      </c>
      <c r="S127" s="66">
        <f t="shared" si="26"/>
        <v>-2.9239766081871323</v>
      </c>
      <c r="T127" s="66">
        <f t="shared" si="27"/>
        <v>-2.9239766081871394</v>
      </c>
      <c r="U127" t="s">
        <v>52</v>
      </c>
      <c r="V127" t="s">
        <v>94</v>
      </c>
    </row>
    <row r="128" spans="1:22" ht="15" x14ac:dyDescent="0.25">
      <c r="A128">
        <v>1.76</v>
      </c>
      <c r="B128">
        <v>2.17</v>
      </c>
      <c r="C128" s="45">
        <f t="shared" si="19"/>
        <v>2.9011311269375728E-2</v>
      </c>
      <c r="D128" s="46">
        <f>IF(OR($A128="",$B128=""),"",A128*'MPTO_working_2-way'!$G127)</f>
        <v>1.8110599078341012</v>
      </c>
      <c r="E128" s="48">
        <f>IF(OR($A128="",$B128=""),"",B128*'MPTO_working_2-way'!$G127)</f>
        <v>2.2329545454545454</v>
      </c>
      <c r="F128" s="46">
        <f>IF(OR($A128="",$B128=""),"",'MPTO_working_2-way'!D127)</f>
        <v>1.8061099025820484</v>
      </c>
      <c r="G128" s="48">
        <f>IF(OR($A128="",$B128=""),"",'MPTO_working_2-way'!E127)</f>
        <v>2.2405256365129644</v>
      </c>
      <c r="H128" s="46">
        <f>IF(OR($A128="",$B128=""),"",'OddsRatio_working_2-way'!M127)</f>
        <v>1.8059606997693183</v>
      </c>
      <c r="I128" s="46">
        <f>IF(OR($A128="",$B128=""),"",'OddsRatio_working_2-way'!N127)</f>
        <v>2.2407552878027661</v>
      </c>
      <c r="J128" s="46">
        <f>IF('Log_working_2-way'!$D127="","",A128^('Log_working_2-way'!$D127))</f>
        <v>1.8037209689479914</v>
      </c>
      <c r="K128" s="48">
        <f>IF('Log_working_2-way'!$D127="","",B128^('Log_working_2-way'!$D127))</f>
        <v>2.2442129030289037</v>
      </c>
      <c r="L128" s="64">
        <f t="shared" si="20"/>
        <v>0.55216284987277364</v>
      </c>
      <c r="M128" s="64">
        <f t="shared" si="21"/>
        <v>0.44783715012722647</v>
      </c>
      <c r="N128" s="65">
        <v>100</v>
      </c>
      <c r="O128" s="65">
        <f t="shared" si="22"/>
        <v>43.181818181818187</v>
      </c>
      <c r="P128" s="65">
        <f t="shared" si="23"/>
        <v>53.917050691244242</v>
      </c>
      <c r="Q128" s="65">
        <f t="shared" si="24"/>
        <v>46.082949308755758</v>
      </c>
      <c r="R128" s="65">
        <f t="shared" si="25"/>
        <v>56.81818181818182</v>
      </c>
      <c r="S128" s="66">
        <f t="shared" si="26"/>
        <v>-2.901131126937571</v>
      </c>
      <c r="T128" s="66">
        <f t="shared" si="27"/>
        <v>-2.9011311269375781</v>
      </c>
      <c r="U128" t="s">
        <v>95</v>
      </c>
      <c r="V128" t="s">
        <v>196</v>
      </c>
    </row>
    <row r="129" spans="1:22" s="52" customFormat="1" ht="15" x14ac:dyDescent="0.25">
      <c r="A129">
        <v>1.56</v>
      </c>
      <c r="B129">
        <v>2.57</v>
      </c>
      <c r="C129" s="45">
        <f t="shared" si="19"/>
        <v>3.0130699391399673E-2</v>
      </c>
      <c r="D129" s="46">
        <f>IF(OR($A129="",$B129=""),"",A129*'MPTO_working_2-way'!$G128)</f>
        <v>1.6070038910505835</v>
      </c>
      <c r="E129" s="48">
        <f>IF(OR($A129="",$B129=""),"",B129*'MPTO_working_2-way'!$G128)</f>
        <v>2.6474358974358969</v>
      </c>
      <c r="F129" s="46">
        <f>IF(OR($A129="",$B129=""),"",'MPTO_working_2-way'!D128)</f>
        <v>1.597545425565827</v>
      </c>
      <c r="G129" s="48">
        <f>IF(OR($A129="",$B129=""),"",'MPTO_working_2-way'!E128)</f>
        <v>2.6735129367831414</v>
      </c>
      <c r="H129" s="46">
        <f>IF(OR($A129="",$B129=""),"",'OddsRatio_working_2-way'!M128)</f>
        <v>1.5972335373111359</v>
      </c>
      <c r="I129" s="46">
        <f>IF(OR($A129="",$B129=""),"",'OddsRatio_working_2-way'!N128)</f>
        <v>2.6743868813901486</v>
      </c>
      <c r="J129" s="46">
        <f>IF('Log_working_2-way'!$D128="","",A129^('Log_working_2-way'!$D128))</f>
        <v>1.5929332708663844</v>
      </c>
      <c r="K129" s="48">
        <f>IF('Log_working_2-way'!$D128="","",B129^('Log_working_2-way'!$D128))</f>
        <v>2.6865304227890037</v>
      </c>
      <c r="L129" s="64">
        <f t="shared" si="20"/>
        <v>0.62227602905569013</v>
      </c>
      <c r="M129" s="64">
        <f t="shared" si="21"/>
        <v>0.37772397094430998</v>
      </c>
      <c r="N129" s="65">
        <v>100</v>
      </c>
      <c r="O129" s="65">
        <f t="shared" si="22"/>
        <v>35.897435897435898</v>
      </c>
      <c r="P129" s="65">
        <f t="shared" si="23"/>
        <v>61.089494163424128</v>
      </c>
      <c r="Q129" s="65">
        <f t="shared" si="24"/>
        <v>38.910505836575879</v>
      </c>
      <c r="R129" s="65">
        <f t="shared" si="25"/>
        <v>64.102564102564102</v>
      </c>
      <c r="S129" s="66">
        <f t="shared" si="26"/>
        <v>-3.0130699391399816</v>
      </c>
      <c r="T129" s="66">
        <f t="shared" si="27"/>
        <v>-3.0130699391399745</v>
      </c>
      <c r="U129" t="s">
        <v>97</v>
      </c>
      <c r="V129" t="s">
        <v>102</v>
      </c>
    </row>
    <row r="130" spans="1:22" ht="15" x14ac:dyDescent="0.25">
      <c r="A130">
        <v>2.2599999999999998</v>
      </c>
      <c r="B130">
        <v>1.69</v>
      </c>
      <c r="C130" s="45">
        <f t="shared" si="19"/>
        <v>3.4193852437555794E-2</v>
      </c>
      <c r="D130" s="46">
        <f>IF(OR($A130="",$B130=""),"",A130*'MPTO_working_2-way'!$G129)</f>
        <v>2.3372781065088759</v>
      </c>
      <c r="E130" s="48">
        <f>IF(OR($A130="",$B130=""),"",B130*'MPTO_working_2-way'!$G129)</f>
        <v>1.7477876106194692</v>
      </c>
      <c r="F130" s="46">
        <f>IF(OR($A130="",$B130=""),"",'MPTO_working_2-way'!D129)</f>
        <v>2.3508340001231001</v>
      </c>
      <c r="G130" s="48">
        <f>IF(OR($A130="",$B130=""),"",'MPTO_working_2-way'!E129)</f>
        <v>1.740283410033262</v>
      </c>
      <c r="H130" s="46">
        <f>IF(OR($A130="",$B130=""),"",'OddsRatio_working_2-way'!M129)</f>
        <v>2.351327849384353</v>
      </c>
      <c r="I130" s="46">
        <f>IF(OR($A130="",$B130=""),"",'OddsRatio_working_2-way'!N129)</f>
        <v>1.7400128699009547</v>
      </c>
      <c r="J130" s="46">
        <f>IF('Log_working_2-way'!$D129="","",A130^('Log_working_2-way'!$D129))</f>
        <v>2.3575800032398484</v>
      </c>
      <c r="K130" s="48">
        <f>IF('Log_working_2-way'!$D129="","",B130^('Log_working_2-way'!$D129))</f>
        <v>1.7366048392090647</v>
      </c>
      <c r="L130" s="64">
        <f t="shared" si="20"/>
        <v>0.42784810126582273</v>
      </c>
      <c r="M130" s="64">
        <f t="shared" si="21"/>
        <v>0.57215189873417716</v>
      </c>
      <c r="N130" s="65">
        <v>100</v>
      </c>
      <c r="O130" s="65">
        <f t="shared" si="22"/>
        <v>55.752212389380524</v>
      </c>
      <c r="P130" s="65">
        <f t="shared" si="23"/>
        <v>40.828402366863905</v>
      </c>
      <c r="Q130" s="65">
        <f t="shared" si="24"/>
        <v>59.171597633136095</v>
      </c>
      <c r="R130" s="65">
        <f t="shared" si="25"/>
        <v>44.247787610619469</v>
      </c>
      <c r="S130" s="66">
        <f t="shared" si="26"/>
        <v>-3.4193852437555705</v>
      </c>
      <c r="T130" s="66">
        <f t="shared" si="27"/>
        <v>-3.4193852437555634</v>
      </c>
      <c r="U130" t="s">
        <v>461</v>
      </c>
      <c r="V130" t="s">
        <v>195</v>
      </c>
    </row>
    <row r="131" spans="1:22" ht="15" x14ac:dyDescent="0.25">
      <c r="A131">
        <v>2.19</v>
      </c>
      <c r="B131">
        <v>1.74</v>
      </c>
      <c r="C131" s="45">
        <f t="shared" si="19"/>
        <v>3.1333648244370904E-2</v>
      </c>
      <c r="D131" s="46">
        <f>IF(OR($A131="",$B131=""),"",A131*'MPTO_working_2-way'!$G130)</f>
        <v>2.2586206896551722</v>
      </c>
      <c r="E131" s="48">
        <f>IF(OR($A131="",$B131=""),"",B131*'MPTO_working_2-way'!$G130)</f>
        <v>1.7945205479452053</v>
      </c>
      <c r="F131" s="46">
        <f>IF(OR($A131="",$B131=""),"",'MPTO_working_2-way'!D130)</f>
        <v>2.2678093197643276</v>
      </c>
      <c r="G131" s="48">
        <f>IF(OR($A131="",$B131=""),"",'MPTO_working_2-way'!E130)</f>
        <v>1.7887621461765948</v>
      </c>
      <c r="H131" s="46">
        <f>IF(OR($A131="",$B131=""),"",'OddsRatio_working_2-way'!M130)</f>
        <v>2.2681120250624973</v>
      </c>
      <c r="I131" s="46">
        <f>IF(OR($A131="",$B131=""),"",'OddsRatio_working_2-way'!N130)</f>
        <v>1.7885738643245783</v>
      </c>
      <c r="J131" s="46">
        <f>IF('Log_working_2-way'!$D130="","",A131^('Log_working_2-way'!$D130))</f>
        <v>2.2723226675973618</v>
      </c>
      <c r="K131" s="48">
        <f>IF('Log_working_2-way'!$D130="","",B131^('Log_working_2-way'!$D130))</f>
        <v>1.7859641468844982</v>
      </c>
      <c r="L131" s="64">
        <f t="shared" si="20"/>
        <v>0.44274809160305351</v>
      </c>
      <c r="M131" s="64">
        <f t="shared" si="21"/>
        <v>0.5572519083969466</v>
      </c>
      <c r="N131" s="65">
        <v>100</v>
      </c>
      <c r="O131" s="65">
        <f t="shared" si="22"/>
        <v>54.337899543379002</v>
      </c>
      <c r="P131" s="65">
        <f t="shared" si="23"/>
        <v>42.528735632183903</v>
      </c>
      <c r="Q131" s="65">
        <f t="shared" si="24"/>
        <v>57.47126436781609</v>
      </c>
      <c r="R131" s="65">
        <f t="shared" si="25"/>
        <v>45.662100456621005</v>
      </c>
      <c r="S131" s="66">
        <f t="shared" si="26"/>
        <v>-3.1333648244370877</v>
      </c>
      <c r="T131" s="66">
        <f t="shared" si="27"/>
        <v>-3.133364824437102</v>
      </c>
      <c r="U131" t="s">
        <v>193</v>
      </c>
      <c r="V131" t="s">
        <v>199</v>
      </c>
    </row>
    <row r="132" spans="1:22" ht="15" x14ac:dyDescent="0.25">
      <c r="A132">
        <v>1.5</v>
      </c>
      <c r="B132">
        <v>2.7</v>
      </c>
      <c r="C132" s="45">
        <f t="shared" si="19"/>
        <v>3.7037037037036979E-2</v>
      </c>
      <c r="D132" s="46">
        <f>IF(OR($A132="",$B132=""),"",A132*'MPTO_working_2-way'!$G131)</f>
        <v>1.5555555555555554</v>
      </c>
      <c r="E132" s="48">
        <f>IF(OR($A132="",$B132=""),"",B132*'MPTO_working_2-way'!$G131)</f>
        <v>2.8</v>
      </c>
      <c r="F132" s="46">
        <f>IF(OR($A132="",$B132=""),"",'MPTO_working_2-way'!D131)</f>
        <v>1.5428571428571427</v>
      </c>
      <c r="G132" s="48">
        <f>IF(OR($A132="",$B132=""),"",'MPTO_working_2-way'!E131)</f>
        <v>2.8421052631578947</v>
      </c>
      <c r="H132" s="46">
        <f>IF(OR($A132="",$B132=""),"",'OddsRatio_working_2-way'!M131)</f>
        <v>1.5423261445466403</v>
      </c>
      <c r="I132" s="46">
        <f>IF(OR($A132="",$B132=""),"",'OddsRatio_working_2-way'!N131)</f>
        <v>2.8439088914585766</v>
      </c>
      <c r="J132" s="46">
        <f>IF('Log_working_2-way'!$D131="","",A132^('Log_working_2-way'!$D131))</f>
        <v>1.5365175706215548</v>
      </c>
      <c r="K132" s="48">
        <f>IF('Log_working_2-way'!$D131="","",B132^('Log_working_2-way'!$D131))</f>
        <v>2.8638718557551206</v>
      </c>
      <c r="L132" s="64">
        <f t="shared" si="20"/>
        <v>0.6428571428571429</v>
      </c>
      <c r="M132" s="64">
        <f t="shared" si="21"/>
        <v>0.35714285714285715</v>
      </c>
      <c r="N132" s="65">
        <v>100</v>
      </c>
      <c r="O132" s="65">
        <f t="shared" si="22"/>
        <v>33.333333333333329</v>
      </c>
      <c r="P132" s="65">
        <f t="shared" si="23"/>
        <v>62.962962962962962</v>
      </c>
      <c r="Q132" s="65">
        <f t="shared" si="24"/>
        <v>37.037037037037038</v>
      </c>
      <c r="R132" s="65">
        <f t="shared" si="25"/>
        <v>66.666666666666657</v>
      </c>
      <c r="S132" s="66">
        <f t="shared" si="26"/>
        <v>-3.7037037037037095</v>
      </c>
      <c r="T132" s="66">
        <f t="shared" si="27"/>
        <v>-3.7037037037036953</v>
      </c>
      <c r="U132" t="s">
        <v>350</v>
      </c>
      <c r="V132" t="s">
        <v>334</v>
      </c>
    </row>
    <row r="133" spans="1:22" ht="15" x14ac:dyDescent="0.25">
      <c r="A133">
        <v>1.56</v>
      </c>
      <c r="B133">
        <v>2.5299999999999998</v>
      </c>
      <c r="C133" s="45">
        <f t="shared" si="19"/>
        <v>3.6282558021688338E-2</v>
      </c>
      <c r="D133" s="46">
        <f>IF(OR($A133="",$B133=""),"",A133*'MPTO_working_2-way'!$G132)</f>
        <v>1.6166007905138338</v>
      </c>
      <c r="E133" s="48">
        <f>IF(OR($A133="",$B133=""),"",B133*'MPTO_working_2-way'!$G132)</f>
        <v>2.6217948717948714</v>
      </c>
      <c r="F133" s="46">
        <f>IF(OR($A133="",$B133=""),"",'MPTO_working_2-way'!D132)</f>
        <v>1.6054344288968434</v>
      </c>
      <c r="G133" s="48">
        <f>IF(OR($A133="",$B133=""),"",'MPTO_working_2-way'!E132)</f>
        <v>2.6517065305025525</v>
      </c>
      <c r="H133" s="46">
        <f>IF(OR($A133="",$B133=""),"",'OddsRatio_working_2-way'!M132)</f>
        <v>1.6049901419820203</v>
      </c>
      <c r="I133" s="46">
        <f>IF(OR($A133="",$B133=""),"",'OddsRatio_working_2-way'!N132)</f>
        <v>2.6529194950580188</v>
      </c>
      <c r="J133" s="46">
        <f>IF('Log_working_2-way'!$D132="","",A133^('Log_working_2-way'!$D132))</f>
        <v>1.59989881469138</v>
      </c>
      <c r="K133" s="48">
        <f>IF('Log_working_2-way'!$D132="","",B133^('Log_working_2-way'!$D132))</f>
        <v>2.6669477843763532</v>
      </c>
      <c r="L133" s="64">
        <f t="shared" si="20"/>
        <v>0.61858190709046468</v>
      </c>
      <c r="M133" s="64">
        <f t="shared" si="21"/>
        <v>0.38141809290953549</v>
      </c>
      <c r="N133" s="65">
        <v>100</v>
      </c>
      <c r="O133" s="65">
        <f t="shared" si="22"/>
        <v>35.897435897435898</v>
      </c>
      <c r="P133" s="65">
        <f t="shared" si="23"/>
        <v>60.474308300395251</v>
      </c>
      <c r="Q133" s="65">
        <f t="shared" si="24"/>
        <v>39.525691699604749</v>
      </c>
      <c r="R133" s="65">
        <f t="shared" si="25"/>
        <v>64.102564102564102</v>
      </c>
      <c r="S133" s="66">
        <f t="shared" si="26"/>
        <v>-3.6282558021688516</v>
      </c>
      <c r="T133" s="66">
        <f t="shared" si="27"/>
        <v>-3.6282558021688516</v>
      </c>
      <c r="U133" t="s">
        <v>332</v>
      </c>
      <c r="V133" t="s">
        <v>359</v>
      </c>
    </row>
    <row r="134" spans="1:22" ht="15" x14ac:dyDescent="0.25">
      <c r="A134">
        <v>2.08</v>
      </c>
      <c r="B134">
        <v>1.83</v>
      </c>
      <c r="C134" s="45">
        <f t="shared" si="19"/>
        <v>2.7217318200924545E-2</v>
      </c>
      <c r="D134" s="46">
        <f>IF(OR($A134="",$B134=""),"",A134*'MPTO_working_2-way'!$G133)</f>
        <v>2.136612021857923</v>
      </c>
      <c r="E134" s="48">
        <f>IF(OR($A134="",$B134=""),"",B134*'MPTO_working_2-way'!$G133)</f>
        <v>1.8798076923076921</v>
      </c>
      <c r="F134" s="46">
        <f>IF(OR($A134="",$B134=""),"",'MPTO_working_2-way'!D133)</f>
        <v>2.1405916094927453</v>
      </c>
      <c r="G134" s="48">
        <f>IF(OR($A134="",$B134=""),"",'MPTO_working_2-way'!E133)</f>
        <v>1.8767379942806428</v>
      </c>
      <c r="H134" s="46">
        <f>IF(OR($A134="",$B134=""),"",'OddsRatio_working_2-way'!M133)</f>
        <v>2.1407036509440598</v>
      </c>
      <c r="I134" s="46">
        <f>IF(OR($A134="",$B134=""),"",'OddsRatio_working_2-way'!N133)</f>
        <v>1.8766518798921943</v>
      </c>
      <c r="J134" s="46">
        <f>IF('Log_working_2-way'!$D133="","",A134^('Log_working_2-way'!$D133))</f>
        <v>2.1425119645428072</v>
      </c>
      <c r="K134" s="48">
        <f>IF('Log_working_2-way'!$D133="","",B134^('Log_working_2-way'!$D133))</f>
        <v>1.875264356990918</v>
      </c>
      <c r="L134" s="64">
        <f t="shared" si="20"/>
        <v>0.46803069053708451</v>
      </c>
      <c r="M134" s="64">
        <f t="shared" si="21"/>
        <v>0.53196930946291565</v>
      </c>
      <c r="N134" s="65">
        <v>100</v>
      </c>
      <c r="O134" s="65">
        <f t="shared" si="22"/>
        <v>51.92307692307692</v>
      </c>
      <c r="P134" s="65">
        <f t="shared" si="23"/>
        <v>45.355191256830594</v>
      </c>
      <c r="Q134" s="65">
        <f t="shared" si="24"/>
        <v>54.644808743169392</v>
      </c>
      <c r="R134" s="65">
        <f t="shared" si="25"/>
        <v>48.076923076923073</v>
      </c>
      <c r="S134" s="66">
        <f t="shared" si="26"/>
        <v>-2.7217318200924723</v>
      </c>
      <c r="T134" s="66">
        <f t="shared" si="27"/>
        <v>-2.7217318200924794</v>
      </c>
      <c r="U134" t="s">
        <v>347</v>
      </c>
      <c r="V134" t="s">
        <v>330</v>
      </c>
    </row>
    <row r="135" spans="1:22" ht="15" x14ac:dyDescent="0.25">
      <c r="A135">
        <v>1.54</v>
      </c>
      <c r="B135">
        <v>2.59</v>
      </c>
      <c r="C135" s="45">
        <f t="shared" si="19"/>
        <v>3.5451035451035562E-2</v>
      </c>
      <c r="D135" s="46">
        <f>IF(OR($A135="",$B135=""),"",A135*'MPTO_working_2-way'!$G134)</f>
        <v>1.5945945945945947</v>
      </c>
      <c r="E135" s="48">
        <f>IF(OR($A135="",$B135=""),"",B135*'MPTO_working_2-way'!$G134)</f>
        <v>2.6818181818181821</v>
      </c>
      <c r="F135" s="46">
        <f>IF(OR($A135="",$B135=""),"",'MPTO_working_2-way'!D134)</f>
        <v>1.583217560433454</v>
      </c>
      <c r="G135" s="48">
        <f>IF(OR($A135="",$B135=""),"",'MPTO_working_2-way'!E134)</f>
        <v>2.7146260123868511</v>
      </c>
      <c r="H135" s="46">
        <f>IF(OR($A135="",$B135=""),"",'OddsRatio_working_2-way'!M134)</f>
        <v>1.5827715174143586</v>
      </c>
      <c r="I135" s="46">
        <f>IF(OR($A135="",$B135=""),"",'OddsRatio_working_2-way'!N134)</f>
        <v>2.7159383568311668</v>
      </c>
      <c r="J135" s="46">
        <f>IF('Log_working_2-way'!$D134="","",A135^('Log_working_2-way'!$D134))</f>
        <v>1.5775817480869365</v>
      </c>
      <c r="K135" s="48">
        <f>IF('Log_working_2-way'!$D134="","",B135^('Log_working_2-way'!$D134))</f>
        <v>2.7313566491877532</v>
      </c>
      <c r="L135" s="64">
        <f t="shared" si="20"/>
        <v>0.6271186440677966</v>
      </c>
      <c r="M135" s="64">
        <f t="shared" si="21"/>
        <v>0.37288135593220334</v>
      </c>
      <c r="N135" s="65">
        <v>100</v>
      </c>
      <c r="O135" s="65">
        <f t="shared" si="22"/>
        <v>35.064935064935064</v>
      </c>
      <c r="P135" s="65">
        <f t="shared" si="23"/>
        <v>61.389961389961393</v>
      </c>
      <c r="Q135" s="65">
        <f t="shared" si="24"/>
        <v>38.610038610038607</v>
      </c>
      <c r="R135" s="65">
        <f t="shared" si="25"/>
        <v>64.935064935064929</v>
      </c>
      <c r="S135" s="66">
        <f t="shared" si="26"/>
        <v>-3.5451035451035438</v>
      </c>
      <c r="T135" s="66">
        <f t="shared" si="27"/>
        <v>-3.5451035451035366</v>
      </c>
      <c r="U135" t="s">
        <v>343</v>
      </c>
      <c r="V135" t="s">
        <v>378</v>
      </c>
    </row>
    <row r="136" spans="1:22" ht="15" x14ac:dyDescent="0.25">
      <c r="A136">
        <v>1.42</v>
      </c>
      <c r="B136">
        <v>2.95</v>
      </c>
      <c r="C136" s="45">
        <f t="shared" si="19"/>
        <v>4.3208402960133618E-2</v>
      </c>
      <c r="D136" s="46">
        <f>IF(OR($A136="",$B136=""),"",A136*'MPTO_working_2-way'!$G135)</f>
        <v>1.4813559322033896</v>
      </c>
      <c r="E136" s="48">
        <f>IF(OR($A136="",$B136=""),"",B136*'MPTO_working_2-way'!$G135)</f>
        <v>3.0774647887323945</v>
      </c>
      <c r="F136" s="46">
        <f>IF(OR($A136="",$B136=""),"",'MPTO_working_2-way'!D135)</f>
        <v>1.4649414233257561</v>
      </c>
      <c r="G136" s="48">
        <f>IF(OR($A136="",$B136=""),"",'MPTO_working_2-way'!E135)</f>
        <v>3.1508085746521246</v>
      </c>
      <c r="H136" s="46">
        <f>IF(OR($A136="",$B136=""),"",'OddsRatio_working_2-way'!M135)</f>
        <v>1.4640954808922568</v>
      </c>
      <c r="I136" s="46">
        <f>IF(OR($A136="",$B136=""),"",'OddsRatio_working_2-way'!N135)</f>
        <v>3.1547290184283359</v>
      </c>
      <c r="J136" s="46">
        <f>IF('Log_working_2-way'!$D135="","",A136^('Log_working_2-way'!$D135))</f>
        <v>1.456527635749437</v>
      </c>
      <c r="K136" s="48">
        <f>IF('Log_working_2-way'!$D135="","",B136^('Log_working_2-way'!$D135))</f>
        <v>3.1904478977614552</v>
      </c>
      <c r="L136" s="64">
        <f t="shared" si="20"/>
        <v>0.67505720823798643</v>
      </c>
      <c r="M136" s="64">
        <f t="shared" si="21"/>
        <v>0.32494279176201374</v>
      </c>
      <c r="N136" s="65">
        <v>100</v>
      </c>
      <c r="O136" s="65">
        <f t="shared" si="22"/>
        <v>29.577464788732396</v>
      </c>
      <c r="P136" s="65">
        <f t="shared" si="23"/>
        <v>66.101694915254228</v>
      </c>
      <c r="Q136" s="65">
        <f t="shared" si="24"/>
        <v>33.898305084745758</v>
      </c>
      <c r="R136" s="65">
        <f t="shared" si="25"/>
        <v>70.422535211267615</v>
      </c>
      <c r="S136" s="66">
        <f t="shared" si="26"/>
        <v>-4.3208402960133618</v>
      </c>
      <c r="T136" s="66">
        <f t="shared" si="27"/>
        <v>-4.3208402960133867</v>
      </c>
      <c r="U136" t="s">
        <v>348</v>
      </c>
      <c r="V136" t="s">
        <v>345</v>
      </c>
    </row>
    <row r="137" spans="1:22" s="52" customFormat="1" ht="15" x14ac:dyDescent="0.25">
      <c r="A137">
        <v>2.41</v>
      </c>
      <c r="B137">
        <v>1.6</v>
      </c>
      <c r="C137" s="45">
        <f t="shared" si="19"/>
        <v>3.9937759336099443E-2</v>
      </c>
      <c r="D137" s="46">
        <f>IF(OR($A137="",$B137=""),"",A137*'MPTO_working_2-way'!$G136)</f>
        <v>2.5062499999999996</v>
      </c>
      <c r="E137" s="48">
        <f>IF(OR($A137="",$B137=""),"",B137*'MPTO_working_2-way'!$G136)</f>
        <v>1.6639004149377592</v>
      </c>
      <c r="F137" s="46">
        <f>IF(OR($A137="",$B137=""),"",'MPTO_working_2-way'!D136)</f>
        <v>2.5318450426789227</v>
      </c>
      <c r="G137" s="48">
        <f>IF(OR($A137="",$B137=""),"",'MPTO_working_2-way'!E136)</f>
        <v>1.6528075439348477</v>
      </c>
      <c r="H137" s="46">
        <f>IF(OR($A137="",$B137=""),"",'OddsRatio_working_2-way'!M136)</f>
        <v>2.532970971675589</v>
      </c>
      <c r="I137" s="46">
        <f>IF(OR($A137="",$B137=""),"",'OddsRatio_working_2-way'!N136)</f>
        <v>1.652328073053442</v>
      </c>
      <c r="J137" s="46">
        <f>IF('Log_working_2-way'!$D136="","",A137^('Log_working_2-way'!$D136))</f>
        <v>2.5449579873420185</v>
      </c>
      <c r="K137" s="48">
        <f>IF('Log_working_2-way'!$D136="","",B137^('Log_working_2-way'!$D136))</f>
        <v>1.6472667918433761</v>
      </c>
      <c r="L137" s="64">
        <f t="shared" si="20"/>
        <v>0.39900249376558611</v>
      </c>
      <c r="M137" s="64">
        <f t="shared" si="21"/>
        <v>0.60099750623441406</v>
      </c>
      <c r="N137" s="65">
        <v>100</v>
      </c>
      <c r="O137" s="65">
        <f t="shared" si="22"/>
        <v>58.50622406639004</v>
      </c>
      <c r="P137" s="65">
        <f t="shared" si="23"/>
        <v>37.5</v>
      </c>
      <c r="Q137" s="65">
        <f t="shared" si="24"/>
        <v>62.5</v>
      </c>
      <c r="R137" s="65">
        <f t="shared" si="25"/>
        <v>41.493775933609953</v>
      </c>
      <c r="S137" s="66">
        <f t="shared" si="26"/>
        <v>-3.9937759336099603</v>
      </c>
      <c r="T137" s="66">
        <f t="shared" si="27"/>
        <v>-3.9937759336099532</v>
      </c>
      <c r="U137" t="s">
        <v>171</v>
      </c>
      <c r="V137" t="s">
        <v>144</v>
      </c>
    </row>
    <row r="138" spans="1:22" ht="15" x14ac:dyDescent="0.25">
      <c r="A138">
        <v>2.06</v>
      </c>
      <c r="B138">
        <v>1.84</v>
      </c>
      <c r="C138" s="45">
        <f t="shared" si="19"/>
        <v>2.891515407344869E-2</v>
      </c>
      <c r="D138" s="46">
        <f>IF(OR($A138="",$B138=""),"",A138*'MPTO_working_2-way'!$G137)</f>
        <v>2.1195652173913042</v>
      </c>
      <c r="E138" s="48">
        <f>IF(OR($A138="",$B138=""),"",B138*'MPTO_working_2-way'!$G137)</f>
        <v>1.8932038834951457</v>
      </c>
      <c r="F138" s="46">
        <f>IF(OR($A138="",$B138=""),"",'MPTO_working_2-way'!D137)</f>
        <v>2.1232354918216445</v>
      </c>
      <c r="G138" s="48">
        <f>IF(OR($A138="",$B138=""),"",'MPTO_working_2-way'!E137)</f>
        <v>1.8902852583283463</v>
      </c>
      <c r="H138" s="46">
        <f>IF(OR($A138="",$B138=""),"",'OddsRatio_working_2-way'!M137)</f>
        <v>2.123345344008138</v>
      </c>
      <c r="I138" s="46">
        <f>IF(OR($A138="",$B138=""),"",'OddsRatio_working_2-way'!N137)</f>
        <v>1.8901981971385247</v>
      </c>
      <c r="J138" s="46">
        <f>IF('Log_working_2-way'!$D137="","",A138^('Log_working_2-way'!$D137))</f>
        <v>2.1250149218724146</v>
      </c>
      <c r="K138" s="48">
        <f>IF('Log_working_2-way'!$D137="","",B138^('Log_working_2-way'!$D137))</f>
        <v>1.8888770989238437</v>
      </c>
      <c r="L138" s="64">
        <f t="shared" si="20"/>
        <v>0.47179487179487184</v>
      </c>
      <c r="M138" s="64">
        <f t="shared" si="21"/>
        <v>0.52820512820512822</v>
      </c>
      <c r="N138" s="65">
        <v>100</v>
      </c>
      <c r="O138" s="65">
        <f t="shared" si="22"/>
        <v>51.456310679611654</v>
      </c>
      <c r="P138" s="65">
        <f t="shared" si="23"/>
        <v>45.652173913043477</v>
      </c>
      <c r="Q138" s="65">
        <f t="shared" si="24"/>
        <v>54.347826086956516</v>
      </c>
      <c r="R138" s="65">
        <f t="shared" si="25"/>
        <v>48.543689320388353</v>
      </c>
      <c r="S138" s="66">
        <f t="shared" si="26"/>
        <v>-2.8915154073448619</v>
      </c>
      <c r="T138" s="66">
        <f t="shared" si="27"/>
        <v>-2.8915154073448761</v>
      </c>
      <c r="U138" t="s">
        <v>145</v>
      </c>
      <c r="V138" t="s">
        <v>486</v>
      </c>
    </row>
    <row r="139" spans="1:22" ht="15" x14ac:dyDescent="0.25">
      <c r="A139">
        <v>2.4300000000000002</v>
      </c>
      <c r="B139">
        <v>1.59</v>
      </c>
      <c r="C139" s="45">
        <f t="shared" si="19"/>
        <v>4.0453451354918846E-2</v>
      </c>
      <c r="D139" s="46">
        <f>IF(OR($A139="",$B139=""),"",A139*'MPTO_working_2-way'!$G138)</f>
        <v>2.5283018867924532</v>
      </c>
      <c r="E139" s="48">
        <f>IF(OR($A139="",$B139=""),"",B139*'MPTO_working_2-way'!$G138)</f>
        <v>1.654320987654321</v>
      </c>
      <c r="F139" s="46">
        <f>IF(OR($A139="",$B139=""),"",'MPTO_working_2-way'!D138)</f>
        <v>2.5556106756622681</v>
      </c>
      <c r="G139" s="48">
        <f>IF(OR($A139="",$B139=""),"",'MPTO_working_2-way'!E138)</f>
        <v>1.6428343644365075</v>
      </c>
      <c r="H139" s="46">
        <f>IF(OR($A139="",$B139=""),"",'OddsRatio_working_2-way'!M138)</f>
        <v>2.5568329433691086</v>
      </c>
      <c r="I139" s="46">
        <f>IF(OR($A139="",$B139=""),"",'OddsRatio_working_2-way'!N138)</f>
        <v>1.6423296759355064</v>
      </c>
      <c r="J139" s="46">
        <f>IF('Log_working_2-way'!$D138="","",A139^('Log_working_2-way'!$D138))</f>
        <v>2.5696465406537721</v>
      </c>
      <c r="K139" s="48">
        <f>IF('Log_working_2-way'!$D138="","",B139^('Log_working_2-way'!$D138))</f>
        <v>1.6370861044825447</v>
      </c>
      <c r="L139" s="64">
        <f t="shared" si="20"/>
        <v>0.39552238805970147</v>
      </c>
      <c r="M139" s="64">
        <f t="shared" si="21"/>
        <v>0.60447761194029848</v>
      </c>
      <c r="N139" s="65">
        <v>100</v>
      </c>
      <c r="O139" s="65">
        <f t="shared" si="22"/>
        <v>58.847736625514408</v>
      </c>
      <c r="P139" s="65">
        <f t="shared" si="23"/>
        <v>37.106918238993707</v>
      </c>
      <c r="Q139" s="65">
        <f t="shared" si="24"/>
        <v>62.893081761006286</v>
      </c>
      <c r="R139" s="65">
        <f t="shared" si="25"/>
        <v>41.152263374485592</v>
      </c>
      <c r="S139" s="66">
        <f t="shared" si="26"/>
        <v>-4.0453451354918784</v>
      </c>
      <c r="T139" s="66">
        <f t="shared" si="27"/>
        <v>-4.0453451354918855</v>
      </c>
      <c r="U139" t="s">
        <v>106</v>
      </c>
      <c r="V139" t="s">
        <v>185</v>
      </c>
    </row>
    <row r="140" spans="1:22" ht="15" x14ac:dyDescent="0.25">
      <c r="A140">
        <v>1.78</v>
      </c>
      <c r="B140">
        <v>2.12</v>
      </c>
      <c r="C140" s="45">
        <f t="shared" si="19"/>
        <v>3.3495866016535869E-2</v>
      </c>
      <c r="D140" s="46">
        <f>IF(OR($A140="",$B140=""),"",A140*'MPTO_working_2-way'!$G139)</f>
        <v>1.8396226415094339</v>
      </c>
      <c r="E140" s="48">
        <f>IF(OR($A140="",$B140=""),"",B140*'MPTO_working_2-way'!$G139)</f>
        <v>2.191011235955056</v>
      </c>
      <c r="F140" s="46">
        <f>IF(OR($A140="",$B140=""),"",'MPTO_working_2-way'!D139)</f>
        <v>1.8346946713341112</v>
      </c>
      <c r="G140" s="48">
        <f>IF(OR($A140="",$B140=""),"",'MPTO_working_2-way'!E139)</f>
        <v>2.1980428704566637</v>
      </c>
      <c r="H140" s="46">
        <f>IF(OR($A140="",$B140=""),"",'OddsRatio_working_2-way'!M139)</f>
        <v>1.83452296039628</v>
      </c>
      <c r="I140" s="46">
        <f>IF(OR($A140="",$B140=""),"",'OddsRatio_working_2-way'!N139)</f>
        <v>2.1982893790305562</v>
      </c>
      <c r="J140" s="46">
        <f>IF('Log_working_2-way'!$D139="","",A140^('Log_working_2-way'!$D139))</f>
        <v>1.8322858584832242</v>
      </c>
      <c r="K140" s="48">
        <f>IF('Log_working_2-way'!$D139="","",B140^('Log_working_2-way'!$D139))</f>
        <v>2.2015102621380289</v>
      </c>
      <c r="L140" s="64">
        <f t="shared" si="20"/>
        <v>0.54358974358974366</v>
      </c>
      <c r="M140" s="64">
        <f t="shared" si="21"/>
        <v>0.45641025641025645</v>
      </c>
      <c r="N140" s="65">
        <v>100</v>
      </c>
      <c r="O140" s="65">
        <f t="shared" si="22"/>
        <v>43.820224719101127</v>
      </c>
      <c r="P140" s="65">
        <f t="shared" si="23"/>
        <v>52.830188679245275</v>
      </c>
      <c r="Q140" s="65">
        <f t="shared" si="24"/>
        <v>47.169811320754711</v>
      </c>
      <c r="R140" s="65">
        <f t="shared" si="25"/>
        <v>56.17977528089888</v>
      </c>
      <c r="S140" s="66">
        <f t="shared" si="26"/>
        <v>-3.3495866016535842</v>
      </c>
      <c r="T140" s="66">
        <f t="shared" si="27"/>
        <v>-3.3495866016536056</v>
      </c>
      <c r="U140" t="s">
        <v>175</v>
      </c>
      <c r="V140" t="s">
        <v>487</v>
      </c>
    </row>
    <row r="141" spans="1:22" ht="15" x14ac:dyDescent="0.25">
      <c r="A141">
        <v>1.45</v>
      </c>
      <c r="B141">
        <v>2.85</v>
      </c>
      <c r="C141" s="45">
        <f t="shared" si="19"/>
        <v>4.053236539624927E-2</v>
      </c>
      <c r="D141" s="46">
        <f>IF(OR($A141="",$B141=""),"",A141*'MPTO_working_2-way'!$G140)</f>
        <v>1.5087719298245614</v>
      </c>
      <c r="E141" s="48">
        <f>IF(OR($A141="",$B141=""),"",B141*'MPTO_working_2-way'!$G140)</f>
        <v>2.9655172413793105</v>
      </c>
      <c r="F141" s="46">
        <f>IF(OR($A141="",$B141=""),"",'MPTO_working_2-way'!D140)</f>
        <v>1.4938996836873024</v>
      </c>
      <c r="G141" s="48">
        <f>IF(OR($A141="",$B141=""),"",'MPTO_working_2-way'!E140)</f>
        <v>3.0247026532479415</v>
      </c>
      <c r="H141" s="46">
        <f>IF(OR($A141="",$B141=""),"",'OddsRatio_working_2-way'!M140)</f>
        <v>1.4931969619160719</v>
      </c>
      <c r="I141" s="46">
        <f>IF(OR($A141="",$B141=""),"",'OddsRatio_working_2-way'!N140)</f>
        <v>3.0275875100994072</v>
      </c>
      <c r="J141" s="46">
        <f>IF('Log_working_2-way'!$D140="","",A141^('Log_working_2-way'!$D140))</f>
        <v>1.4863624929442267</v>
      </c>
      <c r="K141" s="48">
        <f>IF('Log_working_2-way'!$D140="","",B141^('Log_working_2-way'!$D140))</f>
        <v>3.0560796001049746</v>
      </c>
      <c r="L141" s="64">
        <f t="shared" si="20"/>
        <v>0.66279069767441856</v>
      </c>
      <c r="M141" s="64">
        <f t="shared" si="21"/>
        <v>0.33720930232558138</v>
      </c>
      <c r="N141" s="65">
        <v>100</v>
      </c>
      <c r="O141" s="65">
        <f t="shared" si="22"/>
        <v>31.03448275862069</v>
      </c>
      <c r="P141" s="65">
        <f t="shared" si="23"/>
        <v>64.912280701754383</v>
      </c>
      <c r="Q141" s="65">
        <f t="shared" si="24"/>
        <v>35.087719298245609</v>
      </c>
      <c r="R141" s="65">
        <f t="shared" si="25"/>
        <v>68.965517241379317</v>
      </c>
      <c r="S141" s="66">
        <f t="shared" si="26"/>
        <v>-4.053236539624919</v>
      </c>
      <c r="T141" s="66">
        <f t="shared" si="27"/>
        <v>-4.0532365396249332</v>
      </c>
      <c r="U141" t="s">
        <v>114</v>
      </c>
      <c r="V141" t="s">
        <v>111</v>
      </c>
    </row>
    <row r="142" spans="1:22" ht="15" x14ac:dyDescent="0.25">
      <c r="A142">
        <v>3.05</v>
      </c>
      <c r="B142">
        <v>1.41</v>
      </c>
      <c r="C142" s="45">
        <f t="shared" si="19"/>
        <v>3.7088710615044818E-2</v>
      </c>
      <c r="D142" s="46">
        <f>IF(OR($A142="",$B142=""),"",A142*'MPTO_working_2-way'!$G141)</f>
        <v>3.1631205673758864</v>
      </c>
      <c r="E142" s="48">
        <f>IF(OR($A142="",$B142=""),"",B142*'MPTO_working_2-way'!$G141)</f>
        <v>1.4622950819672131</v>
      </c>
      <c r="F142" s="46">
        <f>IF(OR($A142="",$B142=""),"",'MPTO_working_2-way'!D141)</f>
        <v>3.2328509678631834</v>
      </c>
      <c r="G142" s="48">
        <f>IF(OR($A142="",$B142=""),"",'MPTO_working_2-way'!E141)</f>
        <v>1.4478579244171366</v>
      </c>
      <c r="H142" s="46">
        <f>IF(OR($A142="",$B142=""),"",'OddsRatio_working_2-way'!M141)</f>
        <v>3.2360679774997889</v>
      </c>
      <c r="I142" s="46">
        <f>IF(OR($A142="",$B142=""),"",'OddsRatio_working_2-way'!N141)</f>
        <v>1.4472135954999581</v>
      </c>
      <c r="J142" s="46">
        <f>IF('Log_working_2-way'!$D141="","",A142^('Log_working_2-way'!$D141))</f>
        <v>3.2698290836233812</v>
      </c>
      <c r="K142" s="48">
        <f>IF('Log_working_2-way'!$D141="","",B142^('Log_working_2-way'!$D141))</f>
        <v>1.4405618058266774</v>
      </c>
      <c r="L142" s="64">
        <f t="shared" si="20"/>
        <v>0.31614349775784756</v>
      </c>
      <c r="M142" s="64">
        <f t="shared" si="21"/>
        <v>0.68385650224215244</v>
      </c>
      <c r="N142" s="65">
        <v>100</v>
      </c>
      <c r="O142" s="65">
        <f t="shared" si="22"/>
        <v>67.21311475409837</v>
      </c>
      <c r="P142" s="65">
        <f t="shared" si="23"/>
        <v>29.078014184397166</v>
      </c>
      <c r="Q142" s="65">
        <f t="shared" si="24"/>
        <v>70.921985815602838</v>
      </c>
      <c r="R142" s="65">
        <f t="shared" si="25"/>
        <v>32.786885245901644</v>
      </c>
      <c r="S142" s="66">
        <f t="shared" si="26"/>
        <v>-3.7088710615044675</v>
      </c>
      <c r="T142" s="66">
        <f t="shared" si="27"/>
        <v>-3.7088710615044782</v>
      </c>
      <c r="U142" t="s">
        <v>112</v>
      </c>
      <c r="V142" t="s">
        <v>154</v>
      </c>
    </row>
    <row r="143" spans="1:22" ht="15" x14ac:dyDescent="0.25">
      <c r="A143">
        <v>2.2999999999999998</v>
      </c>
      <c r="B143">
        <v>1.68</v>
      </c>
      <c r="C143" s="45">
        <f t="shared" si="19"/>
        <v>3.002070393374745E-2</v>
      </c>
      <c r="D143" s="46">
        <f>IF(OR($A143="",$B143=""),"",A143*'MPTO_working_2-way'!$G142)</f>
        <v>2.3690476190476191</v>
      </c>
      <c r="E143" s="48">
        <f>IF(OR($A143="",$B143=""),"",B143*'MPTO_working_2-way'!$G142)</f>
        <v>1.7304347826086957</v>
      </c>
      <c r="F143" s="46">
        <f>IF(OR($A143="",$B143=""),"",'MPTO_working_2-way'!D142)</f>
        <v>2.3822441430332923</v>
      </c>
      <c r="G143" s="48">
        <f>IF(OR($A143="",$B143=""),"",'MPTO_working_2-way'!E142)</f>
        <v>1.7234611953612846</v>
      </c>
      <c r="H143" s="46">
        <f>IF(OR($A143="",$B143=""),"",'OddsRatio_working_2-way'!M142)</f>
        <v>2.3826657968874305</v>
      </c>
      <c r="I143" s="46">
        <f>IF(OR($A143="",$B143=""),"",'OddsRatio_working_2-way'!N142)</f>
        <v>1.7232405706795793</v>
      </c>
      <c r="J143" s="46">
        <f>IF('Log_working_2-way'!$D142="","",A143^('Log_working_2-way'!$D142))</f>
        <v>2.3887319209255629</v>
      </c>
      <c r="K143" s="48">
        <f>IF('Log_working_2-way'!$D142="","",B143^('Log_working_2-way'!$D142))</f>
        <v>1.7200813813896441</v>
      </c>
      <c r="L143" s="64">
        <f t="shared" si="20"/>
        <v>0.42211055276381909</v>
      </c>
      <c r="M143" s="64">
        <f t="shared" si="21"/>
        <v>0.57788944723618085</v>
      </c>
      <c r="N143" s="65">
        <v>100</v>
      </c>
      <c r="O143" s="65">
        <f t="shared" si="22"/>
        <v>56.521739130434774</v>
      </c>
      <c r="P143" s="65">
        <f t="shared" si="23"/>
        <v>40.476190476190474</v>
      </c>
      <c r="Q143" s="65">
        <f t="shared" si="24"/>
        <v>59.523809523809526</v>
      </c>
      <c r="R143" s="65">
        <f t="shared" si="25"/>
        <v>43.478260869565219</v>
      </c>
      <c r="S143" s="66">
        <f t="shared" si="26"/>
        <v>-3.0020703933747512</v>
      </c>
      <c r="T143" s="66">
        <f t="shared" si="27"/>
        <v>-3.0020703933747441</v>
      </c>
      <c r="U143" t="s">
        <v>56</v>
      </c>
      <c r="V143" t="s">
        <v>177</v>
      </c>
    </row>
    <row r="144" spans="1:22" ht="15" x14ac:dyDescent="0.25">
      <c r="A144">
        <v>1.8</v>
      </c>
      <c r="B144">
        <v>2.11</v>
      </c>
      <c r="C144" s="45">
        <f t="shared" si="19"/>
        <v>2.9489204844655115E-2</v>
      </c>
      <c r="D144" s="46">
        <f>IF(OR($A144="",$B144=""),"",A144*'MPTO_working_2-way'!$G143)</f>
        <v>1.8530805687203793</v>
      </c>
      <c r="E144" s="48">
        <f>IF(OR($A144="",$B144=""),"",B144*'MPTO_working_2-way'!$G143)</f>
        <v>2.1722222222222221</v>
      </c>
      <c r="F144" s="46">
        <f>IF(OR($A144="",$B144=""),"",'MPTO_working_2-way'!D143)</f>
        <v>1.8490749756572542</v>
      </c>
      <c r="G144" s="48">
        <f>IF(OR($A144="",$B144=""),"",'MPTO_working_2-way'!E143)</f>
        <v>2.1777522935779814</v>
      </c>
      <c r="H144" s="46">
        <f>IF(OR($A144="",$B144=""),"",'OddsRatio_working_2-way'!M143)</f>
        <v>1.8489527199560174</v>
      </c>
      <c r="I144" s="46">
        <f>IF(OR($A144="",$B144=""),"",'OddsRatio_working_2-way'!N143)</f>
        <v>2.1779218989389744</v>
      </c>
      <c r="J144" s="46">
        <f>IF('Log_working_2-way'!$D143="","",A144^('Log_working_2-way'!$D143))</f>
        <v>1.847139460573918</v>
      </c>
      <c r="K144" s="48">
        <f>IF('Log_working_2-way'!$D143="","",B144^('Log_working_2-way'!$D143))</f>
        <v>2.1804431814833727</v>
      </c>
      <c r="L144" s="64">
        <f t="shared" si="20"/>
        <v>0.53964194373401531</v>
      </c>
      <c r="M144" s="64">
        <f t="shared" si="21"/>
        <v>0.46035805626598469</v>
      </c>
      <c r="N144" s="65">
        <v>100</v>
      </c>
      <c r="O144" s="65">
        <f t="shared" si="22"/>
        <v>44.444444444444443</v>
      </c>
      <c r="P144" s="65">
        <f t="shared" si="23"/>
        <v>52.606635071090047</v>
      </c>
      <c r="Q144" s="65">
        <f t="shared" si="24"/>
        <v>47.393364928909953</v>
      </c>
      <c r="R144" s="65">
        <f t="shared" si="25"/>
        <v>55.555555555555557</v>
      </c>
      <c r="S144" s="66">
        <f t="shared" si="26"/>
        <v>-2.9489204844655106</v>
      </c>
      <c r="T144" s="66">
        <f t="shared" si="27"/>
        <v>-2.9489204844655106</v>
      </c>
      <c r="U144" t="s">
        <v>176</v>
      </c>
      <c r="V144" t="s">
        <v>113</v>
      </c>
    </row>
    <row r="145" spans="1:22" ht="15" x14ac:dyDescent="0.25">
      <c r="A145">
        <v>2.95</v>
      </c>
      <c r="B145">
        <v>1.42</v>
      </c>
      <c r="C145" s="45">
        <f t="shared" si="19"/>
        <v>4.3208402960133618E-2</v>
      </c>
      <c r="D145" s="46">
        <f>IF(OR($A145="",$B145=""),"",A145*'MPTO_working_2-way'!$G144)</f>
        <v>3.0774647887323945</v>
      </c>
      <c r="E145" s="48">
        <f>IF(OR($A145="",$B145=""),"",B145*'MPTO_working_2-way'!$G144)</f>
        <v>1.4813559322033896</v>
      </c>
      <c r="F145" s="46">
        <f>IF(OR($A145="",$B145=""),"",'MPTO_working_2-way'!D144)</f>
        <v>3.1508085746521246</v>
      </c>
      <c r="G145" s="48">
        <f>IF(OR($A145="",$B145=""),"",'MPTO_working_2-way'!E144)</f>
        <v>1.4649414233257561</v>
      </c>
      <c r="H145" s="46">
        <f>IF(OR($A145="",$B145=""),"",'OddsRatio_working_2-way'!M144)</f>
        <v>3.1547290184283359</v>
      </c>
      <c r="I145" s="46">
        <f>IF(OR($A145="",$B145=""),"",'OddsRatio_working_2-way'!N144)</f>
        <v>1.4640954808922568</v>
      </c>
      <c r="J145" s="46">
        <f>IF('Log_working_2-way'!$D144="","",A145^('Log_working_2-way'!$D144))</f>
        <v>3.1904478977614552</v>
      </c>
      <c r="K145" s="48">
        <f>IF('Log_working_2-way'!$D144="","",B145^('Log_working_2-way'!$D144))</f>
        <v>1.456527635749437</v>
      </c>
      <c r="L145" s="64">
        <f t="shared" si="20"/>
        <v>0.32494279176201374</v>
      </c>
      <c r="M145" s="64">
        <f t="shared" si="21"/>
        <v>0.67505720823798643</v>
      </c>
      <c r="N145" s="65">
        <v>100</v>
      </c>
      <c r="O145" s="65">
        <f t="shared" si="22"/>
        <v>66.101694915254228</v>
      </c>
      <c r="P145" s="65">
        <f t="shared" si="23"/>
        <v>29.577464788732396</v>
      </c>
      <c r="Q145" s="65">
        <f t="shared" si="24"/>
        <v>70.422535211267615</v>
      </c>
      <c r="R145" s="65">
        <f t="shared" si="25"/>
        <v>33.898305084745758</v>
      </c>
      <c r="S145" s="66">
        <f t="shared" si="26"/>
        <v>-4.3208402960133867</v>
      </c>
      <c r="T145" s="66">
        <f t="shared" si="27"/>
        <v>-4.3208402960133618</v>
      </c>
      <c r="U145" t="s">
        <v>156</v>
      </c>
      <c r="V145" t="s">
        <v>162</v>
      </c>
    </row>
    <row r="146" spans="1:22" s="52" customFormat="1" ht="15" x14ac:dyDescent="0.25">
      <c r="A146">
        <v>2.31</v>
      </c>
      <c r="B146">
        <v>1.65</v>
      </c>
      <c r="C146" s="45">
        <f t="shared" ref="C146:C166" si="28">IF(OR($A146="",$B146=""),"",(1/A146)+(1/B146)-1)</f>
        <v>3.8961038961038863E-2</v>
      </c>
      <c r="D146" s="46">
        <f>IF(OR($A146="",$B146=""),"",A146*'MPTO_working_2-way'!$G145)</f>
        <v>2.4</v>
      </c>
      <c r="E146" s="48">
        <f>IF(OR($A146="",$B146=""),"",B146*'MPTO_working_2-way'!$G145)</f>
        <v>1.714285714285714</v>
      </c>
      <c r="F146" s="46">
        <f>IF(OR($A146="",$B146=""),"",'MPTO_working_2-way'!D145)</f>
        <v>2.418848167539267</v>
      </c>
      <c r="G146" s="48">
        <f>IF(OR($A146="",$B146=""),"",'MPTO_working_2-way'!E145)</f>
        <v>1.7047970479704795</v>
      </c>
      <c r="H146" s="46">
        <f>IF(OR($A146="",$B146=""),"",'OddsRatio_working_2-way'!M145)</f>
        <v>2.4196424251848119</v>
      </c>
      <c r="I146" s="46">
        <f>IF(OR($A146="",$B146=""),"",'OddsRatio_working_2-way'!N145)</f>
        <v>1.7044027300535323</v>
      </c>
      <c r="J146" s="46">
        <f>IF('Log_working_2-way'!$D145="","",A146^('Log_working_2-way'!$D145))</f>
        <v>2.4284098319246836</v>
      </c>
      <c r="K146" s="48">
        <f>IF('Log_working_2-way'!$D145="","",B146^('Log_working_2-way'!$D145))</f>
        <v>1.7000791913146875</v>
      </c>
      <c r="L146" s="64">
        <f t="shared" ref="L146:L166" si="29">(1/D146)</f>
        <v>0.41666666666666669</v>
      </c>
      <c r="M146" s="64">
        <f t="shared" ref="M146:M166" si="30">(1/E146)</f>
        <v>0.58333333333333348</v>
      </c>
      <c r="N146" s="65">
        <v>100</v>
      </c>
      <c r="O146" s="65">
        <f t="shared" ref="O146:O166" si="31">(1/A146)*((N146*A146)-N146)</f>
        <v>56.709956709956707</v>
      </c>
      <c r="P146" s="65">
        <f t="shared" ref="P146:P166" si="32">(1/B146)*((N146*B146)-N146)</f>
        <v>39.393939393939398</v>
      </c>
      <c r="Q146" s="65">
        <f t="shared" ref="Q146:Q166" si="33">(1/B146)*N146</f>
        <v>60.606060606060609</v>
      </c>
      <c r="R146" s="65">
        <f t="shared" ref="R146:R166" si="34">(1/A146)*N146</f>
        <v>43.290043290043286</v>
      </c>
      <c r="S146" s="66">
        <f t="shared" ref="S146:S166" si="35">O146-Q146</f>
        <v>-3.8961038961039023</v>
      </c>
      <c r="T146" s="66">
        <f t="shared" ref="T146:T166" si="36">P146-R146</f>
        <v>-3.8961038961038881</v>
      </c>
      <c r="U146" t="s">
        <v>115</v>
      </c>
      <c r="V146" t="s">
        <v>163</v>
      </c>
    </row>
    <row r="147" spans="1:22" ht="15" x14ac:dyDescent="0.25">
      <c r="A147">
        <v>2.58</v>
      </c>
      <c r="B147">
        <v>1.53</v>
      </c>
      <c r="C147" s="45">
        <f t="shared" si="28"/>
        <v>4.1191670466636188E-2</v>
      </c>
      <c r="D147" s="46">
        <f>IF(OR($A147="",$B147=""),"",A147*'MPTO_working_2-way'!$G146)</f>
        <v>2.6862745098039214</v>
      </c>
      <c r="E147" s="48">
        <f>IF(OR($A147="",$B147=""),"",B147*'MPTO_working_2-way'!$G146)</f>
        <v>1.5930232558139534</v>
      </c>
      <c r="F147" s="46">
        <f>IF(OR($A147="",$B147=""),"",'MPTO_working_2-way'!D146)</f>
        <v>2.7247877407330705</v>
      </c>
      <c r="G147" s="48">
        <f>IF(OR($A147="",$B147=""),"",'MPTO_working_2-way'!E146)</f>
        <v>1.5797814863729138</v>
      </c>
      <c r="H147" s="46">
        <f>IF(OR($A147="",$B147=""),"",'OddsRatio_working_2-way'!M146)</f>
        <v>2.7265955158842785</v>
      </c>
      <c r="I147" s="46">
        <f>IF(OR($A147="",$B147=""),"",'OddsRatio_working_2-way'!N146)</f>
        <v>1.579174445201688</v>
      </c>
      <c r="J147" s="46">
        <f>IF('Log_working_2-way'!$D146="","",A147^('Log_working_2-way'!$D146))</f>
        <v>2.7448481376925802</v>
      </c>
      <c r="K147" s="48">
        <f>IF('Log_working_2-way'!$D146="","",B147^('Log_working_2-way'!$D146))</f>
        <v>1.5731157791885362</v>
      </c>
      <c r="L147" s="64">
        <f t="shared" si="29"/>
        <v>0.37226277372262778</v>
      </c>
      <c r="M147" s="64">
        <f t="shared" si="30"/>
        <v>0.62773722627737227</v>
      </c>
      <c r="N147" s="65">
        <v>100</v>
      </c>
      <c r="O147" s="65">
        <f t="shared" si="31"/>
        <v>61.240310077519375</v>
      </c>
      <c r="P147" s="65">
        <f t="shared" si="32"/>
        <v>34.640522875816991</v>
      </c>
      <c r="Q147" s="65">
        <f t="shared" si="33"/>
        <v>65.359477124183002</v>
      </c>
      <c r="R147" s="65">
        <f t="shared" si="34"/>
        <v>38.759689922480618</v>
      </c>
      <c r="S147" s="66">
        <f t="shared" si="35"/>
        <v>-4.1191670466636268</v>
      </c>
      <c r="T147" s="66">
        <f t="shared" si="36"/>
        <v>-4.1191670466636268</v>
      </c>
      <c r="U147" t="s">
        <v>152</v>
      </c>
      <c r="V147" t="s">
        <v>394</v>
      </c>
    </row>
    <row r="148" spans="1:22" ht="15" x14ac:dyDescent="0.25">
      <c r="A148">
        <v>2.84</v>
      </c>
      <c r="B148">
        <v>1.45</v>
      </c>
      <c r="C148" s="45">
        <f t="shared" si="28"/>
        <v>4.1767848470131153E-2</v>
      </c>
      <c r="D148" s="46">
        <f>IF(OR($A148="",$B148=""),"",A148*'MPTO_working_2-way'!$G147)</f>
        <v>2.9586206896551723</v>
      </c>
      <c r="E148" s="48">
        <f>IF(OR($A148="",$B148=""),"",B148*'MPTO_working_2-way'!$G147)</f>
        <v>1.51056338028169</v>
      </c>
      <c r="F148" s="46">
        <f>IF(OR($A148="",$B148=""),"",'MPTO_working_2-way'!D147)</f>
        <v>3.0190615835777126</v>
      </c>
      <c r="G148" s="48">
        <f>IF(OR($A148="",$B148=""),"",'MPTO_working_2-way'!E147)</f>
        <v>1.495279593318809</v>
      </c>
      <c r="H148" s="46">
        <f>IF(OR($A148="",$B148=""),"",'OddsRatio_working_2-way'!M147)</f>
        <v>3.0221001184137459</v>
      </c>
      <c r="I148" s="46">
        <f>IF(OR($A148="",$B148=""),"",'OddsRatio_working_2-way'!N147)</f>
        <v>1.4945353550468399</v>
      </c>
      <c r="J148" s="46">
        <f>IF('Log_working_2-way'!$D147="","",A148^('Log_working_2-way'!$D147))</f>
        <v>3.0512445618322679</v>
      </c>
      <c r="K148" s="48">
        <f>IF('Log_working_2-way'!$D147="","",B148^('Log_working_2-way'!$D147))</f>
        <v>1.4875089097641707</v>
      </c>
      <c r="L148" s="64">
        <f t="shared" si="29"/>
        <v>0.33799533799533799</v>
      </c>
      <c r="M148" s="64">
        <f t="shared" si="30"/>
        <v>0.66200466200466201</v>
      </c>
      <c r="N148" s="65">
        <v>100</v>
      </c>
      <c r="O148" s="65">
        <f t="shared" si="31"/>
        <v>64.788732394366207</v>
      </c>
      <c r="P148" s="65">
        <f t="shared" si="32"/>
        <v>31.03448275862069</v>
      </c>
      <c r="Q148" s="65">
        <f t="shared" si="33"/>
        <v>68.965517241379317</v>
      </c>
      <c r="R148" s="65">
        <f t="shared" si="34"/>
        <v>35.211267605633807</v>
      </c>
      <c r="S148" s="66">
        <f t="shared" si="35"/>
        <v>-4.1767848470131099</v>
      </c>
      <c r="T148" s="66">
        <f t="shared" si="36"/>
        <v>-4.176784847013117</v>
      </c>
      <c r="U148" t="s">
        <v>122</v>
      </c>
      <c r="V148" t="s">
        <v>151</v>
      </c>
    </row>
    <row r="149" spans="1:22" ht="15" x14ac:dyDescent="0.25">
      <c r="A149">
        <v>2.84</v>
      </c>
      <c r="B149">
        <v>1.45</v>
      </c>
      <c r="C149" s="45">
        <f t="shared" si="28"/>
        <v>4.1767848470131153E-2</v>
      </c>
      <c r="D149" s="46">
        <f>IF(OR($A149="",$B149=""),"",A149*'MPTO_working_2-way'!$G148)</f>
        <v>2.9586206896551723</v>
      </c>
      <c r="E149" s="48">
        <f>IF(OR($A149="",$B149=""),"",B149*'MPTO_working_2-way'!$G148)</f>
        <v>1.51056338028169</v>
      </c>
      <c r="F149" s="46">
        <f>IF(OR($A149="",$B149=""),"",'MPTO_working_2-way'!D148)</f>
        <v>3.0190615835777126</v>
      </c>
      <c r="G149" s="48">
        <f>IF(OR($A149="",$B149=""),"",'MPTO_working_2-way'!E148)</f>
        <v>1.495279593318809</v>
      </c>
      <c r="H149" s="46">
        <f>IF(OR($A149="",$B149=""),"",'OddsRatio_working_2-way'!M148)</f>
        <v>3.0221001184137459</v>
      </c>
      <c r="I149" s="46">
        <f>IF(OR($A149="",$B149=""),"",'OddsRatio_working_2-way'!N148)</f>
        <v>1.4945353550468399</v>
      </c>
      <c r="J149" s="46">
        <f>IF('Log_working_2-way'!$D148="","",A149^('Log_working_2-way'!$D148))</f>
        <v>3.0512445618322679</v>
      </c>
      <c r="K149" s="48">
        <f>IF('Log_working_2-way'!$D148="","",B149^('Log_working_2-way'!$D148))</f>
        <v>1.4875089097641707</v>
      </c>
      <c r="L149" s="64">
        <f t="shared" si="29"/>
        <v>0.33799533799533799</v>
      </c>
      <c r="M149" s="64">
        <f t="shared" si="30"/>
        <v>0.66200466200466201</v>
      </c>
      <c r="N149" s="65">
        <v>100</v>
      </c>
      <c r="O149" s="65">
        <f t="shared" si="31"/>
        <v>64.788732394366207</v>
      </c>
      <c r="P149" s="65">
        <f t="shared" si="32"/>
        <v>31.03448275862069</v>
      </c>
      <c r="Q149" s="65">
        <f t="shared" si="33"/>
        <v>68.965517241379317</v>
      </c>
      <c r="R149" s="65">
        <f t="shared" si="34"/>
        <v>35.211267605633807</v>
      </c>
      <c r="S149" s="66">
        <f t="shared" si="35"/>
        <v>-4.1767848470131099</v>
      </c>
      <c r="T149" s="66">
        <f t="shared" si="36"/>
        <v>-4.176784847013117</v>
      </c>
      <c r="U149" t="s">
        <v>119</v>
      </c>
      <c r="V149" t="s">
        <v>157</v>
      </c>
    </row>
    <row r="150" spans="1:22" ht="15" x14ac:dyDescent="0.25">
      <c r="A150">
        <v>1.86</v>
      </c>
      <c r="B150">
        <v>1.99</v>
      </c>
      <c r="C150" s="45">
        <f t="shared" si="28"/>
        <v>4.0146971416220811E-2</v>
      </c>
      <c r="D150" s="46">
        <f>IF(OR($A150="",$B150=""),"",A150*'MPTO_working_2-way'!$G149)</f>
        <v>1.9346733668341709</v>
      </c>
      <c r="E150" s="48">
        <f>IF(OR($A150="",$B150=""),"",B150*'MPTO_working_2-way'!$G149)</f>
        <v>2.0698924731182795</v>
      </c>
      <c r="F150" s="46">
        <f>IF(OR($A150="",$B150=""),"",'MPTO_working_2-way'!D149)</f>
        <v>1.9321396878425641</v>
      </c>
      <c r="G150" s="48">
        <f>IF(OR($A150="",$B150=""),"",'MPTO_working_2-way'!E149)</f>
        <v>2.0728005824046591</v>
      </c>
      <c r="H150" s="46">
        <f>IF(OR($A150="",$B150=""),"",'OddsRatio_working_2-way'!M149)</f>
        <v>1.9320337272260424</v>
      </c>
      <c r="I150" s="46">
        <f>IF(OR($A150="",$B150=""),"",'OddsRatio_working_2-way'!N149)</f>
        <v>2.0729225464578858</v>
      </c>
      <c r="J150" s="46">
        <f>IF('Log_working_2-way'!$D149="","",A150^('Log_working_2-way'!$D149))</f>
        <v>1.9308758651633173</v>
      </c>
      <c r="K150" s="48">
        <f>IF('Log_working_2-way'!$D149="","",B150^('Log_working_2-way'!$D149))</f>
        <v>2.0742570920821759</v>
      </c>
      <c r="L150" s="64">
        <f t="shared" si="29"/>
        <v>0.51688311688311683</v>
      </c>
      <c r="M150" s="64">
        <f t="shared" si="30"/>
        <v>0.48311688311688311</v>
      </c>
      <c r="N150" s="65">
        <v>100</v>
      </c>
      <c r="O150" s="65">
        <f t="shared" si="31"/>
        <v>46.236559139784944</v>
      </c>
      <c r="P150" s="65">
        <f t="shared" si="32"/>
        <v>49.748743718592962</v>
      </c>
      <c r="Q150" s="65">
        <f t="shared" si="33"/>
        <v>50.251256281407031</v>
      </c>
      <c r="R150" s="65">
        <f t="shared" si="34"/>
        <v>53.763440860215049</v>
      </c>
      <c r="S150" s="66">
        <f t="shared" si="35"/>
        <v>-4.0146971416220865</v>
      </c>
      <c r="T150" s="66">
        <f t="shared" si="36"/>
        <v>-4.0146971416220865</v>
      </c>
      <c r="U150" t="s">
        <v>352</v>
      </c>
      <c r="V150" t="s">
        <v>127</v>
      </c>
    </row>
    <row r="151" spans="1:22" ht="15" x14ac:dyDescent="0.25">
      <c r="A151">
        <v>2.0499999999999998</v>
      </c>
      <c r="B151">
        <v>1.81</v>
      </c>
      <c r="C151" s="45">
        <f t="shared" si="28"/>
        <v>4.0291065894084488E-2</v>
      </c>
      <c r="D151" s="46">
        <f>IF(OR($A151="",$B151=""),"",A151*'MPTO_working_2-way'!$G150)</f>
        <v>2.132596685082873</v>
      </c>
      <c r="E151" s="48">
        <f>IF(OR($A151="",$B151=""),"",B151*'MPTO_working_2-way'!$G150)</f>
        <v>1.882926829268293</v>
      </c>
      <c r="F151" s="46">
        <f>IF(OR($A151="",$B151=""),"",'MPTO_working_2-way'!D150)</f>
        <v>2.1383086010661287</v>
      </c>
      <c r="G151" s="48">
        <f>IF(OR($A151="",$B151=""),"",'MPTO_working_2-way'!E150)</f>
        <v>1.8784963928616634</v>
      </c>
      <c r="H151" s="46">
        <f>IF(OR($A151="",$B151=""),"",'OddsRatio_working_2-way'!M150)</f>
        <v>2.1385500851066221</v>
      </c>
      <c r="I151" s="46">
        <f>IF(OR($A151="",$B151=""),"",'OddsRatio_working_2-way'!N150)</f>
        <v>1.8783100656536802</v>
      </c>
      <c r="J151" s="46">
        <f>IF('Log_working_2-way'!$D150="","",A151^('Log_working_2-way'!$D150))</f>
        <v>2.1411780217081708</v>
      </c>
      <c r="K151" s="48">
        <f>IF('Log_working_2-way'!$D150="","",B151^('Log_working_2-way'!$D150))</f>
        <v>1.8762874687184776</v>
      </c>
      <c r="L151" s="64">
        <f t="shared" si="29"/>
        <v>0.4689119170984456</v>
      </c>
      <c r="M151" s="64">
        <f t="shared" si="30"/>
        <v>0.53108808290155429</v>
      </c>
      <c r="N151" s="65">
        <v>100</v>
      </c>
      <c r="O151" s="65">
        <f t="shared" si="31"/>
        <v>51.219512195121943</v>
      </c>
      <c r="P151" s="65">
        <f t="shared" si="32"/>
        <v>44.751381215469614</v>
      </c>
      <c r="Q151" s="65">
        <f t="shared" si="33"/>
        <v>55.248618784530393</v>
      </c>
      <c r="R151" s="65">
        <f t="shared" si="34"/>
        <v>48.780487804878057</v>
      </c>
      <c r="S151" s="66">
        <f t="shared" si="35"/>
        <v>-4.0291065894084497</v>
      </c>
      <c r="T151" s="66">
        <f t="shared" si="36"/>
        <v>-4.0291065894084426</v>
      </c>
      <c r="U151" t="s">
        <v>128</v>
      </c>
      <c r="V151" t="s">
        <v>169</v>
      </c>
    </row>
    <row r="152" spans="1:22" ht="15" x14ac:dyDescent="0.25">
      <c r="A152">
        <v>1.96</v>
      </c>
      <c r="B152">
        <v>1.89</v>
      </c>
      <c r="C152" s="45">
        <f t="shared" si="28"/>
        <v>3.9304610733182255E-2</v>
      </c>
      <c r="D152" s="46">
        <f>IF(OR($A152="",$B152=""),"",A152*'MPTO_working_2-way'!$G151)</f>
        <v>2.0370370370370372</v>
      </c>
      <c r="E152" s="48">
        <f>IF(OR($A152="",$B152=""),"",B152*'MPTO_working_2-way'!$G151)</f>
        <v>1.9642857142857144</v>
      </c>
      <c r="F152" s="46">
        <f>IF(OR($A152="",$B152=""),"",'MPTO_working_2-way'!D151)</f>
        <v>2.0385208012326657</v>
      </c>
      <c r="G152" s="48">
        <f>IF(OR($A152="",$B152=""),"",'MPTO_working_2-way'!E151)</f>
        <v>1.9629080118694364</v>
      </c>
      <c r="H152" s="46">
        <f>IF(OR($A152="",$B152=""),"",'OddsRatio_working_2-way'!M151)</f>
        <v>2.0385815737789974</v>
      </c>
      <c r="I152" s="46">
        <f>IF(OR($A152="",$B152=""),"",'OddsRatio_working_2-way'!N151)</f>
        <v>1.9628516673576117</v>
      </c>
      <c r="J152" s="46">
        <f>IF('Log_working_2-way'!$D151="","",A152^('Log_working_2-way'!$D151))</f>
        <v>2.0392611823308071</v>
      </c>
      <c r="K152" s="48">
        <f>IF('Log_working_2-way'!$D151="","",B152^('Log_working_2-way'!$D151))</f>
        <v>1.9622220256096747</v>
      </c>
      <c r="L152" s="64">
        <f t="shared" si="29"/>
        <v>0.49090909090909085</v>
      </c>
      <c r="M152" s="64">
        <f t="shared" si="30"/>
        <v>0.50909090909090904</v>
      </c>
      <c r="N152" s="65">
        <v>100</v>
      </c>
      <c r="O152" s="65">
        <f t="shared" si="31"/>
        <v>48.979591836734699</v>
      </c>
      <c r="P152" s="65">
        <f t="shared" si="32"/>
        <v>47.089947089947096</v>
      </c>
      <c r="Q152" s="65">
        <f t="shared" si="33"/>
        <v>52.910052910052919</v>
      </c>
      <c r="R152" s="65">
        <f t="shared" si="34"/>
        <v>51.020408163265309</v>
      </c>
      <c r="S152" s="66">
        <f t="shared" si="35"/>
        <v>-3.9304610733182201</v>
      </c>
      <c r="T152" s="66">
        <f t="shared" si="36"/>
        <v>-3.930461073318213</v>
      </c>
      <c r="U152" t="s">
        <v>167</v>
      </c>
      <c r="V152" t="s">
        <v>64</v>
      </c>
    </row>
    <row r="153" spans="1:22" ht="15" x14ac:dyDescent="0.25">
      <c r="A153">
        <v>1.55</v>
      </c>
      <c r="B153">
        <v>2.52</v>
      </c>
      <c r="C153" s="45">
        <f t="shared" si="28"/>
        <v>4.1986687147977486E-2</v>
      </c>
      <c r="D153" s="46">
        <f>IF(OR($A153="",$B153=""),"",A153*'MPTO_working_2-way'!$G152)</f>
        <v>1.6150793650793651</v>
      </c>
      <c r="E153" s="48">
        <f>IF(OR($A153="",$B153=""),"",B153*'MPTO_working_2-way'!$G152)</f>
        <v>2.6258064516129034</v>
      </c>
      <c r="F153" s="46">
        <f>IF(OR($A153="",$B153=""),"",'MPTO_working_2-way'!D152)</f>
        <v>1.6021328958162429</v>
      </c>
      <c r="G153" s="48">
        <f>IF(OR($A153="",$B153=""),"",'MPTO_working_2-way'!E152)</f>
        <v>2.6607629427792916</v>
      </c>
      <c r="H153" s="46">
        <f>IF(OR($A153="",$B153=""),"",'OddsRatio_working_2-way'!M152)</f>
        <v>1.6015331289822348</v>
      </c>
      <c r="I153" s="46">
        <f>IF(OR($A153="",$B153=""),"",'OddsRatio_working_2-way'!N152)</f>
        <v>2.662418829187267</v>
      </c>
      <c r="J153" s="46">
        <f>IF('Log_working_2-way'!$D152="","",A153^('Log_working_2-way'!$D152))</f>
        <v>1.5956118051078381</v>
      </c>
      <c r="K153" s="48">
        <f>IF('Log_working_2-way'!$D152="","",B153^('Log_working_2-way'!$D152))</f>
        <v>2.6789459030589455</v>
      </c>
      <c r="L153" s="64">
        <f t="shared" si="29"/>
        <v>0.61916461916461918</v>
      </c>
      <c r="M153" s="64">
        <f t="shared" si="30"/>
        <v>0.38083538083538082</v>
      </c>
      <c r="N153" s="65">
        <v>100</v>
      </c>
      <c r="O153" s="65">
        <f t="shared" si="31"/>
        <v>35.483870967741936</v>
      </c>
      <c r="P153" s="65">
        <f t="shared" si="32"/>
        <v>60.317460317460316</v>
      </c>
      <c r="Q153" s="65">
        <f t="shared" si="33"/>
        <v>39.682539682539684</v>
      </c>
      <c r="R153" s="65">
        <f t="shared" si="34"/>
        <v>64.516129032258064</v>
      </c>
      <c r="S153" s="66">
        <f t="shared" si="35"/>
        <v>-4.1986687147977477</v>
      </c>
      <c r="T153" s="66">
        <f t="shared" si="36"/>
        <v>-4.1986687147977477</v>
      </c>
      <c r="U153" t="s">
        <v>65</v>
      </c>
      <c r="V153" t="s">
        <v>166</v>
      </c>
    </row>
    <row r="154" spans="1:22" ht="15" x14ac:dyDescent="0.25">
      <c r="A154">
        <v>1.5</v>
      </c>
      <c r="B154">
        <v>2.65</v>
      </c>
      <c r="C154" s="45">
        <f t="shared" si="28"/>
        <v>4.4025157232704393E-2</v>
      </c>
      <c r="D154" s="46">
        <f>IF(OR($A154="",$B154=""),"",A154*'MPTO_working_2-way'!$G153)</f>
        <v>1.5660377358490565</v>
      </c>
      <c r="E154" s="48">
        <f>IF(OR($A154="",$B154=""),"",B154*'MPTO_working_2-way'!$G153)</f>
        <v>2.7666666666666666</v>
      </c>
      <c r="F154" s="46">
        <f>IF(OR($A154="",$B154=""),"",'MPTO_working_2-way'!D153)</f>
        <v>1.5512195121951218</v>
      </c>
      <c r="G154" s="48">
        <f>IF(OR($A154="",$B154=""),"",'MPTO_working_2-way'!E153)</f>
        <v>2.8141592920353982</v>
      </c>
      <c r="H154" s="46">
        <f>IF(OR($A154="",$B154=""),"",'OddsRatio_working_2-way'!M153)</f>
        <v>1.5504818825631808</v>
      </c>
      <c r="I154" s="46">
        <f>IF(OR($A154="",$B154=""),"",'OddsRatio_working_2-way'!N153)</f>
        <v>2.8165902124584949</v>
      </c>
      <c r="J154" s="46">
        <f>IF('Log_working_2-way'!$D153="","",A154^('Log_working_2-way'!$D153))</f>
        <v>1.5436843776258462</v>
      </c>
      <c r="K154" s="48">
        <f>IF('Log_working_2-way'!$D153="","",B154^('Log_working_2-way'!$D153))</f>
        <v>2.8393024356620948</v>
      </c>
      <c r="L154" s="64">
        <f t="shared" si="29"/>
        <v>0.63855421686746994</v>
      </c>
      <c r="M154" s="64">
        <f t="shared" si="30"/>
        <v>0.36144578313253012</v>
      </c>
      <c r="N154" s="65">
        <v>100</v>
      </c>
      <c r="O154" s="65">
        <f t="shared" si="31"/>
        <v>33.333333333333329</v>
      </c>
      <c r="P154" s="65">
        <f t="shared" si="32"/>
        <v>62.264150943396231</v>
      </c>
      <c r="Q154" s="65">
        <f t="shared" si="33"/>
        <v>37.735849056603776</v>
      </c>
      <c r="R154" s="65">
        <f t="shared" si="34"/>
        <v>66.666666666666657</v>
      </c>
      <c r="S154" s="66">
        <f t="shared" si="35"/>
        <v>-4.4025157232704473</v>
      </c>
      <c r="T154" s="66">
        <f t="shared" si="36"/>
        <v>-4.402515723270426</v>
      </c>
      <c r="U154" t="s">
        <v>238</v>
      </c>
      <c r="V154" t="s">
        <v>234</v>
      </c>
    </row>
    <row r="155" spans="1:22" ht="15" x14ac:dyDescent="0.25">
      <c r="A155">
        <v>1.83</v>
      </c>
      <c r="B155">
        <v>2.0499999999999998</v>
      </c>
      <c r="C155" s="45">
        <f t="shared" si="28"/>
        <v>3.4252965480474407E-2</v>
      </c>
      <c r="D155" s="46">
        <f>IF(OR($A155="",$B155=""),"",A155*'MPTO_working_2-way'!$G154)</f>
        <v>1.8926829268292682</v>
      </c>
      <c r="E155" s="48">
        <f>IF(OR($A155="",$B155=""),"",B155*'MPTO_working_2-way'!$G154)</f>
        <v>2.1202185792349724</v>
      </c>
      <c r="F155" s="46">
        <f>IF(OR($A155="",$B155=""),"",'MPTO_working_2-way'!D154)</f>
        <v>1.8892106257081707</v>
      </c>
      <c r="G155" s="48">
        <f>IF(OR($A155="",$B155=""),"",'MPTO_working_2-way'!E154)</f>
        <v>2.1245929491717397</v>
      </c>
      <c r="H155" s="46">
        <f>IF(OR($A155="",$B155=""),"",'OddsRatio_working_2-way'!M154)</f>
        <v>1.8890872794479689</v>
      </c>
      <c r="I155" s="46">
        <f>IF(OR($A155="",$B155=""),"",'OddsRatio_working_2-way'!N154)</f>
        <v>2.1247489679763456</v>
      </c>
      <c r="J155" s="46">
        <f>IF('Log_working_2-way'!$D154="","",A155^('Log_working_2-way'!$D154))</f>
        <v>1.8875091450726849</v>
      </c>
      <c r="K155" s="48">
        <f>IF('Log_working_2-way'!$D154="","",B155^('Log_working_2-way'!$D154))</f>
        <v>2.1267489530128172</v>
      </c>
      <c r="L155" s="64">
        <f t="shared" si="29"/>
        <v>0.52835051546391754</v>
      </c>
      <c r="M155" s="64">
        <f t="shared" si="30"/>
        <v>0.47164948453608252</v>
      </c>
      <c r="N155" s="65">
        <v>100</v>
      </c>
      <c r="O155" s="65">
        <f t="shared" si="31"/>
        <v>45.355191256830594</v>
      </c>
      <c r="P155" s="65">
        <f t="shared" si="32"/>
        <v>51.219512195121943</v>
      </c>
      <c r="Q155" s="65">
        <f t="shared" si="33"/>
        <v>48.780487804878057</v>
      </c>
      <c r="R155" s="65">
        <f t="shared" si="34"/>
        <v>54.644808743169392</v>
      </c>
      <c r="S155" s="66">
        <f t="shared" si="35"/>
        <v>-3.4252965480474629</v>
      </c>
      <c r="T155" s="66">
        <f t="shared" si="36"/>
        <v>-3.4252965480474487</v>
      </c>
      <c r="U155" t="s">
        <v>389</v>
      </c>
      <c r="V155" t="s">
        <v>356</v>
      </c>
    </row>
    <row r="156" spans="1:22" ht="15" x14ac:dyDescent="0.25">
      <c r="A156">
        <v>1.72</v>
      </c>
      <c r="B156">
        <v>2.23</v>
      </c>
      <c r="C156" s="45">
        <f t="shared" si="28"/>
        <v>2.982584211075201E-2</v>
      </c>
      <c r="D156" s="46">
        <f>IF(OR($A156="",$B156=""),"",A156*'MPTO_working_2-way'!$G155)</f>
        <v>1.7713004484304935</v>
      </c>
      <c r="E156" s="48">
        <f>IF(OR($A156="",$B156=""),"",B156*'MPTO_working_2-way'!$G155)</f>
        <v>2.2965116279069768</v>
      </c>
      <c r="F156" s="46">
        <f>IF(OR($A156="",$B156=""),"",'MPTO_working_2-way'!D155)</f>
        <v>1.7652798232695142</v>
      </c>
      <c r="G156" s="48">
        <f>IF(OR($A156="",$B156=""),"",'MPTO_working_2-way'!E155)</f>
        <v>2.3067115708443593</v>
      </c>
      <c r="H156" s="46">
        <f>IF(OR($A156="",$B156=""),"",'OddsRatio_working_2-way'!M155)</f>
        <v>1.7650920556760061</v>
      </c>
      <c r="I156" s="46">
        <f>IF(OR($A156="",$B156=""),"",'OddsRatio_working_2-way'!N155)</f>
        <v>2.3070322617798436</v>
      </c>
      <c r="J156" s="46">
        <f>IF('Log_working_2-way'!$D155="","",A156^('Log_working_2-way'!$D155))</f>
        <v>1.7623660397486636</v>
      </c>
      <c r="K156" s="48">
        <f>IF('Log_working_2-way'!$D155="","",B156^('Log_working_2-way'!$D155))</f>
        <v>2.3117058576345526</v>
      </c>
      <c r="L156" s="64">
        <f t="shared" si="29"/>
        <v>0.56455696202531636</v>
      </c>
      <c r="M156" s="64">
        <f t="shared" si="30"/>
        <v>0.43544303797468353</v>
      </c>
      <c r="N156" s="65">
        <v>100</v>
      </c>
      <c r="O156" s="65">
        <f t="shared" si="31"/>
        <v>41.860465116279073</v>
      </c>
      <c r="P156" s="65">
        <f t="shared" si="32"/>
        <v>55.156950672645742</v>
      </c>
      <c r="Q156" s="65">
        <f t="shared" si="33"/>
        <v>44.843049327354265</v>
      </c>
      <c r="R156" s="65">
        <f t="shared" si="34"/>
        <v>58.139534883720934</v>
      </c>
      <c r="S156" s="66">
        <f t="shared" si="35"/>
        <v>-2.9825842110751921</v>
      </c>
      <c r="T156" s="66">
        <f t="shared" si="36"/>
        <v>-2.9825842110751921</v>
      </c>
      <c r="U156" t="s">
        <v>39</v>
      </c>
      <c r="V156" t="s">
        <v>41</v>
      </c>
    </row>
    <row r="157" spans="1:22" ht="15" x14ac:dyDescent="0.25">
      <c r="A157">
        <v>1.73</v>
      </c>
      <c r="B157">
        <v>2.2200000000000002</v>
      </c>
      <c r="C157" s="45">
        <f t="shared" si="28"/>
        <v>2.8485132531375301E-2</v>
      </c>
      <c r="D157" s="46">
        <f>IF(OR($A157="",$B157=""),"",A157*'MPTO_working_2-way'!$G156)</f>
        <v>1.7792792792792793</v>
      </c>
      <c r="E157" s="48">
        <f>IF(OR($A157="",$B157=""),"",B157*'MPTO_working_2-way'!$G156)</f>
        <v>2.2832369942196533</v>
      </c>
      <c r="F157" s="46">
        <f>IF(OR($A157="",$B157=""),"",'MPTO_working_2-way'!D156)</f>
        <v>1.7737034129219971</v>
      </c>
      <c r="G157" s="48">
        <f>IF(OR($A157="",$B157=""),"",'MPTO_working_2-way'!E156)</f>
        <v>2.2924849280725841</v>
      </c>
      <c r="H157" s="46">
        <f>IF(OR($A157="",$B157=""),"",'OddsRatio_working_2-way'!M156)</f>
        <v>1.7735377532723946</v>
      </c>
      <c r="I157" s="46">
        <f>IF(OR($A157="",$B157=""),"",'OddsRatio_working_2-way'!N156)</f>
        <v>2.2927617246470167</v>
      </c>
      <c r="J157" s="46">
        <f>IF('Log_working_2-way'!$D156="","",A157^('Log_working_2-way'!$D156))</f>
        <v>1.771015496161394</v>
      </c>
      <c r="K157" s="48">
        <f>IF('Log_working_2-way'!$D156="","",B157^('Log_working_2-way'!$D156))</f>
        <v>2.2969907932831721</v>
      </c>
      <c r="L157" s="64">
        <f t="shared" si="29"/>
        <v>0.5620253164556962</v>
      </c>
      <c r="M157" s="64">
        <f t="shared" si="30"/>
        <v>0.43797468354430374</v>
      </c>
      <c r="N157" s="65">
        <v>100</v>
      </c>
      <c r="O157" s="65">
        <f t="shared" si="31"/>
        <v>42.196531791907518</v>
      </c>
      <c r="P157" s="65">
        <f t="shared" si="32"/>
        <v>54.954954954954964</v>
      </c>
      <c r="Q157" s="65">
        <f t="shared" si="33"/>
        <v>45.045045045045043</v>
      </c>
      <c r="R157" s="65">
        <f t="shared" si="34"/>
        <v>57.80346820809249</v>
      </c>
      <c r="S157" s="66">
        <f t="shared" si="35"/>
        <v>-2.8485132531375257</v>
      </c>
      <c r="T157" s="66">
        <f t="shared" si="36"/>
        <v>-2.8485132531375257</v>
      </c>
      <c r="U157" t="s">
        <v>72</v>
      </c>
      <c r="V157" t="s">
        <v>136</v>
      </c>
    </row>
    <row r="158" spans="1:22" ht="15" x14ac:dyDescent="0.25">
      <c r="A158">
        <v>2.41</v>
      </c>
      <c r="B158">
        <v>1.55</v>
      </c>
      <c r="C158" s="45">
        <f t="shared" si="28"/>
        <v>6.0099049658680181E-2</v>
      </c>
      <c r="D158" s="46">
        <f>IF(OR($A158="",$B158=""),"",A158*'MPTO_working_2-way'!$G157)</f>
        <v>2.5548387096774192</v>
      </c>
      <c r="E158" s="48">
        <f>IF(OR($A158="",$B158=""),"",B158*'MPTO_working_2-way'!$G157)</f>
        <v>1.6431535269709543</v>
      </c>
      <c r="F158" s="46">
        <f>IF(OR($A158="",$B158=""),"",'MPTO_working_2-way'!D157)</f>
        <v>2.5981568422882977</v>
      </c>
      <c r="G158" s="48">
        <f>IF(OR($A158="",$B158=""),"",'MPTO_working_2-way'!E157)</f>
        <v>1.6257208138396257</v>
      </c>
      <c r="H158" s="46">
        <f>IF(OR($A158="",$B158=""),"",'OddsRatio_working_2-way'!M157)</f>
        <v>2.6011359603844904</v>
      </c>
      <c r="I158" s="46">
        <f>IF(OR($A158="",$B158=""),"",'OddsRatio_working_2-way'!N157)</f>
        <v>1.6245565802918223</v>
      </c>
      <c r="J158" s="46">
        <f>IF('Log_working_2-way'!$D157="","",A158^('Log_working_2-way'!$D157))</f>
        <v>2.6220389364827126</v>
      </c>
      <c r="K158" s="48">
        <f>IF('Log_working_2-way'!$D157="","",B158^('Log_working_2-way'!$D157))</f>
        <v>1.6165080119218571</v>
      </c>
      <c r="L158" s="64">
        <f t="shared" si="29"/>
        <v>0.39141414141414144</v>
      </c>
      <c r="M158" s="64">
        <f t="shared" si="30"/>
        <v>0.60858585858585856</v>
      </c>
      <c r="N158" s="65">
        <v>100</v>
      </c>
      <c r="O158" s="65">
        <f t="shared" si="31"/>
        <v>58.50622406639004</v>
      </c>
      <c r="P158" s="65">
        <f t="shared" si="32"/>
        <v>35.483870967741936</v>
      </c>
      <c r="Q158" s="65">
        <f t="shared" si="33"/>
        <v>64.516129032258064</v>
      </c>
      <c r="R158" s="65">
        <f t="shared" si="34"/>
        <v>41.493775933609953</v>
      </c>
      <c r="S158" s="66">
        <f t="shared" si="35"/>
        <v>-6.0099049658680244</v>
      </c>
      <c r="T158" s="66">
        <f t="shared" si="36"/>
        <v>-6.0099049658680173</v>
      </c>
      <c r="U158" t="s">
        <v>396</v>
      </c>
      <c r="V158" t="s">
        <v>339</v>
      </c>
    </row>
    <row r="159" spans="1:22" ht="15" x14ac:dyDescent="0.25">
      <c r="A159">
        <v>1.72</v>
      </c>
      <c r="B159">
        <v>2.23</v>
      </c>
      <c r="C159" s="45">
        <f t="shared" si="28"/>
        <v>2.982584211075201E-2</v>
      </c>
      <c r="D159" s="46">
        <f>IF(OR($A159="",$B159=""),"",A159*'MPTO_working_2-way'!$G158)</f>
        <v>1.7713004484304935</v>
      </c>
      <c r="E159" s="48">
        <f>IF(OR($A159="",$B159=""),"",B159*'MPTO_working_2-way'!$G158)</f>
        <v>2.2965116279069768</v>
      </c>
      <c r="F159" s="46">
        <f>IF(OR($A159="",$B159=""),"",'MPTO_working_2-way'!D158)</f>
        <v>1.7652798232695142</v>
      </c>
      <c r="G159" s="48">
        <f>IF(OR($A159="",$B159=""),"",'MPTO_working_2-way'!E158)</f>
        <v>2.3067115708443593</v>
      </c>
      <c r="H159" s="46">
        <f>IF(OR($A159="",$B159=""),"",'OddsRatio_working_2-way'!M158)</f>
        <v>1.7650920556760061</v>
      </c>
      <c r="I159" s="46">
        <f>IF(OR($A159="",$B159=""),"",'OddsRatio_working_2-way'!N158)</f>
        <v>2.3070322617798436</v>
      </c>
      <c r="J159" s="46">
        <f>IF('Log_working_2-way'!$D158="","",A159^('Log_working_2-way'!$D158))</f>
        <v>1.7623660397486636</v>
      </c>
      <c r="K159" s="48">
        <f>IF('Log_working_2-way'!$D158="","",B159^('Log_working_2-way'!$D158))</f>
        <v>2.3117058576345526</v>
      </c>
      <c r="L159" s="64">
        <f t="shared" si="29"/>
        <v>0.56455696202531636</v>
      </c>
      <c r="M159" s="64">
        <f t="shared" si="30"/>
        <v>0.43544303797468353</v>
      </c>
      <c r="N159" s="65">
        <v>100</v>
      </c>
      <c r="O159" s="65">
        <f t="shared" si="31"/>
        <v>41.860465116279073</v>
      </c>
      <c r="P159" s="65">
        <f t="shared" si="32"/>
        <v>55.156950672645742</v>
      </c>
      <c r="Q159" s="65">
        <f t="shared" si="33"/>
        <v>44.843049327354265</v>
      </c>
      <c r="R159" s="65">
        <f t="shared" si="34"/>
        <v>58.139534883720934</v>
      </c>
      <c r="S159" s="66">
        <f t="shared" si="35"/>
        <v>-2.9825842110751921</v>
      </c>
      <c r="T159" s="66">
        <f t="shared" si="36"/>
        <v>-2.9825842110751921</v>
      </c>
      <c r="U159" t="s">
        <v>104</v>
      </c>
      <c r="V159" t="s">
        <v>99</v>
      </c>
    </row>
    <row r="160" spans="1:22" ht="15" x14ac:dyDescent="0.25">
      <c r="A160">
        <v>1.98</v>
      </c>
      <c r="B160">
        <v>1.93</v>
      </c>
      <c r="C160" s="45">
        <f t="shared" si="28"/>
        <v>2.3185220076411994E-2</v>
      </c>
      <c r="D160" s="46">
        <f>IF(OR($A160="",$B160=""),"",A160*'MPTO_working_2-way'!$G159)</f>
        <v>2.0259067357512959</v>
      </c>
      <c r="E160" s="48">
        <f>IF(OR($A160="",$B160=""),"",B160*'MPTO_working_2-way'!$G159)</f>
        <v>1.9747474747474751</v>
      </c>
      <c r="F160" s="46">
        <f>IF(OR($A160="",$B160=""),"",'MPTO_working_2-way'!D159)</f>
        <v>2.0265153523890338</v>
      </c>
      <c r="G160" s="48">
        <f>IF(OR($A160="",$B160=""),"",'MPTO_working_2-way'!E159)</f>
        <v>1.974169551066798</v>
      </c>
      <c r="H160" s="46">
        <f>IF(OR($A160="",$B160=""),"",'OddsRatio_working_2-way'!M159)</f>
        <v>2.0265298051494733</v>
      </c>
      <c r="I160" s="46">
        <f>IF(OR($A160="",$B160=""),"",'OddsRatio_working_2-way'!N159)</f>
        <v>1.9741558354989901</v>
      </c>
      <c r="J160" s="46">
        <f>IF('Log_working_2-way'!$D159="","",A160^('Log_working_2-way'!$D159))</f>
        <v>2.0268045830085555</v>
      </c>
      <c r="K160" s="48">
        <f>IF('Log_working_2-way'!$D159="","",B160^('Log_working_2-way'!$D159))</f>
        <v>1.9738951466986834</v>
      </c>
      <c r="L160" s="64">
        <f t="shared" si="29"/>
        <v>0.49360613810741677</v>
      </c>
      <c r="M160" s="64">
        <f t="shared" si="30"/>
        <v>0.50639386189258306</v>
      </c>
      <c r="N160" s="65">
        <v>100</v>
      </c>
      <c r="O160" s="65">
        <f t="shared" si="31"/>
        <v>49.494949494949495</v>
      </c>
      <c r="P160" s="65">
        <f t="shared" si="32"/>
        <v>48.186528497409334</v>
      </c>
      <c r="Q160" s="65">
        <f t="shared" si="33"/>
        <v>51.81347150259068</v>
      </c>
      <c r="R160" s="65">
        <f t="shared" si="34"/>
        <v>50.505050505050505</v>
      </c>
      <c r="S160" s="66">
        <f t="shared" si="35"/>
        <v>-2.3185220076411852</v>
      </c>
      <c r="T160" s="66">
        <f t="shared" si="36"/>
        <v>-2.318522007641171</v>
      </c>
      <c r="U160" t="s">
        <v>96</v>
      </c>
      <c r="V160" t="s">
        <v>103</v>
      </c>
    </row>
    <row r="161" spans="1:22" ht="15" x14ac:dyDescent="0.25">
      <c r="A161">
        <v>2.13</v>
      </c>
      <c r="B161">
        <v>1.76</v>
      </c>
      <c r="C161" s="45">
        <f t="shared" si="28"/>
        <v>3.7665386256935607E-2</v>
      </c>
      <c r="D161" s="46">
        <f>IF(OR($A161="",$B161=""),"",A161*'MPTO_working_2-way'!$G160)</f>
        <v>2.2102272727272729</v>
      </c>
      <c r="E161" s="48">
        <f>IF(OR($A161="",$B161=""),"",B161*'MPTO_working_2-way'!$G160)</f>
        <v>1.8262910798122067</v>
      </c>
      <c r="F161" s="46">
        <f>IF(OR($A161="",$B161=""),"",'MPTO_working_2-way'!D160)</f>
        <v>2.2190126672191313</v>
      </c>
      <c r="G161" s="48">
        <f>IF(OR($A161="",$B161=""),"",'MPTO_working_2-way'!E160)</f>
        <v>1.8203360202000585</v>
      </c>
      <c r="H161" s="46">
        <f>IF(OR($A161="",$B161=""),"",'OddsRatio_working_2-way'!M160)</f>
        <v>2.2193613513897996</v>
      </c>
      <c r="I161" s="46">
        <f>IF(OR($A161="",$B161=""),"",'OddsRatio_working_2-way'!N160)</f>
        <v>1.8201014398727853</v>
      </c>
      <c r="J161" s="46">
        <f>IF('Log_working_2-way'!$D160="","",A161^('Log_working_2-way'!$D160))</f>
        <v>2.2234058151600675</v>
      </c>
      <c r="K161" s="48">
        <f>IF('Log_working_2-way'!$D160="","",B161^('Log_working_2-way'!$D160))</f>
        <v>1.8173902621748135</v>
      </c>
      <c r="L161" s="64">
        <f t="shared" si="29"/>
        <v>0.45244215938303339</v>
      </c>
      <c r="M161" s="64">
        <f t="shared" si="30"/>
        <v>0.54755784061696655</v>
      </c>
      <c r="N161" s="65">
        <v>100</v>
      </c>
      <c r="O161" s="65">
        <f t="shared" si="31"/>
        <v>53.051643192488264</v>
      </c>
      <c r="P161" s="65">
        <f t="shared" si="32"/>
        <v>43.181818181818187</v>
      </c>
      <c r="Q161" s="65">
        <f t="shared" si="33"/>
        <v>56.81818181818182</v>
      </c>
      <c r="R161" s="65">
        <f t="shared" si="34"/>
        <v>46.948356807511736</v>
      </c>
      <c r="S161" s="66">
        <f t="shared" si="35"/>
        <v>-3.7665386256935562</v>
      </c>
      <c r="T161" s="66">
        <f t="shared" si="36"/>
        <v>-3.7665386256935491</v>
      </c>
      <c r="U161" t="s">
        <v>203</v>
      </c>
      <c r="V161" t="s">
        <v>140</v>
      </c>
    </row>
    <row r="162" spans="1:22" ht="15" x14ac:dyDescent="0.25">
      <c r="A162">
        <v>1.67</v>
      </c>
      <c r="B162">
        <v>2.2799999999999998</v>
      </c>
      <c r="C162" s="45">
        <f t="shared" si="28"/>
        <v>3.7398886437651102E-2</v>
      </c>
      <c r="D162" s="46">
        <f>IF(OR($A162="",$B162=""),"",A162*'MPTO_working_2-way'!$G161)</f>
        <v>1.7324561403508774</v>
      </c>
      <c r="E162" s="48">
        <f>IF(OR($A162="",$B162=""),"",B162*'MPTO_working_2-way'!$G161)</f>
        <v>2.3652694610778444</v>
      </c>
      <c r="F162" s="46">
        <f>IF(OR($A162="",$B162=""),"",'MPTO_working_2-way'!D161)</f>
        <v>1.723831944947483</v>
      </c>
      <c r="G162" s="48">
        <f>IF(OR($A162="",$B162=""),"",'MPTO_working_2-way'!E161)</f>
        <v>2.3815361521140859</v>
      </c>
      <c r="H162" s="46">
        <f>IF(OR($A162="",$B162=""),"",'OddsRatio_working_2-way'!M161)</f>
        <v>1.7234898064243891</v>
      </c>
      <c r="I162" s="46">
        <f>IF(OR($A162="",$B162=""),"",'OddsRatio_working_2-way'!N161)</f>
        <v>2.382189480930176</v>
      </c>
      <c r="J162" s="46">
        <f>IF('Log_working_2-way'!$D161="","",A162^('Log_working_2-way'!$D161))</f>
        <v>1.7195646323348297</v>
      </c>
      <c r="K162" s="48">
        <f>IF('Log_working_2-way'!$D161="","",B162^('Log_working_2-way'!$D161))</f>
        <v>2.3897292266228689</v>
      </c>
      <c r="L162" s="64">
        <f t="shared" si="29"/>
        <v>0.57721518987341769</v>
      </c>
      <c r="M162" s="64">
        <f t="shared" si="30"/>
        <v>0.42278481012658226</v>
      </c>
      <c r="N162" s="65">
        <v>100</v>
      </c>
      <c r="O162" s="65">
        <f t="shared" si="31"/>
        <v>40.119760479041922</v>
      </c>
      <c r="P162" s="65">
        <f t="shared" si="32"/>
        <v>56.140350877192972</v>
      </c>
      <c r="Q162" s="65">
        <f t="shared" si="33"/>
        <v>43.859649122807021</v>
      </c>
      <c r="R162" s="65">
        <f t="shared" si="34"/>
        <v>59.880239520958092</v>
      </c>
      <c r="S162" s="66">
        <f t="shared" si="35"/>
        <v>-3.7398886437650987</v>
      </c>
      <c r="T162" s="66">
        <f t="shared" si="36"/>
        <v>-3.73988864376512</v>
      </c>
      <c r="U162" t="s">
        <v>107</v>
      </c>
      <c r="V162" t="s">
        <v>149</v>
      </c>
    </row>
    <row r="163" spans="1:22" ht="15" x14ac:dyDescent="0.25">
      <c r="A163">
        <v>1.92</v>
      </c>
      <c r="B163">
        <v>1.98</v>
      </c>
      <c r="C163" s="45">
        <f t="shared" si="28"/>
        <v>2.5883838383838453E-2</v>
      </c>
      <c r="D163" s="46">
        <f>IF(OR($A163="",$B163=""),"",A163*'MPTO_working_2-way'!$G162)</f>
        <v>1.9696969696969697</v>
      </c>
      <c r="E163" s="48">
        <f>IF(OR($A163="",$B163=""),"",B163*'MPTO_working_2-way'!$G162)</f>
        <v>2.03125</v>
      </c>
      <c r="F163" s="46">
        <f>IF(OR($A163="",$B163=""),"",'MPTO_working_2-way'!D162)</f>
        <v>1.968924798011187</v>
      </c>
      <c r="G163" s="48">
        <f>IF(OR($A163="",$B163=""),"",'MPTO_working_2-way'!E162)</f>
        <v>2.0320718409236691</v>
      </c>
      <c r="H163" s="46">
        <f>IF(OR($A163="",$B163=""),"",'OddsRatio_working_2-way'!M162)</f>
        <v>1.9689042833036094</v>
      </c>
      <c r="I163" s="46">
        <f>IF(OR($A163="",$B163=""),"",'OddsRatio_working_2-way'!N162)</f>
        <v>2.0320936930842795</v>
      </c>
      <c r="J163" s="46">
        <f>IF('Log_working_2-way'!$D162="","",A163^('Log_working_2-way'!$D162))</f>
        <v>1.9685552294594053</v>
      </c>
      <c r="K163" s="48">
        <f>IF('Log_working_2-way'!$D162="","",B163^('Log_working_2-way'!$D162))</f>
        <v>2.0324656453077439</v>
      </c>
      <c r="L163" s="64">
        <f t="shared" si="29"/>
        <v>0.50769230769230766</v>
      </c>
      <c r="M163" s="64">
        <f t="shared" si="30"/>
        <v>0.49230769230769234</v>
      </c>
      <c r="N163" s="65">
        <v>100</v>
      </c>
      <c r="O163" s="65">
        <f t="shared" si="31"/>
        <v>47.916666666666671</v>
      </c>
      <c r="P163" s="65">
        <f t="shared" si="32"/>
        <v>49.494949494949495</v>
      </c>
      <c r="Q163" s="65">
        <f t="shared" si="33"/>
        <v>50.505050505050505</v>
      </c>
      <c r="R163" s="65">
        <f t="shared" si="34"/>
        <v>52.083333333333336</v>
      </c>
      <c r="S163" s="66">
        <f t="shared" si="35"/>
        <v>-2.5883838383838338</v>
      </c>
      <c r="T163" s="66">
        <f t="shared" si="36"/>
        <v>-2.5883838383838409</v>
      </c>
      <c r="U163" t="s">
        <v>110</v>
      </c>
      <c r="V163" t="s">
        <v>150</v>
      </c>
    </row>
    <row r="164" spans="1:22" ht="15" x14ac:dyDescent="0.25">
      <c r="A164">
        <v>2.7</v>
      </c>
      <c r="B164">
        <v>1.5</v>
      </c>
      <c r="C164" s="45">
        <f t="shared" si="28"/>
        <v>3.7037037037036979E-2</v>
      </c>
      <c r="D164" s="46">
        <f>IF(OR($A164="",$B164=""),"",A164*'MPTO_working_2-way'!$G163)</f>
        <v>2.8</v>
      </c>
      <c r="E164" s="48">
        <f>IF(OR($A164="",$B164=""),"",B164*'MPTO_working_2-way'!$G163)</f>
        <v>1.5555555555555554</v>
      </c>
      <c r="F164" s="46">
        <f>IF(OR($A164="",$B164=""),"",'MPTO_working_2-way'!D163)</f>
        <v>2.8421052631578947</v>
      </c>
      <c r="G164" s="48">
        <f>IF(OR($A164="",$B164=""),"",'MPTO_working_2-way'!E163)</f>
        <v>1.5428571428571427</v>
      </c>
      <c r="H164" s="46">
        <f>IF(OR($A164="",$B164=""),"",'OddsRatio_working_2-way'!M163)</f>
        <v>2.8439088914585766</v>
      </c>
      <c r="I164" s="46">
        <f>IF(OR($A164="",$B164=""),"",'OddsRatio_working_2-way'!N163)</f>
        <v>1.5423261445466403</v>
      </c>
      <c r="J164" s="46">
        <f>IF('Log_working_2-way'!$D163="","",A164^('Log_working_2-way'!$D163))</f>
        <v>2.8638718557551206</v>
      </c>
      <c r="K164" s="48">
        <f>IF('Log_working_2-way'!$D163="","",B164^('Log_working_2-way'!$D163))</f>
        <v>1.5365175706215548</v>
      </c>
      <c r="L164" s="64">
        <f t="shared" si="29"/>
        <v>0.35714285714285715</v>
      </c>
      <c r="M164" s="64">
        <f t="shared" si="30"/>
        <v>0.6428571428571429</v>
      </c>
      <c r="N164" s="65">
        <v>100</v>
      </c>
      <c r="O164" s="65">
        <f t="shared" si="31"/>
        <v>62.962962962962962</v>
      </c>
      <c r="P164" s="65">
        <f t="shared" si="32"/>
        <v>33.333333333333329</v>
      </c>
      <c r="Q164" s="65">
        <f t="shared" si="33"/>
        <v>66.666666666666657</v>
      </c>
      <c r="R164" s="65">
        <f t="shared" si="34"/>
        <v>37.037037037037038</v>
      </c>
      <c r="S164" s="66">
        <f t="shared" si="35"/>
        <v>-3.7037037037036953</v>
      </c>
      <c r="T164" s="66">
        <f t="shared" si="36"/>
        <v>-3.7037037037037095</v>
      </c>
      <c r="U164" t="s">
        <v>118</v>
      </c>
      <c r="V164" t="s">
        <v>161</v>
      </c>
    </row>
    <row r="165" spans="1:22" ht="15" x14ac:dyDescent="0.25">
      <c r="A165">
        <v>1.87</v>
      </c>
      <c r="B165">
        <v>1.98</v>
      </c>
      <c r="C165" s="45">
        <f t="shared" si="28"/>
        <v>3.9809863339275164E-2</v>
      </c>
      <c r="D165" s="46">
        <f>IF(OR($A165="",$B165=""),"",A165*'MPTO_working_2-way'!$G164)</f>
        <v>1.9444444444444446</v>
      </c>
      <c r="E165" s="48">
        <f>IF(OR($A165="",$B165=""),"",B165*'MPTO_working_2-way'!$G164)</f>
        <v>2.0588235294117649</v>
      </c>
      <c r="F165" s="46">
        <f>IF(OR($A165="",$B165=""),"",'MPTO_working_2-way'!D164)</f>
        <v>1.9422965954991347</v>
      </c>
      <c r="G165" s="48">
        <f>IF(OR($A165="",$B165=""),"",'MPTO_working_2-way'!E164)</f>
        <v>2.0612369871402327</v>
      </c>
      <c r="H165" s="46">
        <f>IF(OR($A165="",$B165=""),"",'OddsRatio_working_2-way'!M164)</f>
        <v>1.9422075684480664</v>
      </c>
      <c r="I165" s="46">
        <f>IF(OR($A165="",$B165=""),"",'OddsRatio_working_2-way'!N164)</f>
        <v>2.0613372610104652</v>
      </c>
      <c r="J165" s="46">
        <f>IF('Log_working_2-way'!$D164="","",A165^('Log_working_2-way'!$D164))</f>
        <v>1.9412260543508966</v>
      </c>
      <c r="K165" s="48">
        <f>IF('Log_working_2-way'!$D164="","",B165^('Log_working_2-way'!$D164))</f>
        <v>2.0624440275290437</v>
      </c>
      <c r="L165" s="64">
        <f t="shared" si="29"/>
        <v>0.51428571428571423</v>
      </c>
      <c r="M165" s="64">
        <f t="shared" si="30"/>
        <v>0.48571428571428565</v>
      </c>
      <c r="N165" s="65">
        <v>100</v>
      </c>
      <c r="O165" s="65">
        <f t="shared" si="31"/>
        <v>46.524064171122987</v>
      </c>
      <c r="P165" s="65">
        <f t="shared" si="32"/>
        <v>49.494949494949495</v>
      </c>
      <c r="Q165" s="65">
        <f t="shared" si="33"/>
        <v>50.505050505050505</v>
      </c>
      <c r="R165" s="65">
        <f t="shared" si="34"/>
        <v>53.475935828876999</v>
      </c>
      <c r="S165" s="66">
        <f t="shared" si="35"/>
        <v>-3.9809863339275182</v>
      </c>
      <c r="T165" s="66">
        <f t="shared" si="36"/>
        <v>-3.980986333927504</v>
      </c>
      <c r="U165" t="s">
        <v>165</v>
      </c>
      <c r="V165" t="s">
        <v>336</v>
      </c>
    </row>
    <row r="166" spans="1:22" ht="15" x14ac:dyDescent="0.25">
      <c r="A166">
        <v>1.66</v>
      </c>
      <c r="B166">
        <v>2.1</v>
      </c>
      <c r="C166" s="45">
        <f t="shared" si="28"/>
        <v>7.8600114744693084E-2</v>
      </c>
      <c r="D166" s="46">
        <f>IF(OR($A166="",$B166=""),"",A166*'MPTO_working_2-way'!$G165)</f>
        <v>1.7904761904761903</v>
      </c>
      <c r="E166" s="48">
        <f>IF(OR($A166="",$B166=""),"",B166*'MPTO_working_2-way'!$G165)</f>
        <v>2.2650602409638556</v>
      </c>
      <c r="F166" s="46">
        <f>IF(OR($A166="",$B166=""),"",'MPTO_working_2-way'!D165)</f>
        <v>1.7758532857870606</v>
      </c>
      <c r="G166" s="48">
        <f>IF(OR($A166="",$B166=""),"",'MPTO_working_2-way'!E165)</f>
        <v>2.2889034799737362</v>
      </c>
      <c r="H166" s="46">
        <f>IF(OR($A166="",$B166=""),"",'OddsRatio_working_2-way'!M165)</f>
        <v>1.7745966692414832</v>
      </c>
      <c r="I166" s="46">
        <f>IF(OR($A166="",$B166=""),"",'OddsRatio_working_2-way'!N165)</f>
        <v>2.2909944487358054</v>
      </c>
      <c r="J166" s="46">
        <f>IF('Log_working_2-way'!$D165="","",A166^('Log_working_2-way'!$D165))</f>
        <v>1.7677473508489179</v>
      </c>
      <c r="K166" s="48">
        <f>IF('Log_working_2-way'!$D165="","",B166^('Log_working_2-way'!$D165))</f>
        <v>2.3025118209198565</v>
      </c>
      <c r="L166" s="64">
        <f t="shared" si="29"/>
        <v>0.5585106382978724</v>
      </c>
      <c r="M166" s="64">
        <f t="shared" si="30"/>
        <v>0.4414893617021276</v>
      </c>
      <c r="N166" s="65">
        <v>100</v>
      </c>
      <c r="O166" s="65">
        <f t="shared" si="31"/>
        <v>39.759036144578317</v>
      </c>
      <c r="P166" s="65">
        <f t="shared" si="32"/>
        <v>52.38095238095238</v>
      </c>
      <c r="Q166" s="65">
        <f t="shared" si="33"/>
        <v>47.619047619047613</v>
      </c>
      <c r="R166" s="65">
        <f t="shared" si="34"/>
        <v>60.24096385542169</v>
      </c>
      <c r="S166" s="66">
        <f t="shared" si="35"/>
        <v>-7.8600114744692959</v>
      </c>
      <c r="T166" s="66">
        <f t="shared" si="36"/>
        <v>-7.8600114744693101</v>
      </c>
      <c r="U166" t="s">
        <v>124</v>
      </c>
      <c r="V166" t="s">
        <v>130</v>
      </c>
    </row>
    <row r="167" spans="1:22" ht="15" x14ac:dyDescent="0.25">
      <c r="A167"/>
      <c r="B167"/>
      <c r="C167" s="20"/>
      <c r="D167" s="17"/>
      <c r="E167" s="22"/>
      <c r="F167" s="17"/>
      <c r="G167" s="22"/>
      <c r="H167" s="17"/>
      <c r="I167" s="17"/>
      <c r="J167" s="17"/>
      <c r="K167" s="22"/>
      <c r="L167" s="33"/>
      <c r="M167" s="33"/>
      <c r="S167" s="39"/>
      <c r="T167" s="39"/>
    </row>
    <row r="168" spans="1:22" ht="15" x14ac:dyDescent="0.25">
      <c r="A168"/>
      <c r="B168"/>
      <c r="C168" s="20"/>
      <c r="D168" s="17"/>
      <c r="E168" s="22"/>
      <c r="F168" s="17"/>
      <c r="G168" s="22"/>
      <c r="H168" s="17"/>
      <c r="I168" s="17"/>
      <c r="J168" s="17"/>
      <c r="K168" s="22"/>
      <c r="L168" s="33"/>
      <c r="M168" s="33"/>
      <c r="S168" s="39"/>
      <c r="T168" s="39"/>
    </row>
    <row r="169" spans="1:22" ht="15" x14ac:dyDescent="0.25">
      <c r="A169"/>
      <c r="B169"/>
      <c r="C169" s="20"/>
      <c r="D169" s="17"/>
      <c r="E169" s="22"/>
      <c r="F169" s="17"/>
      <c r="G169" s="22"/>
      <c r="H169" s="17"/>
      <c r="I169" s="17"/>
      <c r="J169" s="17"/>
      <c r="K169" s="22"/>
      <c r="L169" s="33"/>
      <c r="M169" s="33"/>
      <c r="S169" s="39"/>
      <c r="T169" s="39"/>
    </row>
    <row r="170" spans="1:22" ht="15" x14ac:dyDescent="0.25">
      <c r="A170"/>
      <c r="B170"/>
      <c r="C170" s="20"/>
      <c r="D170" s="17"/>
      <c r="E170" s="22"/>
      <c r="F170" s="17"/>
      <c r="G170" s="22"/>
      <c r="H170" s="17"/>
      <c r="I170" s="17"/>
      <c r="J170" s="17"/>
      <c r="K170" s="22"/>
      <c r="L170" s="33"/>
      <c r="M170" s="33"/>
      <c r="S170" s="39"/>
      <c r="T170" s="39"/>
    </row>
    <row r="171" spans="1:22" ht="15" x14ac:dyDescent="0.25">
      <c r="A171"/>
      <c r="B171"/>
      <c r="C171" s="20"/>
      <c r="D171" s="17"/>
      <c r="E171" s="22"/>
      <c r="F171" s="17"/>
      <c r="G171" s="22"/>
      <c r="H171" s="17"/>
      <c r="I171" s="17"/>
      <c r="J171" s="17"/>
      <c r="K171" s="22"/>
      <c r="L171" s="33"/>
      <c r="M171" s="33"/>
      <c r="S171" s="39"/>
      <c r="T171" s="39"/>
    </row>
    <row r="172" spans="1:22" ht="15" x14ac:dyDescent="0.25">
      <c r="A172"/>
      <c r="B172"/>
      <c r="C172" s="20"/>
      <c r="D172" s="17"/>
      <c r="E172" s="22"/>
      <c r="F172" s="17"/>
      <c r="G172" s="22"/>
      <c r="H172" s="17"/>
      <c r="I172" s="17"/>
      <c r="J172" s="17"/>
      <c r="K172" s="22"/>
      <c r="L172" s="33"/>
      <c r="M172" s="33"/>
      <c r="S172" s="39"/>
      <c r="T172" s="39"/>
    </row>
    <row r="173" spans="1:22" ht="15" x14ac:dyDescent="0.25">
      <c r="A173"/>
      <c r="B173"/>
      <c r="C173" s="20"/>
      <c r="D173" s="17"/>
      <c r="E173" s="22"/>
      <c r="F173" s="17"/>
      <c r="G173" s="22"/>
      <c r="H173" s="17"/>
      <c r="I173" s="17"/>
      <c r="J173" s="17"/>
      <c r="K173" s="22"/>
      <c r="L173" s="33"/>
      <c r="M173" s="33"/>
      <c r="S173" s="39"/>
      <c r="T173" s="39"/>
    </row>
    <row r="174" spans="1:22" ht="15" x14ac:dyDescent="0.25">
      <c r="A174"/>
      <c r="B174"/>
      <c r="C174" s="20"/>
      <c r="D174" s="17"/>
      <c r="E174" s="22"/>
      <c r="F174" s="17"/>
      <c r="G174" s="22"/>
      <c r="H174" s="17"/>
      <c r="I174" s="17"/>
      <c r="J174" s="17"/>
      <c r="K174" s="22"/>
      <c r="L174" s="33"/>
      <c r="M174" s="33"/>
      <c r="S174" s="39"/>
      <c r="T174" s="39"/>
    </row>
    <row r="175" spans="1:22" ht="15" x14ac:dyDescent="0.25">
      <c r="A175"/>
      <c r="B175"/>
      <c r="C175" s="20"/>
      <c r="D175" s="17"/>
      <c r="E175" s="22"/>
      <c r="F175" s="17"/>
      <c r="G175" s="22"/>
      <c r="H175" s="17"/>
      <c r="I175" s="17"/>
      <c r="J175" s="17"/>
      <c r="K175" s="22"/>
      <c r="L175" s="33"/>
      <c r="M175" s="33"/>
      <c r="S175" s="39"/>
      <c r="T175" s="39"/>
    </row>
    <row r="176" spans="1:22" ht="15" x14ac:dyDescent="0.25">
      <c r="A176"/>
      <c r="B176"/>
      <c r="C176" s="20"/>
      <c r="D176" s="17"/>
      <c r="E176" s="22"/>
      <c r="F176" s="17"/>
      <c r="G176" s="22"/>
      <c r="H176" s="17"/>
      <c r="I176" s="17"/>
      <c r="J176" s="17"/>
      <c r="K176" s="22"/>
      <c r="L176" s="33"/>
      <c r="M176" s="33"/>
      <c r="S176" s="39"/>
      <c r="T176" s="39"/>
    </row>
    <row r="177" spans="1:20" ht="15" x14ac:dyDescent="0.25">
      <c r="A177"/>
      <c r="B177"/>
      <c r="C177" s="20"/>
      <c r="D177" s="17"/>
      <c r="E177" s="22"/>
      <c r="F177" s="17"/>
      <c r="G177" s="22"/>
      <c r="H177" s="17"/>
      <c r="I177" s="17"/>
      <c r="J177" s="17"/>
      <c r="K177" s="22"/>
      <c r="L177" s="33"/>
      <c r="M177" s="33"/>
      <c r="S177" s="39"/>
      <c r="T177" s="39"/>
    </row>
    <row r="178" spans="1:20" ht="15" x14ac:dyDescent="0.25">
      <c r="A178"/>
      <c r="B178"/>
      <c r="C178" s="20"/>
      <c r="D178" s="17"/>
      <c r="E178" s="22"/>
      <c r="F178" s="17"/>
      <c r="G178" s="22"/>
      <c r="H178" s="17"/>
      <c r="I178" s="17"/>
      <c r="J178" s="17"/>
      <c r="K178" s="22"/>
      <c r="L178" s="33"/>
      <c r="M178" s="33"/>
      <c r="S178" s="39"/>
      <c r="T178" s="39"/>
    </row>
    <row r="179" spans="1:20" ht="15" x14ac:dyDescent="0.25">
      <c r="A179"/>
      <c r="B179"/>
      <c r="C179" s="20"/>
      <c r="D179" s="17"/>
      <c r="E179" s="22"/>
      <c r="F179" s="17"/>
      <c r="G179" s="22"/>
      <c r="H179" s="17"/>
      <c r="I179" s="17"/>
      <c r="J179" s="17"/>
      <c r="K179" s="22"/>
      <c r="L179" s="33"/>
      <c r="M179" s="33"/>
      <c r="S179" s="39"/>
      <c r="T179" s="39"/>
    </row>
    <row r="180" spans="1:20" ht="15" x14ac:dyDescent="0.25">
      <c r="A180"/>
      <c r="B180"/>
      <c r="C180" s="20"/>
      <c r="D180" s="17"/>
      <c r="E180" s="22"/>
      <c r="F180" s="17"/>
      <c r="G180" s="22"/>
      <c r="H180" s="17"/>
      <c r="I180" s="17"/>
      <c r="J180" s="17"/>
      <c r="K180" s="22"/>
      <c r="L180" s="33"/>
      <c r="M180" s="33"/>
      <c r="S180" s="39"/>
      <c r="T180" s="39"/>
    </row>
    <row r="181" spans="1:20" ht="15" x14ac:dyDescent="0.25">
      <c r="A181"/>
      <c r="B181"/>
      <c r="C181" s="20"/>
      <c r="D181" s="17"/>
      <c r="E181" s="22"/>
      <c r="F181" s="17"/>
      <c r="G181" s="22"/>
      <c r="H181" s="17"/>
      <c r="I181" s="17"/>
      <c r="J181" s="17"/>
      <c r="K181" s="22"/>
      <c r="L181" s="33"/>
      <c r="M181" s="33"/>
      <c r="S181" s="39"/>
      <c r="T181" s="39"/>
    </row>
    <row r="182" spans="1:20" ht="15" x14ac:dyDescent="0.25">
      <c r="A182"/>
      <c r="B182"/>
      <c r="C182" s="20"/>
      <c r="D182" s="17"/>
      <c r="E182" s="22"/>
      <c r="F182" s="17"/>
      <c r="G182" s="22"/>
      <c r="H182" s="17"/>
      <c r="I182" s="17"/>
      <c r="J182" s="17"/>
      <c r="K182" s="22"/>
      <c r="L182" s="33"/>
      <c r="M182" s="33"/>
      <c r="S182" s="39"/>
      <c r="T182" s="39"/>
    </row>
    <row r="183" spans="1:20" ht="15" x14ac:dyDescent="0.25">
      <c r="A183"/>
      <c r="B183"/>
      <c r="C183" s="20"/>
      <c r="D183" s="17"/>
      <c r="E183" s="22"/>
      <c r="F183" s="17"/>
      <c r="G183" s="22"/>
      <c r="H183" s="17"/>
      <c r="I183" s="17"/>
      <c r="J183" s="17"/>
      <c r="K183" s="22"/>
      <c r="L183" s="33"/>
      <c r="M183" s="33"/>
      <c r="S183" s="39"/>
      <c r="T183" s="39"/>
    </row>
    <row r="184" spans="1:20" ht="15" x14ac:dyDescent="0.25">
      <c r="A184"/>
      <c r="B184"/>
      <c r="C184" s="20"/>
      <c r="D184" s="17"/>
      <c r="E184" s="22"/>
      <c r="F184" s="17"/>
      <c r="G184" s="22"/>
      <c r="H184" s="17"/>
      <c r="I184" s="17"/>
      <c r="J184" s="17"/>
      <c r="K184" s="22"/>
      <c r="L184" s="33"/>
      <c r="M184" s="33"/>
      <c r="S184" s="39"/>
      <c r="T184" s="39"/>
    </row>
    <row r="185" spans="1:20" ht="15" x14ac:dyDescent="0.25">
      <c r="A185"/>
      <c r="B185"/>
      <c r="C185" s="20"/>
      <c r="D185" s="17"/>
      <c r="E185" s="22"/>
      <c r="F185" s="17"/>
      <c r="G185" s="22"/>
      <c r="H185" s="17"/>
      <c r="I185" s="17"/>
      <c r="J185" s="17"/>
      <c r="K185" s="22"/>
      <c r="L185" s="33"/>
      <c r="M185" s="33"/>
      <c r="S185" s="39"/>
      <c r="T185" s="39"/>
    </row>
    <row r="186" spans="1:20" ht="15" x14ac:dyDescent="0.25">
      <c r="A186"/>
      <c r="B186"/>
      <c r="C186" s="20"/>
      <c r="D186" s="17"/>
      <c r="E186" s="22"/>
      <c r="F186" s="17"/>
      <c r="G186" s="22"/>
      <c r="H186" s="17"/>
      <c r="I186" s="17"/>
      <c r="J186" s="17"/>
      <c r="K186" s="22"/>
      <c r="L186" s="33"/>
      <c r="M186" s="33"/>
      <c r="S186" s="39"/>
      <c r="T186" s="39"/>
    </row>
    <row r="187" spans="1:20" ht="15" x14ac:dyDescent="0.25">
      <c r="A187"/>
      <c r="B187"/>
      <c r="C187" s="20"/>
      <c r="D187" s="17"/>
      <c r="E187" s="22"/>
      <c r="F187" s="17"/>
      <c r="G187" s="22"/>
      <c r="H187" s="17"/>
      <c r="I187" s="17"/>
      <c r="J187" s="17"/>
      <c r="K187" s="22"/>
      <c r="L187" s="33"/>
      <c r="M187" s="33"/>
      <c r="S187" s="39"/>
      <c r="T187" s="39"/>
    </row>
    <row r="188" spans="1:20" s="52" customFormat="1" ht="15" x14ac:dyDescent="0.25">
      <c r="A188" s="44"/>
      <c r="B188" s="44"/>
      <c r="C188" s="45"/>
      <c r="D188" s="46"/>
      <c r="E188" s="48"/>
      <c r="F188" s="46"/>
      <c r="G188" s="48"/>
      <c r="H188" s="46"/>
      <c r="I188" s="46"/>
      <c r="J188" s="46"/>
      <c r="K188" s="48"/>
      <c r="L188" s="64"/>
      <c r="M188" s="64"/>
      <c r="S188" s="66"/>
      <c r="T188" s="66"/>
    </row>
    <row r="189" spans="1:20" s="52" customFormat="1" ht="15" x14ac:dyDescent="0.25">
      <c r="A189" s="44"/>
      <c r="B189" s="44"/>
      <c r="C189" s="45"/>
      <c r="D189" s="46"/>
      <c r="E189" s="48"/>
      <c r="F189" s="46"/>
      <c r="G189" s="48"/>
      <c r="H189" s="46"/>
      <c r="I189" s="46"/>
      <c r="J189" s="46"/>
      <c r="K189" s="48"/>
      <c r="L189" s="64"/>
      <c r="M189" s="64"/>
      <c r="S189" s="66"/>
      <c r="T189" s="66"/>
    </row>
    <row r="190" spans="1:20" ht="15" x14ac:dyDescent="0.25">
      <c r="A190"/>
      <c r="B190"/>
      <c r="C190" s="45"/>
      <c r="D190" s="46"/>
      <c r="E190" s="48"/>
      <c r="F190" s="46"/>
      <c r="G190" s="48"/>
      <c r="H190" s="46"/>
      <c r="I190" s="46"/>
      <c r="J190" s="46"/>
      <c r="K190" s="48"/>
      <c r="L190" s="64"/>
      <c r="M190" s="64"/>
      <c r="N190" s="52"/>
      <c r="O190" s="52"/>
      <c r="P190" s="52"/>
      <c r="Q190" s="52"/>
      <c r="R190" s="52"/>
      <c r="S190" s="66"/>
      <c r="T190" s="66"/>
    </row>
    <row r="191" spans="1:20" ht="15" x14ac:dyDescent="0.25">
      <c r="A191"/>
      <c r="B191"/>
      <c r="C191" s="45"/>
      <c r="D191" s="46"/>
      <c r="E191" s="48"/>
      <c r="F191" s="46"/>
      <c r="G191" s="48"/>
      <c r="H191" s="46"/>
      <c r="I191" s="46"/>
      <c r="J191" s="46"/>
      <c r="K191" s="48"/>
      <c r="L191" s="64"/>
      <c r="M191" s="64"/>
      <c r="N191" s="52"/>
      <c r="O191" s="52"/>
      <c r="P191" s="52"/>
      <c r="Q191" s="52"/>
      <c r="R191" s="52"/>
      <c r="S191" s="66"/>
      <c r="T191" s="66"/>
    </row>
    <row r="192" spans="1:20" ht="15" x14ac:dyDescent="0.25">
      <c r="A192"/>
      <c r="B192"/>
      <c r="C192" s="45"/>
      <c r="D192" s="46"/>
      <c r="E192" s="48"/>
      <c r="F192" s="46"/>
      <c r="G192" s="48"/>
      <c r="H192" s="46"/>
      <c r="I192" s="46"/>
      <c r="J192" s="46"/>
      <c r="K192" s="48"/>
      <c r="L192" s="64"/>
      <c r="M192" s="64"/>
      <c r="N192" s="52"/>
      <c r="O192" s="52"/>
      <c r="P192" s="52"/>
      <c r="Q192" s="52"/>
      <c r="R192" s="52"/>
      <c r="S192" s="66"/>
      <c r="T192" s="66"/>
    </row>
    <row r="193" spans="1:20" ht="15" x14ac:dyDescent="0.25">
      <c r="A193"/>
      <c r="B193"/>
      <c r="C193" s="45"/>
      <c r="D193" s="46"/>
      <c r="E193" s="48"/>
      <c r="F193" s="46"/>
      <c r="G193" s="48"/>
      <c r="H193" s="46"/>
      <c r="I193" s="46"/>
      <c r="J193" s="46"/>
      <c r="K193" s="48"/>
      <c r="L193" s="64"/>
      <c r="M193" s="64"/>
      <c r="N193" s="52"/>
      <c r="O193" s="52"/>
      <c r="P193" s="52"/>
      <c r="Q193" s="52"/>
      <c r="R193" s="52"/>
      <c r="S193" s="66"/>
      <c r="T193" s="66"/>
    </row>
    <row r="194" spans="1:20" ht="15" x14ac:dyDescent="0.25">
      <c r="A194"/>
      <c r="B194"/>
      <c r="C194" s="45"/>
      <c r="D194" s="46"/>
      <c r="E194" s="48"/>
      <c r="F194" s="46"/>
      <c r="G194" s="48"/>
      <c r="H194" s="46"/>
      <c r="I194" s="46"/>
      <c r="J194" s="46"/>
      <c r="K194" s="48"/>
      <c r="L194" s="64"/>
      <c r="M194" s="64"/>
      <c r="N194" s="52"/>
      <c r="O194" s="52"/>
      <c r="P194" s="52"/>
      <c r="Q194" s="52"/>
      <c r="R194" s="52"/>
      <c r="S194" s="66"/>
      <c r="T194" s="66"/>
    </row>
    <row r="195" spans="1:20" ht="15" x14ac:dyDescent="0.25">
      <c r="A195"/>
      <c r="B195"/>
      <c r="C195" s="45"/>
      <c r="D195" s="46"/>
      <c r="E195" s="48"/>
      <c r="F195" s="46"/>
      <c r="G195" s="48"/>
      <c r="H195" s="46"/>
      <c r="I195" s="46"/>
      <c r="J195" s="46"/>
      <c r="K195" s="48"/>
      <c r="L195" s="64"/>
      <c r="M195" s="64"/>
      <c r="N195" s="52"/>
      <c r="O195" s="52"/>
      <c r="P195" s="52"/>
      <c r="Q195" s="52"/>
      <c r="R195" s="52"/>
      <c r="S195" s="66"/>
      <c r="T195" s="66"/>
    </row>
    <row r="196" spans="1:20" ht="15" x14ac:dyDescent="0.25">
      <c r="A196"/>
      <c r="B196"/>
      <c r="C196" s="45"/>
      <c r="D196" s="46"/>
      <c r="E196" s="48"/>
      <c r="F196" s="46"/>
      <c r="G196" s="48"/>
      <c r="H196" s="46"/>
      <c r="I196" s="46"/>
      <c r="J196" s="46"/>
      <c r="K196" s="48"/>
      <c r="L196" s="64"/>
      <c r="M196" s="64"/>
      <c r="N196" s="52"/>
      <c r="O196" s="52"/>
      <c r="P196" s="52"/>
      <c r="Q196" s="52"/>
      <c r="R196" s="52"/>
      <c r="S196" s="66"/>
      <c r="T196" s="66"/>
    </row>
    <row r="197" spans="1:20" ht="15" x14ac:dyDescent="0.25">
      <c r="A197"/>
      <c r="B197"/>
      <c r="C197" s="45"/>
      <c r="D197" s="46"/>
      <c r="E197" s="48"/>
      <c r="F197" s="46"/>
      <c r="G197" s="48"/>
      <c r="H197" s="46"/>
      <c r="I197" s="46"/>
      <c r="J197" s="46"/>
      <c r="K197" s="48"/>
      <c r="L197" s="64"/>
      <c r="M197" s="64"/>
      <c r="N197" s="52"/>
      <c r="O197" s="52"/>
      <c r="P197" s="52"/>
      <c r="Q197" s="52"/>
      <c r="R197" s="52"/>
      <c r="S197" s="66"/>
      <c r="T197" s="66"/>
    </row>
    <row r="198" spans="1:20" ht="15" x14ac:dyDescent="0.25">
      <c r="A198"/>
      <c r="B198"/>
      <c r="C198" s="45"/>
      <c r="D198" s="46"/>
      <c r="E198" s="48"/>
      <c r="F198" s="46"/>
      <c r="G198" s="48"/>
      <c r="H198" s="46"/>
      <c r="I198" s="46"/>
      <c r="J198" s="46"/>
      <c r="K198" s="48"/>
      <c r="L198" s="64"/>
      <c r="M198" s="64"/>
      <c r="N198" s="52"/>
      <c r="O198" s="52"/>
      <c r="P198" s="52"/>
      <c r="Q198" s="52"/>
      <c r="R198" s="52"/>
      <c r="S198" s="66"/>
      <c r="T198" s="66"/>
    </row>
    <row r="199" spans="1:20" ht="15" x14ac:dyDescent="0.25">
      <c r="A199"/>
      <c r="B199"/>
      <c r="C199" s="45"/>
      <c r="D199" s="46"/>
      <c r="E199" s="48"/>
      <c r="F199" s="46"/>
      <c r="G199" s="48"/>
      <c r="H199" s="46"/>
      <c r="I199" s="46"/>
      <c r="J199" s="46"/>
      <c r="K199" s="48"/>
      <c r="L199" s="64"/>
      <c r="M199" s="64"/>
      <c r="N199" s="52"/>
      <c r="O199" s="52"/>
      <c r="P199" s="52"/>
      <c r="Q199" s="52"/>
      <c r="R199" s="52"/>
      <c r="S199" s="66"/>
      <c r="T199" s="66"/>
    </row>
    <row r="200" spans="1:20" ht="15" x14ac:dyDescent="0.25">
      <c r="A200"/>
      <c r="B200"/>
      <c r="C200" s="45"/>
      <c r="D200" s="46"/>
      <c r="E200" s="48"/>
      <c r="F200" s="46"/>
      <c r="G200" s="48"/>
      <c r="H200" s="46"/>
      <c r="I200" s="46"/>
      <c r="J200" s="46"/>
      <c r="K200" s="48"/>
      <c r="L200" s="64"/>
      <c r="M200" s="64"/>
      <c r="N200" s="52"/>
      <c r="O200" s="52"/>
      <c r="P200" s="52"/>
      <c r="Q200" s="52"/>
      <c r="R200" s="52"/>
      <c r="S200" s="66"/>
      <c r="T200" s="66"/>
    </row>
    <row r="201" spans="1:20" ht="15" x14ac:dyDescent="0.25">
      <c r="A201"/>
      <c r="B201"/>
      <c r="C201" s="45"/>
      <c r="D201" s="46"/>
      <c r="E201" s="48"/>
      <c r="F201" s="46"/>
      <c r="G201" s="48"/>
      <c r="H201" s="46"/>
      <c r="I201" s="46"/>
      <c r="J201" s="46"/>
      <c r="K201" s="48"/>
      <c r="L201" s="64"/>
      <c r="M201" s="64"/>
      <c r="N201" s="52"/>
      <c r="O201" s="52"/>
      <c r="P201" s="52"/>
      <c r="Q201" s="52"/>
      <c r="R201" s="52"/>
      <c r="S201" s="66"/>
      <c r="T201" s="66"/>
    </row>
    <row r="202" spans="1:20" ht="15" x14ac:dyDescent="0.25">
      <c r="A202"/>
      <c r="B202"/>
      <c r="C202" s="45"/>
      <c r="D202" s="46"/>
      <c r="E202" s="48"/>
      <c r="F202" s="46"/>
      <c r="G202" s="48"/>
      <c r="H202" s="46"/>
      <c r="I202" s="46"/>
      <c r="J202" s="46"/>
      <c r="K202" s="48"/>
      <c r="L202" s="64"/>
      <c r="M202" s="64"/>
      <c r="N202" s="52"/>
      <c r="O202" s="52"/>
      <c r="P202" s="52"/>
      <c r="Q202" s="52"/>
      <c r="R202" s="52"/>
      <c r="S202" s="66"/>
      <c r="T202" s="66"/>
    </row>
    <row r="203" spans="1:20" ht="15" x14ac:dyDescent="0.25">
      <c r="A203"/>
      <c r="B203"/>
      <c r="C203" s="45"/>
      <c r="D203" s="46"/>
      <c r="E203" s="48"/>
      <c r="F203" s="46"/>
      <c r="G203" s="48"/>
      <c r="H203" s="46"/>
      <c r="I203" s="46"/>
      <c r="J203" s="46"/>
      <c r="K203" s="48"/>
      <c r="L203" s="64"/>
      <c r="M203" s="64"/>
      <c r="N203" s="52"/>
      <c r="O203" s="52"/>
      <c r="P203" s="52"/>
      <c r="Q203" s="52"/>
      <c r="R203" s="52"/>
      <c r="S203" s="66"/>
      <c r="T203" s="66"/>
    </row>
    <row r="204" spans="1:20" ht="15" x14ac:dyDescent="0.25">
      <c r="A204"/>
      <c r="B204"/>
      <c r="C204" s="45"/>
      <c r="D204" s="46"/>
      <c r="E204" s="48"/>
      <c r="F204" s="46"/>
      <c r="G204" s="48"/>
      <c r="H204" s="46"/>
      <c r="I204" s="46"/>
      <c r="J204" s="46"/>
      <c r="K204" s="48"/>
      <c r="L204" s="64"/>
      <c r="M204" s="64"/>
      <c r="N204" s="52"/>
      <c r="O204" s="52"/>
      <c r="P204" s="52"/>
      <c r="Q204" s="52"/>
      <c r="R204" s="52"/>
      <c r="S204" s="66"/>
      <c r="T204" s="66"/>
    </row>
    <row r="205" spans="1:20" ht="15" x14ac:dyDescent="0.25">
      <c r="A205"/>
      <c r="B205"/>
      <c r="C205" s="45"/>
      <c r="D205" s="46"/>
      <c r="E205" s="48"/>
      <c r="F205" s="46"/>
      <c r="G205" s="48"/>
      <c r="H205" s="46"/>
      <c r="I205" s="46"/>
      <c r="J205" s="46"/>
      <c r="K205" s="48"/>
      <c r="L205" s="64"/>
      <c r="M205" s="64"/>
      <c r="N205" s="52"/>
      <c r="O205" s="52"/>
      <c r="P205" s="52"/>
      <c r="Q205" s="52"/>
      <c r="R205" s="52"/>
      <c r="S205" s="66"/>
      <c r="T205" s="66"/>
    </row>
    <row r="206" spans="1:20" ht="15" x14ac:dyDescent="0.25">
      <c r="A206"/>
      <c r="B206"/>
      <c r="C206" s="45"/>
      <c r="D206" s="46"/>
      <c r="E206" s="48"/>
      <c r="F206" s="46"/>
      <c r="G206" s="48"/>
      <c r="H206" s="46"/>
      <c r="I206" s="46"/>
      <c r="J206" s="46"/>
      <c r="K206" s="48"/>
      <c r="L206" s="64"/>
      <c r="M206" s="64"/>
      <c r="N206" s="52"/>
      <c r="O206" s="52"/>
      <c r="P206" s="52"/>
      <c r="Q206" s="52"/>
      <c r="R206" s="52"/>
      <c r="S206" s="66"/>
      <c r="T206" s="66"/>
    </row>
    <row r="207" spans="1:20" ht="15" x14ac:dyDescent="0.25">
      <c r="A207"/>
      <c r="B207"/>
      <c r="C207" s="45"/>
      <c r="D207" s="46"/>
      <c r="E207" s="48"/>
      <c r="F207" s="46"/>
      <c r="G207" s="48"/>
      <c r="H207" s="46"/>
      <c r="I207" s="46"/>
      <c r="J207" s="46"/>
      <c r="K207" s="48"/>
      <c r="L207" s="64"/>
      <c r="M207" s="64"/>
      <c r="N207" s="52"/>
      <c r="O207" s="52"/>
      <c r="P207" s="52"/>
      <c r="Q207" s="52"/>
      <c r="R207" s="52"/>
      <c r="S207" s="66"/>
      <c r="T207" s="66"/>
    </row>
    <row r="208" spans="1:20" ht="15" x14ac:dyDescent="0.25">
      <c r="A208"/>
      <c r="B208"/>
      <c r="C208" s="45"/>
      <c r="D208" s="46"/>
      <c r="E208" s="48"/>
      <c r="F208" s="46"/>
      <c r="G208" s="48"/>
      <c r="H208" s="46"/>
      <c r="I208" s="46"/>
      <c r="J208" s="46"/>
      <c r="K208" s="48"/>
      <c r="L208" s="64"/>
      <c r="M208" s="64"/>
      <c r="N208" s="52"/>
      <c r="O208" s="52"/>
      <c r="P208" s="52"/>
      <c r="Q208" s="52"/>
      <c r="R208" s="52"/>
      <c r="S208" s="66"/>
      <c r="T208" s="66"/>
    </row>
    <row r="209" spans="1:20" ht="15" x14ac:dyDescent="0.25">
      <c r="A209"/>
      <c r="B209"/>
      <c r="C209" s="45"/>
      <c r="D209" s="46"/>
      <c r="E209" s="48"/>
      <c r="F209" s="46"/>
      <c r="G209" s="48"/>
      <c r="H209" s="46"/>
      <c r="I209" s="46"/>
      <c r="J209" s="46"/>
      <c r="K209" s="48"/>
      <c r="L209" s="64"/>
      <c r="M209" s="64"/>
      <c r="N209" s="52"/>
      <c r="O209" s="52"/>
      <c r="P209" s="52"/>
      <c r="Q209" s="52"/>
      <c r="R209" s="52"/>
      <c r="S209" s="66"/>
      <c r="T209" s="66"/>
    </row>
    <row r="210" spans="1:20" ht="15" x14ac:dyDescent="0.25">
      <c r="A210"/>
      <c r="B210"/>
      <c r="C210" s="45"/>
      <c r="D210" s="46"/>
      <c r="E210" s="48"/>
      <c r="F210" s="46"/>
      <c r="G210" s="48"/>
      <c r="H210" s="46"/>
      <c r="I210" s="46"/>
      <c r="J210" s="46"/>
      <c r="K210" s="48"/>
      <c r="L210" s="64"/>
      <c r="M210" s="64"/>
      <c r="N210" s="52"/>
      <c r="O210" s="52"/>
      <c r="P210" s="52"/>
      <c r="Q210" s="52"/>
      <c r="R210" s="52"/>
      <c r="S210" s="66"/>
      <c r="T210" s="66"/>
    </row>
    <row r="211" spans="1:20" ht="15" x14ac:dyDescent="0.25">
      <c r="A211"/>
      <c r="B211"/>
      <c r="C211" s="45"/>
      <c r="D211" s="46"/>
      <c r="E211" s="48"/>
      <c r="F211" s="46"/>
      <c r="G211" s="48"/>
      <c r="H211" s="46"/>
      <c r="I211" s="46"/>
      <c r="J211" s="46"/>
      <c r="K211" s="48"/>
      <c r="L211" s="64"/>
      <c r="M211" s="64"/>
      <c r="N211" s="52"/>
      <c r="O211" s="52"/>
      <c r="P211" s="52"/>
      <c r="Q211" s="52"/>
      <c r="R211" s="52"/>
      <c r="S211" s="66"/>
      <c r="T211" s="66"/>
    </row>
    <row r="212" spans="1:20" ht="15" x14ac:dyDescent="0.25">
      <c r="A212"/>
      <c r="B212"/>
      <c r="C212" s="45"/>
      <c r="D212" s="46"/>
      <c r="E212" s="48"/>
      <c r="F212" s="46"/>
      <c r="G212" s="48"/>
      <c r="H212" s="46"/>
      <c r="I212" s="46"/>
      <c r="J212" s="46"/>
      <c r="K212" s="48"/>
      <c r="L212" s="64"/>
      <c r="M212" s="64"/>
      <c r="N212" s="52"/>
      <c r="O212" s="52"/>
      <c r="P212" s="52"/>
      <c r="Q212" s="52"/>
      <c r="R212" s="52"/>
      <c r="S212" s="66"/>
      <c r="T212" s="66"/>
    </row>
    <row r="213" spans="1:20" ht="15" x14ac:dyDescent="0.25">
      <c r="A213"/>
      <c r="B213"/>
      <c r="C213" s="45"/>
      <c r="D213" s="46"/>
      <c r="E213" s="48"/>
      <c r="F213" s="46"/>
      <c r="G213" s="48"/>
      <c r="H213" s="46"/>
      <c r="I213" s="46"/>
      <c r="J213" s="46"/>
      <c r="K213" s="48"/>
      <c r="L213" s="64"/>
      <c r="M213" s="64"/>
      <c r="N213" s="52"/>
      <c r="O213" s="52"/>
      <c r="P213" s="52"/>
      <c r="Q213" s="52"/>
      <c r="R213" s="52"/>
      <c r="S213" s="66"/>
      <c r="T213" s="66"/>
    </row>
    <row r="214" spans="1:20" ht="15" x14ac:dyDescent="0.25">
      <c r="A214"/>
      <c r="B214"/>
      <c r="C214" s="45"/>
      <c r="D214" s="46"/>
      <c r="E214" s="48"/>
      <c r="F214" s="46"/>
      <c r="G214" s="48"/>
      <c r="H214" s="46"/>
      <c r="I214" s="46"/>
      <c r="J214" s="46"/>
      <c r="K214" s="48"/>
      <c r="L214" s="64"/>
      <c r="M214" s="64"/>
      <c r="N214" s="52"/>
      <c r="O214" s="52"/>
      <c r="P214" s="52"/>
      <c r="Q214" s="52"/>
      <c r="R214" s="52"/>
      <c r="S214" s="66"/>
      <c r="T214" s="66"/>
    </row>
    <row r="215" spans="1:20" ht="15" x14ac:dyDescent="0.25">
      <c r="A215"/>
      <c r="B215"/>
      <c r="C215" s="45"/>
      <c r="D215" s="46"/>
      <c r="E215" s="48"/>
      <c r="F215" s="46"/>
      <c r="G215" s="48"/>
      <c r="H215" s="46"/>
      <c r="I215" s="46"/>
      <c r="J215" s="46"/>
      <c r="K215" s="48"/>
      <c r="L215" s="64"/>
      <c r="M215" s="64"/>
      <c r="N215" s="52"/>
      <c r="O215" s="52"/>
      <c r="P215" s="52"/>
      <c r="Q215" s="52"/>
      <c r="R215" s="52"/>
      <c r="S215" s="66"/>
      <c r="T215" s="66"/>
    </row>
    <row r="216" spans="1:20" ht="15" x14ac:dyDescent="0.25">
      <c r="A216"/>
      <c r="B216"/>
      <c r="C216" s="45"/>
      <c r="D216" s="46"/>
      <c r="E216" s="48"/>
      <c r="F216" s="46"/>
      <c r="G216" s="48"/>
      <c r="H216" s="46"/>
      <c r="I216" s="46"/>
      <c r="J216" s="46"/>
      <c r="K216" s="48"/>
      <c r="L216" s="64"/>
      <c r="M216" s="64"/>
      <c r="N216" s="52"/>
      <c r="O216" s="52"/>
      <c r="P216" s="52"/>
      <c r="Q216" s="52"/>
      <c r="R216" s="52"/>
      <c r="S216" s="66"/>
      <c r="T216" s="66"/>
    </row>
    <row r="217" spans="1:20" ht="15" x14ac:dyDescent="0.25">
      <c r="A217"/>
      <c r="B217"/>
      <c r="C217" s="45"/>
      <c r="D217" s="46"/>
      <c r="E217" s="48"/>
      <c r="F217" s="46"/>
      <c r="G217" s="48"/>
      <c r="H217" s="46"/>
      <c r="I217" s="46"/>
      <c r="J217" s="46"/>
      <c r="K217" s="48"/>
      <c r="L217" s="64"/>
      <c r="M217" s="64"/>
      <c r="N217" s="52"/>
      <c r="O217" s="52"/>
      <c r="P217" s="52"/>
      <c r="Q217" s="52"/>
      <c r="R217" s="52"/>
      <c r="S217" s="66"/>
      <c r="T217" s="66"/>
    </row>
    <row r="218" spans="1:20" ht="15" x14ac:dyDescent="0.25">
      <c r="A218"/>
      <c r="B218"/>
      <c r="C218" s="45"/>
      <c r="D218" s="46"/>
      <c r="E218" s="48"/>
      <c r="F218" s="46"/>
      <c r="G218" s="48"/>
      <c r="H218" s="46"/>
      <c r="I218" s="46"/>
      <c r="J218" s="46"/>
      <c r="K218" s="48"/>
      <c r="L218" s="64"/>
      <c r="M218" s="64"/>
      <c r="N218" s="52"/>
      <c r="O218" s="52"/>
      <c r="P218" s="52"/>
      <c r="Q218" s="52"/>
      <c r="R218" s="52"/>
      <c r="S218" s="66"/>
      <c r="T218" s="66"/>
    </row>
    <row r="219" spans="1:20" ht="15" x14ac:dyDescent="0.25">
      <c r="A219"/>
      <c r="B219"/>
      <c r="C219" s="45"/>
      <c r="D219" s="46"/>
      <c r="E219" s="48"/>
      <c r="F219" s="46"/>
      <c r="G219" s="48"/>
      <c r="H219" s="46"/>
      <c r="I219" s="46"/>
      <c r="J219" s="46"/>
      <c r="K219" s="48"/>
      <c r="L219" s="64"/>
      <c r="M219" s="64"/>
      <c r="N219" s="52"/>
      <c r="O219" s="52"/>
      <c r="P219" s="52"/>
      <c r="Q219" s="52"/>
      <c r="R219" s="52"/>
      <c r="S219" s="66"/>
      <c r="T219" s="66"/>
    </row>
    <row r="220" spans="1:20" ht="15" x14ac:dyDescent="0.25">
      <c r="A220"/>
      <c r="B220"/>
      <c r="C220" s="45"/>
      <c r="D220" s="46"/>
      <c r="E220" s="48"/>
      <c r="F220" s="46"/>
      <c r="G220" s="48"/>
      <c r="H220" s="46"/>
      <c r="I220" s="46"/>
      <c r="J220" s="46"/>
      <c r="K220" s="48"/>
      <c r="L220" s="64"/>
      <c r="M220" s="64"/>
      <c r="N220" s="52"/>
      <c r="O220" s="52"/>
      <c r="P220" s="52"/>
      <c r="Q220" s="52"/>
      <c r="R220" s="52"/>
      <c r="S220" s="66"/>
      <c r="T220" s="66"/>
    </row>
    <row r="221" spans="1:20" ht="15" x14ac:dyDescent="0.25">
      <c r="A221"/>
      <c r="B221"/>
      <c r="C221" s="45"/>
      <c r="D221" s="46"/>
      <c r="E221" s="48"/>
      <c r="F221" s="46"/>
      <c r="G221" s="48"/>
      <c r="H221" s="46"/>
      <c r="I221" s="46"/>
      <c r="J221" s="46"/>
      <c r="K221" s="48"/>
      <c r="L221" s="64"/>
      <c r="M221" s="64"/>
      <c r="N221" s="52"/>
      <c r="O221" s="52"/>
      <c r="P221" s="52"/>
      <c r="Q221" s="52"/>
      <c r="R221" s="52"/>
      <c r="S221" s="66"/>
      <c r="T221" s="66"/>
    </row>
    <row r="222" spans="1:20" ht="15" x14ac:dyDescent="0.25">
      <c r="A222"/>
      <c r="B222"/>
      <c r="C222" s="45"/>
      <c r="D222" s="46"/>
      <c r="E222" s="48"/>
      <c r="F222" s="46"/>
      <c r="G222" s="48"/>
      <c r="H222" s="46"/>
      <c r="I222" s="46"/>
      <c r="J222" s="46"/>
      <c r="K222" s="48"/>
      <c r="L222" s="64"/>
      <c r="M222" s="64"/>
      <c r="N222" s="52"/>
      <c r="O222" s="52"/>
      <c r="P222" s="52"/>
      <c r="Q222" s="52"/>
      <c r="R222" s="52"/>
      <c r="S222" s="66"/>
      <c r="T222" s="66"/>
    </row>
    <row r="223" spans="1:20" ht="15" x14ac:dyDescent="0.25">
      <c r="A223"/>
      <c r="B223"/>
      <c r="C223" s="45"/>
      <c r="D223" s="46"/>
      <c r="E223" s="48"/>
      <c r="F223" s="46"/>
      <c r="G223" s="48"/>
      <c r="H223" s="46"/>
      <c r="I223" s="46"/>
      <c r="J223" s="46"/>
      <c r="K223" s="48"/>
      <c r="L223" s="64"/>
      <c r="M223" s="64"/>
      <c r="N223" s="52"/>
      <c r="O223" s="52"/>
      <c r="P223" s="52"/>
      <c r="Q223" s="52"/>
      <c r="R223" s="52"/>
      <c r="S223" s="66"/>
      <c r="T223" s="66"/>
    </row>
    <row r="224" spans="1:20" ht="15" x14ac:dyDescent="0.25">
      <c r="A224"/>
      <c r="B224"/>
      <c r="C224" s="45"/>
      <c r="D224" s="46"/>
      <c r="E224" s="48"/>
      <c r="F224" s="46"/>
      <c r="G224" s="48"/>
      <c r="H224" s="46"/>
      <c r="I224" s="46"/>
      <c r="J224" s="46"/>
      <c r="K224" s="48"/>
      <c r="L224" s="64"/>
      <c r="M224" s="64"/>
      <c r="N224" s="52"/>
      <c r="O224" s="52"/>
      <c r="P224" s="52"/>
      <c r="Q224" s="52"/>
      <c r="R224" s="52"/>
      <c r="S224" s="66"/>
      <c r="T224" s="66"/>
    </row>
    <row r="225" spans="1:20" ht="15" x14ac:dyDescent="0.25">
      <c r="A225"/>
      <c r="B225"/>
      <c r="C225" s="45"/>
      <c r="D225" s="46"/>
      <c r="E225" s="48"/>
      <c r="F225" s="46"/>
      <c r="G225" s="48"/>
      <c r="H225" s="46"/>
      <c r="I225" s="46"/>
      <c r="J225" s="46"/>
      <c r="K225" s="48"/>
      <c r="L225" s="64"/>
      <c r="M225" s="64"/>
      <c r="N225" s="52"/>
      <c r="O225" s="52"/>
      <c r="P225" s="52"/>
      <c r="Q225" s="52"/>
      <c r="R225" s="52"/>
      <c r="S225" s="66"/>
      <c r="T225" s="66"/>
    </row>
    <row r="226" spans="1:20" ht="15" x14ac:dyDescent="0.25">
      <c r="A226"/>
      <c r="B226"/>
      <c r="C226" s="45"/>
      <c r="D226" s="46"/>
      <c r="E226" s="48"/>
      <c r="F226" s="46"/>
      <c r="G226" s="48"/>
      <c r="H226" s="46"/>
      <c r="I226" s="46"/>
      <c r="J226" s="46"/>
      <c r="K226" s="48"/>
      <c r="L226" s="64"/>
      <c r="M226" s="64"/>
      <c r="N226" s="52"/>
      <c r="O226" s="52"/>
      <c r="P226" s="52"/>
      <c r="Q226" s="52"/>
      <c r="R226" s="52"/>
      <c r="S226" s="66"/>
      <c r="T226" s="66"/>
    </row>
    <row r="227" spans="1:20" ht="15" x14ac:dyDescent="0.25">
      <c r="A227"/>
      <c r="B227"/>
      <c r="C227" s="45"/>
      <c r="D227" s="46"/>
      <c r="E227" s="48"/>
      <c r="F227" s="46"/>
      <c r="G227" s="48"/>
      <c r="H227" s="46"/>
      <c r="I227" s="46"/>
      <c r="J227" s="46"/>
      <c r="K227" s="48"/>
      <c r="L227" s="64"/>
      <c r="M227" s="64"/>
      <c r="N227" s="52"/>
      <c r="O227" s="52"/>
      <c r="P227" s="52"/>
      <c r="Q227" s="52"/>
      <c r="R227" s="52"/>
      <c r="S227" s="66"/>
      <c r="T227" s="66"/>
    </row>
    <row r="228" spans="1:20" ht="15" x14ac:dyDescent="0.25">
      <c r="A228"/>
      <c r="B228"/>
      <c r="C228" s="45"/>
      <c r="D228" s="46"/>
      <c r="E228" s="48"/>
      <c r="F228" s="46"/>
      <c r="G228" s="48"/>
      <c r="H228" s="46"/>
      <c r="I228" s="46"/>
      <c r="J228" s="46"/>
      <c r="K228" s="48"/>
      <c r="L228" s="64"/>
      <c r="M228" s="64"/>
      <c r="N228" s="52"/>
      <c r="O228" s="52"/>
      <c r="P228" s="52"/>
      <c r="Q228" s="52"/>
      <c r="R228" s="52"/>
      <c r="S228" s="66"/>
      <c r="T228" s="66"/>
    </row>
    <row r="229" spans="1:20" ht="15" x14ac:dyDescent="0.25">
      <c r="A229"/>
      <c r="B229"/>
      <c r="C229" s="45"/>
      <c r="D229" s="46"/>
      <c r="E229" s="48"/>
      <c r="F229" s="46"/>
      <c r="G229" s="48"/>
      <c r="H229" s="46"/>
      <c r="I229" s="46"/>
      <c r="J229" s="46"/>
      <c r="K229" s="48"/>
      <c r="L229" s="64"/>
      <c r="M229" s="64"/>
      <c r="N229" s="52"/>
      <c r="O229" s="52"/>
      <c r="P229" s="52"/>
      <c r="Q229" s="52"/>
      <c r="R229" s="52"/>
      <c r="S229" s="66"/>
      <c r="T229" s="66"/>
    </row>
    <row r="230" spans="1:20" ht="15" x14ac:dyDescent="0.25">
      <c r="A230"/>
      <c r="B230"/>
      <c r="C230" s="45"/>
      <c r="D230" s="46"/>
      <c r="E230" s="48"/>
      <c r="F230" s="46"/>
      <c r="G230" s="48"/>
      <c r="H230" s="46"/>
      <c r="I230" s="46"/>
      <c r="J230" s="46"/>
      <c r="K230" s="48"/>
      <c r="L230" s="64"/>
      <c r="M230" s="64"/>
      <c r="N230" s="52"/>
      <c r="O230" s="52"/>
      <c r="P230" s="52"/>
      <c r="Q230" s="52"/>
      <c r="R230" s="52"/>
      <c r="S230" s="66"/>
      <c r="T230" s="66"/>
    </row>
    <row r="231" spans="1:20" s="52" customFormat="1" ht="15" x14ac:dyDescent="0.25">
      <c r="A231" s="44"/>
      <c r="B231" s="44"/>
      <c r="C231" s="45"/>
      <c r="D231" s="46"/>
      <c r="E231" s="48"/>
      <c r="F231" s="46"/>
      <c r="G231" s="48"/>
      <c r="H231" s="46"/>
      <c r="I231" s="46"/>
      <c r="J231" s="46"/>
      <c r="K231" s="48"/>
      <c r="L231" s="64"/>
      <c r="M231" s="64"/>
      <c r="S231" s="66"/>
      <c r="T231" s="66"/>
    </row>
    <row r="232" spans="1:20" ht="15" x14ac:dyDescent="0.25">
      <c r="A232"/>
      <c r="B232"/>
      <c r="C232" s="45"/>
      <c r="D232" s="46"/>
      <c r="E232" s="48"/>
      <c r="F232" s="46"/>
      <c r="G232" s="48"/>
      <c r="H232" s="46"/>
      <c r="I232" s="46"/>
      <c r="J232" s="46"/>
      <c r="K232" s="48"/>
      <c r="L232" s="64"/>
      <c r="M232" s="64"/>
      <c r="N232" s="52"/>
      <c r="O232" s="52"/>
      <c r="P232" s="52"/>
      <c r="Q232" s="52"/>
      <c r="R232" s="52"/>
      <c r="S232" s="66"/>
      <c r="T232" s="66"/>
    </row>
    <row r="233" spans="1:20" ht="15" x14ac:dyDescent="0.25">
      <c r="A233"/>
      <c r="B233"/>
      <c r="C233" s="45"/>
      <c r="D233" s="46"/>
      <c r="E233" s="48"/>
      <c r="F233" s="46"/>
      <c r="G233" s="48"/>
      <c r="H233" s="46"/>
      <c r="I233" s="46"/>
      <c r="J233" s="46"/>
      <c r="K233" s="48"/>
      <c r="L233" s="64"/>
      <c r="M233" s="64"/>
      <c r="N233" s="52"/>
      <c r="O233" s="52"/>
      <c r="P233" s="52"/>
      <c r="Q233" s="52"/>
      <c r="R233" s="52"/>
      <c r="S233" s="66"/>
      <c r="T233" s="66"/>
    </row>
    <row r="234" spans="1:20" ht="15" x14ac:dyDescent="0.25">
      <c r="A234"/>
      <c r="B234"/>
      <c r="C234" s="45"/>
      <c r="D234" s="46"/>
      <c r="E234" s="48"/>
      <c r="F234" s="46"/>
      <c r="G234" s="48"/>
      <c r="H234" s="46"/>
      <c r="I234" s="46"/>
      <c r="J234" s="46"/>
      <c r="K234" s="48"/>
      <c r="L234" s="64"/>
      <c r="M234" s="64"/>
      <c r="N234" s="52"/>
      <c r="O234" s="52"/>
      <c r="P234" s="52"/>
      <c r="Q234" s="52"/>
      <c r="R234" s="52"/>
      <c r="S234" s="66"/>
      <c r="T234" s="66"/>
    </row>
    <row r="235" spans="1:20" ht="15" x14ac:dyDescent="0.25">
      <c r="A235"/>
      <c r="B235"/>
      <c r="C235" s="45"/>
      <c r="D235" s="46"/>
      <c r="E235" s="48"/>
      <c r="F235" s="46"/>
      <c r="G235" s="48"/>
      <c r="H235" s="46"/>
      <c r="I235" s="46"/>
      <c r="J235" s="46"/>
      <c r="K235" s="48"/>
      <c r="L235" s="64"/>
      <c r="M235" s="64"/>
      <c r="N235" s="52"/>
      <c r="O235" s="52"/>
      <c r="P235" s="52"/>
      <c r="Q235" s="52"/>
      <c r="R235" s="52"/>
      <c r="S235" s="66"/>
      <c r="T235" s="66"/>
    </row>
    <row r="236" spans="1:20" ht="15" x14ac:dyDescent="0.25">
      <c r="A236"/>
      <c r="B236"/>
      <c r="C236" s="45"/>
      <c r="D236" s="46"/>
      <c r="E236" s="48"/>
      <c r="F236" s="46"/>
      <c r="G236" s="48"/>
      <c r="H236" s="46"/>
      <c r="I236" s="46"/>
      <c r="J236" s="46"/>
      <c r="K236" s="48"/>
      <c r="L236" s="64"/>
      <c r="M236" s="64"/>
      <c r="N236" s="52"/>
      <c r="O236" s="52"/>
      <c r="P236" s="52"/>
      <c r="Q236" s="52"/>
      <c r="R236" s="52"/>
      <c r="S236" s="66"/>
      <c r="T236" s="66"/>
    </row>
    <row r="237" spans="1:20" ht="15" x14ac:dyDescent="0.25">
      <c r="A237"/>
      <c r="B237"/>
      <c r="C237" s="45"/>
      <c r="D237" s="46"/>
      <c r="E237" s="48"/>
      <c r="F237" s="46"/>
      <c r="G237" s="48"/>
      <c r="H237" s="46"/>
      <c r="I237" s="46"/>
      <c r="J237" s="46"/>
      <c r="K237" s="48"/>
      <c r="L237" s="64"/>
      <c r="M237" s="64"/>
      <c r="N237" s="52"/>
      <c r="O237" s="52"/>
      <c r="P237" s="52"/>
      <c r="Q237" s="52"/>
      <c r="R237" s="52"/>
      <c r="S237" s="66"/>
      <c r="T237" s="66"/>
    </row>
    <row r="238" spans="1:20" ht="15" x14ac:dyDescent="0.25">
      <c r="A238"/>
      <c r="B238"/>
      <c r="C238" s="45"/>
      <c r="D238" s="46"/>
      <c r="E238" s="48"/>
      <c r="F238" s="46"/>
      <c r="G238" s="48"/>
      <c r="H238" s="46"/>
      <c r="I238" s="46"/>
      <c r="J238" s="46"/>
      <c r="K238" s="48"/>
      <c r="L238" s="64"/>
      <c r="M238" s="64"/>
      <c r="N238" s="52"/>
      <c r="O238" s="52"/>
      <c r="P238" s="52"/>
      <c r="Q238" s="52"/>
      <c r="R238" s="52"/>
      <c r="S238" s="66"/>
      <c r="T238" s="66"/>
    </row>
    <row r="239" spans="1:20" ht="15" x14ac:dyDescent="0.25">
      <c r="A239"/>
      <c r="B239"/>
      <c r="C239" s="45"/>
      <c r="D239" s="46"/>
      <c r="E239" s="48"/>
      <c r="F239" s="46"/>
      <c r="G239" s="48"/>
      <c r="H239" s="46"/>
      <c r="I239" s="46"/>
      <c r="J239" s="46"/>
      <c r="K239" s="48"/>
      <c r="L239" s="64"/>
      <c r="M239" s="64"/>
      <c r="N239" s="52"/>
      <c r="O239" s="52"/>
      <c r="P239" s="52"/>
      <c r="Q239" s="52"/>
      <c r="R239" s="52"/>
      <c r="S239" s="66"/>
      <c r="T239" s="66"/>
    </row>
    <row r="240" spans="1:20" ht="15" x14ac:dyDescent="0.25">
      <c r="A240"/>
      <c r="B240"/>
      <c r="C240" s="45"/>
      <c r="D240" s="46"/>
      <c r="E240" s="48"/>
      <c r="F240" s="46"/>
      <c r="G240" s="48"/>
      <c r="H240" s="46"/>
      <c r="I240" s="46"/>
      <c r="J240" s="46"/>
      <c r="K240" s="48"/>
      <c r="L240" s="64"/>
      <c r="M240" s="64"/>
      <c r="N240" s="52"/>
      <c r="O240" s="52"/>
      <c r="P240" s="52"/>
      <c r="Q240" s="52"/>
      <c r="R240" s="52"/>
      <c r="S240" s="66"/>
      <c r="T240" s="66"/>
    </row>
    <row r="241" spans="1:20" ht="15" x14ac:dyDescent="0.25">
      <c r="A241"/>
      <c r="B241"/>
      <c r="C241" s="45"/>
      <c r="D241" s="46"/>
      <c r="E241" s="48"/>
      <c r="F241" s="46"/>
      <c r="G241" s="48"/>
      <c r="H241" s="46"/>
      <c r="I241" s="46"/>
      <c r="J241" s="46"/>
      <c r="K241" s="48"/>
      <c r="L241" s="64"/>
      <c r="M241" s="64"/>
      <c r="N241" s="52"/>
      <c r="O241" s="52"/>
      <c r="P241" s="52"/>
      <c r="Q241" s="52"/>
      <c r="R241" s="52"/>
      <c r="S241" s="66"/>
      <c r="T241" s="66"/>
    </row>
    <row r="242" spans="1:20" ht="15" x14ac:dyDescent="0.25">
      <c r="A242"/>
      <c r="B242"/>
      <c r="C242" s="45"/>
      <c r="D242" s="46"/>
      <c r="E242" s="48"/>
      <c r="F242" s="46"/>
      <c r="G242" s="48"/>
      <c r="H242" s="46"/>
      <c r="I242" s="46"/>
      <c r="J242" s="46"/>
      <c r="K242" s="48"/>
      <c r="L242" s="64"/>
      <c r="M242" s="64"/>
      <c r="N242" s="52"/>
      <c r="O242" s="52"/>
      <c r="P242" s="52"/>
      <c r="Q242" s="52"/>
      <c r="R242" s="52"/>
      <c r="S242" s="66"/>
      <c r="T242" s="66"/>
    </row>
    <row r="243" spans="1:20" ht="15" x14ac:dyDescent="0.25">
      <c r="A243"/>
      <c r="B243"/>
      <c r="C243" s="45"/>
      <c r="D243" s="46"/>
      <c r="E243" s="48"/>
      <c r="F243" s="46"/>
      <c r="G243" s="48"/>
      <c r="H243" s="46"/>
      <c r="I243" s="46"/>
      <c r="J243" s="46"/>
      <c r="K243" s="48"/>
      <c r="L243" s="64"/>
      <c r="M243" s="64"/>
      <c r="N243" s="52"/>
      <c r="O243" s="52"/>
      <c r="P243" s="52"/>
      <c r="Q243" s="52"/>
      <c r="R243" s="52"/>
      <c r="S243" s="66"/>
      <c r="T243" s="66"/>
    </row>
    <row r="244" spans="1:20" ht="15" x14ac:dyDescent="0.25">
      <c r="A244"/>
      <c r="B244"/>
      <c r="C244" s="45"/>
      <c r="D244" s="46"/>
      <c r="E244" s="48"/>
      <c r="F244" s="46"/>
      <c r="G244" s="48"/>
      <c r="H244" s="46"/>
      <c r="I244" s="46"/>
      <c r="J244" s="46"/>
      <c r="K244" s="48"/>
      <c r="L244" s="64"/>
      <c r="M244" s="64"/>
      <c r="N244" s="52"/>
      <c r="O244" s="52"/>
      <c r="P244" s="52"/>
      <c r="Q244" s="52"/>
      <c r="R244" s="52"/>
      <c r="S244" s="66"/>
      <c r="T244" s="66"/>
    </row>
    <row r="245" spans="1:20" ht="15" x14ac:dyDescent="0.25">
      <c r="A245"/>
      <c r="B245"/>
      <c r="C245" s="45"/>
      <c r="D245" s="46"/>
      <c r="E245" s="48"/>
      <c r="F245" s="46"/>
      <c r="G245" s="48"/>
      <c r="H245" s="46"/>
      <c r="I245" s="46"/>
      <c r="J245" s="46"/>
      <c r="K245" s="48"/>
      <c r="L245" s="64"/>
      <c r="M245" s="64"/>
      <c r="N245" s="52"/>
      <c r="O245" s="52"/>
      <c r="P245" s="52"/>
      <c r="Q245" s="52"/>
      <c r="R245" s="52"/>
      <c r="S245" s="66"/>
      <c r="T245" s="66"/>
    </row>
    <row r="246" spans="1:20" ht="15" x14ac:dyDescent="0.25">
      <c r="A246"/>
      <c r="B246"/>
      <c r="C246" s="45"/>
      <c r="D246" s="46"/>
      <c r="E246" s="48"/>
      <c r="F246" s="46"/>
      <c r="G246" s="48"/>
      <c r="H246" s="46"/>
      <c r="I246" s="46"/>
      <c r="J246" s="46"/>
      <c r="K246" s="48"/>
      <c r="L246" s="64"/>
      <c r="M246" s="64"/>
      <c r="N246" s="52"/>
      <c r="O246" s="52"/>
      <c r="P246" s="52"/>
      <c r="Q246" s="52"/>
      <c r="R246" s="52"/>
      <c r="S246" s="66"/>
      <c r="T246" s="66"/>
    </row>
    <row r="247" spans="1:20" ht="15" x14ac:dyDescent="0.25">
      <c r="A247"/>
      <c r="B247"/>
      <c r="C247" s="45"/>
      <c r="D247" s="46"/>
      <c r="E247" s="48"/>
      <c r="F247" s="46"/>
      <c r="G247" s="48"/>
      <c r="H247" s="46"/>
      <c r="I247" s="46"/>
      <c r="J247" s="46"/>
      <c r="K247" s="48"/>
      <c r="L247" s="64"/>
      <c r="M247" s="64"/>
      <c r="N247" s="52"/>
      <c r="O247" s="52"/>
      <c r="P247" s="52"/>
      <c r="Q247" s="52"/>
      <c r="R247" s="52"/>
      <c r="S247" s="66"/>
      <c r="T247" s="66"/>
    </row>
    <row r="248" spans="1:20" s="52" customFormat="1" ht="15" x14ac:dyDescent="0.25">
      <c r="A248" s="44"/>
      <c r="B248" s="44"/>
      <c r="C248" s="45"/>
      <c r="D248" s="46"/>
      <c r="E248" s="48"/>
      <c r="F248" s="46"/>
      <c r="G248" s="48"/>
      <c r="H248" s="46"/>
      <c r="I248" s="46"/>
      <c r="J248" s="46"/>
      <c r="K248" s="48"/>
      <c r="L248" s="64"/>
      <c r="M248" s="64"/>
      <c r="S248" s="66"/>
      <c r="T248" s="66"/>
    </row>
    <row r="249" spans="1:20" ht="15" x14ac:dyDescent="0.25">
      <c r="A249"/>
      <c r="B249"/>
      <c r="C249" s="20"/>
      <c r="D249" s="17"/>
      <c r="E249" s="22"/>
      <c r="F249" s="17"/>
      <c r="G249" s="22"/>
      <c r="H249" s="17"/>
      <c r="I249" s="17"/>
      <c r="J249" s="17"/>
      <c r="K249" s="22"/>
      <c r="L249" s="33"/>
      <c r="M249" s="33"/>
      <c r="S249" s="39"/>
      <c r="T249" s="39"/>
    </row>
    <row r="250" spans="1:20" ht="15" x14ac:dyDescent="0.25">
      <c r="A250"/>
      <c r="B250"/>
      <c r="C250" s="20"/>
      <c r="D250" s="17"/>
      <c r="E250" s="22"/>
      <c r="F250" s="17"/>
      <c r="G250" s="22"/>
      <c r="H250" s="17"/>
      <c r="I250" s="17"/>
      <c r="J250" s="17"/>
      <c r="K250" s="22"/>
      <c r="L250" s="33"/>
      <c r="M250" s="33"/>
      <c r="S250" s="39"/>
      <c r="T250" s="39"/>
    </row>
    <row r="251" spans="1:20" ht="15" x14ac:dyDescent="0.25">
      <c r="A251"/>
      <c r="B251"/>
      <c r="C251" s="20"/>
      <c r="D251" s="17"/>
      <c r="E251" s="22"/>
      <c r="F251" s="17"/>
      <c r="G251" s="22"/>
      <c r="H251" s="17"/>
      <c r="I251" s="17"/>
      <c r="J251" s="17"/>
      <c r="K251" s="22"/>
      <c r="L251" s="33"/>
      <c r="M251" s="33"/>
      <c r="S251" s="39"/>
      <c r="T251" s="39"/>
    </row>
    <row r="252" spans="1:20" ht="15" x14ac:dyDescent="0.25">
      <c r="A252"/>
      <c r="B252"/>
      <c r="C252" s="20"/>
      <c r="D252" s="17"/>
      <c r="E252" s="22"/>
      <c r="F252" s="17"/>
      <c r="G252" s="22"/>
      <c r="H252" s="17"/>
      <c r="I252" s="17"/>
      <c r="J252" s="17"/>
      <c r="K252" s="22"/>
      <c r="L252" s="33"/>
      <c r="M252" s="33"/>
      <c r="S252" s="39"/>
      <c r="T252" s="39"/>
    </row>
    <row r="253" spans="1:20" ht="15" x14ac:dyDescent="0.25">
      <c r="A253"/>
      <c r="B253"/>
      <c r="C253" s="20"/>
      <c r="D253" s="17"/>
      <c r="E253" s="22"/>
      <c r="F253" s="17"/>
      <c r="G253" s="22"/>
      <c r="H253" s="17"/>
      <c r="I253" s="17"/>
      <c r="J253" s="17"/>
      <c r="K253" s="22"/>
      <c r="L253" s="33"/>
      <c r="M253" s="33"/>
      <c r="S253" s="39"/>
      <c r="T253" s="39"/>
    </row>
    <row r="254" spans="1:20" ht="15" x14ac:dyDescent="0.25">
      <c r="A254"/>
      <c r="B254"/>
      <c r="C254" s="20"/>
      <c r="D254" s="17"/>
      <c r="E254" s="22"/>
      <c r="F254" s="17"/>
      <c r="G254" s="22"/>
      <c r="H254" s="17"/>
      <c r="I254" s="17"/>
      <c r="J254" s="17"/>
      <c r="K254" s="22"/>
      <c r="L254" s="33"/>
      <c r="M254" s="33"/>
      <c r="S254" s="39"/>
      <c r="T254" s="39"/>
    </row>
    <row r="255" spans="1:20" ht="15" x14ac:dyDescent="0.25">
      <c r="A255"/>
      <c r="B255"/>
      <c r="C255" s="20"/>
      <c r="D255" s="17"/>
      <c r="E255" s="22"/>
      <c r="F255" s="17"/>
      <c r="G255" s="22"/>
      <c r="H255" s="17"/>
      <c r="I255" s="17"/>
      <c r="J255" s="17"/>
      <c r="K255" s="22"/>
      <c r="L255" s="33"/>
      <c r="M255" s="33"/>
      <c r="S255" s="39"/>
      <c r="T255" s="39"/>
    </row>
    <row r="256" spans="1:20" ht="15" x14ac:dyDescent="0.25">
      <c r="A256"/>
      <c r="B256"/>
      <c r="C256" s="20"/>
      <c r="D256" s="17"/>
      <c r="E256" s="22"/>
      <c r="F256" s="17"/>
      <c r="G256" s="22"/>
      <c r="H256" s="17"/>
      <c r="I256" s="17"/>
      <c r="J256" s="17"/>
      <c r="K256" s="22"/>
      <c r="L256" s="33"/>
      <c r="M256" s="33"/>
      <c r="S256" s="39"/>
      <c r="T256" s="39"/>
    </row>
    <row r="257" spans="1:20" ht="15" x14ac:dyDescent="0.25">
      <c r="A257"/>
      <c r="B257"/>
      <c r="C257" s="20"/>
      <c r="D257" s="17"/>
      <c r="E257" s="22"/>
      <c r="F257" s="17"/>
      <c r="G257" s="22"/>
      <c r="H257" s="17"/>
      <c r="I257" s="17"/>
      <c r="J257" s="17"/>
      <c r="K257" s="22"/>
      <c r="L257" s="33"/>
      <c r="M257" s="33"/>
      <c r="S257" s="39"/>
      <c r="T257" s="39"/>
    </row>
    <row r="258" spans="1:20" ht="15" x14ac:dyDescent="0.25">
      <c r="A258"/>
      <c r="B258"/>
      <c r="C258" s="20"/>
      <c r="D258" s="17"/>
      <c r="E258" s="22"/>
      <c r="F258" s="17"/>
      <c r="G258" s="22"/>
      <c r="H258" s="17"/>
      <c r="I258" s="17"/>
      <c r="J258" s="17"/>
      <c r="K258" s="22"/>
      <c r="L258" s="33"/>
      <c r="M258" s="33"/>
      <c r="S258" s="39"/>
      <c r="T258" s="39"/>
    </row>
    <row r="259" spans="1:20" ht="15" x14ac:dyDescent="0.25">
      <c r="A259"/>
      <c r="B259"/>
      <c r="C259" s="20"/>
      <c r="D259" s="17"/>
      <c r="E259" s="22"/>
      <c r="F259" s="17"/>
      <c r="G259" s="22"/>
      <c r="H259" s="17"/>
      <c r="I259" s="17"/>
      <c r="J259" s="17"/>
      <c r="K259" s="22"/>
      <c r="L259" s="33"/>
      <c r="M259" s="33"/>
      <c r="S259" s="39"/>
      <c r="T259" s="39"/>
    </row>
    <row r="260" spans="1:20" ht="15" x14ac:dyDescent="0.25">
      <c r="A260"/>
      <c r="B260"/>
      <c r="C260" s="20"/>
      <c r="D260" s="17"/>
      <c r="E260" s="22"/>
      <c r="F260" s="17"/>
      <c r="G260" s="22"/>
      <c r="H260" s="17"/>
      <c r="I260" s="17"/>
      <c r="J260" s="17"/>
      <c r="K260" s="22"/>
      <c r="L260" s="33"/>
      <c r="M260" s="33"/>
      <c r="S260" s="39"/>
      <c r="T260" s="39"/>
    </row>
    <row r="261" spans="1:20" ht="15" x14ac:dyDescent="0.25">
      <c r="A261"/>
      <c r="B261"/>
      <c r="C261" s="20"/>
      <c r="D261" s="17"/>
      <c r="E261" s="22"/>
      <c r="F261" s="17"/>
      <c r="G261" s="22"/>
      <c r="H261" s="17"/>
      <c r="I261" s="17"/>
      <c r="J261" s="17"/>
      <c r="K261" s="22"/>
      <c r="L261" s="33"/>
      <c r="M261" s="33"/>
      <c r="S261" s="39"/>
      <c r="T261" s="39"/>
    </row>
    <row r="262" spans="1:20" ht="15" x14ac:dyDescent="0.25">
      <c r="A262"/>
      <c r="B262"/>
      <c r="C262" s="20"/>
      <c r="D262" s="17"/>
      <c r="E262" s="22"/>
      <c r="F262" s="17"/>
      <c r="G262" s="22"/>
      <c r="H262" s="17"/>
      <c r="I262" s="17"/>
      <c r="J262" s="17"/>
      <c r="K262" s="22"/>
      <c r="L262" s="33"/>
      <c r="M262" s="33"/>
      <c r="S262" s="39"/>
      <c r="T262" s="39"/>
    </row>
    <row r="263" spans="1:20" ht="15" x14ac:dyDescent="0.25">
      <c r="A263"/>
      <c r="B263"/>
      <c r="C263" s="20"/>
      <c r="D263" s="17"/>
      <c r="E263" s="22"/>
      <c r="F263" s="17"/>
      <c r="G263" s="22"/>
      <c r="H263" s="17"/>
      <c r="I263" s="17"/>
      <c r="J263" s="17"/>
      <c r="K263" s="22"/>
      <c r="L263" s="33"/>
      <c r="M263" s="33"/>
      <c r="S263" s="39"/>
      <c r="T263" s="39"/>
    </row>
    <row r="264" spans="1:20" ht="15" x14ac:dyDescent="0.25">
      <c r="A264"/>
      <c r="B264"/>
      <c r="C264" s="20"/>
      <c r="D264" s="17"/>
      <c r="E264" s="22"/>
      <c r="F264" s="17"/>
      <c r="G264" s="22"/>
      <c r="H264" s="17"/>
      <c r="I264" s="17"/>
      <c r="J264" s="17"/>
      <c r="K264" s="22"/>
      <c r="L264" s="33"/>
      <c r="M264" s="33"/>
      <c r="S264" s="39"/>
      <c r="T264" s="39"/>
    </row>
    <row r="265" spans="1:20" ht="15" x14ac:dyDescent="0.25">
      <c r="A265"/>
      <c r="B265"/>
      <c r="C265" s="20"/>
      <c r="D265" s="17"/>
      <c r="E265" s="22"/>
      <c r="F265" s="17"/>
      <c r="G265" s="22"/>
      <c r="H265" s="17"/>
      <c r="I265" s="17"/>
      <c r="J265" s="17"/>
      <c r="K265" s="22"/>
      <c r="L265" s="33"/>
      <c r="M265" s="33"/>
      <c r="S265" s="39"/>
      <c r="T265" s="39"/>
    </row>
    <row r="266" spans="1:20" ht="15" x14ac:dyDescent="0.25">
      <c r="A266"/>
      <c r="B266"/>
      <c r="C266" s="20"/>
      <c r="D266" s="17"/>
      <c r="E266" s="22"/>
      <c r="F266" s="17"/>
      <c r="G266" s="22"/>
      <c r="H266" s="17"/>
      <c r="I266" s="17"/>
      <c r="J266" s="17"/>
      <c r="K266" s="22"/>
      <c r="L266" s="33"/>
      <c r="M266" s="33"/>
      <c r="S266" s="39"/>
      <c r="T266" s="39"/>
    </row>
    <row r="267" spans="1:20" ht="15" x14ac:dyDescent="0.25">
      <c r="A267"/>
      <c r="B267"/>
      <c r="C267" s="20"/>
      <c r="D267" s="17"/>
      <c r="E267" s="22"/>
      <c r="F267" s="17"/>
      <c r="G267" s="22"/>
      <c r="H267" s="17"/>
      <c r="I267" s="17"/>
      <c r="J267" s="17"/>
      <c r="K267" s="22"/>
      <c r="L267" s="33"/>
      <c r="M267" s="33"/>
      <c r="S267" s="39"/>
      <c r="T267" s="39"/>
    </row>
    <row r="268" spans="1:20" ht="15" x14ac:dyDescent="0.25">
      <c r="A268"/>
      <c r="B268"/>
      <c r="C268" s="20"/>
      <c r="D268" s="17"/>
      <c r="E268" s="22"/>
      <c r="F268" s="17"/>
      <c r="G268" s="22"/>
      <c r="H268" s="17"/>
      <c r="I268" s="17"/>
      <c r="J268" s="17"/>
      <c r="K268" s="22"/>
      <c r="L268" s="33"/>
      <c r="M268" s="33"/>
      <c r="S268" s="39"/>
      <c r="T268" s="39"/>
    </row>
    <row r="269" spans="1:20" ht="15" x14ac:dyDescent="0.25">
      <c r="A269"/>
      <c r="B269"/>
      <c r="C269" s="20"/>
      <c r="D269" s="17"/>
      <c r="E269" s="22"/>
      <c r="F269" s="17"/>
      <c r="G269" s="22"/>
      <c r="H269" s="17"/>
      <c r="I269" s="17"/>
      <c r="J269" s="17"/>
      <c r="K269" s="22"/>
      <c r="L269" s="33"/>
      <c r="M269" s="33"/>
      <c r="S269" s="39"/>
      <c r="T269" s="39"/>
    </row>
    <row r="270" spans="1:20" ht="15" x14ac:dyDescent="0.25">
      <c r="A270"/>
      <c r="B270"/>
      <c r="C270" s="20"/>
      <c r="D270" s="17"/>
      <c r="E270" s="22"/>
      <c r="F270" s="17"/>
      <c r="G270" s="22"/>
      <c r="H270" s="17"/>
      <c r="I270" s="17"/>
      <c r="J270" s="17"/>
      <c r="K270" s="22"/>
      <c r="L270" s="33"/>
      <c r="M270" s="33"/>
      <c r="S270" s="39"/>
      <c r="T270" s="39"/>
    </row>
    <row r="271" spans="1:20" ht="15" x14ac:dyDescent="0.25">
      <c r="A271"/>
      <c r="B271"/>
      <c r="C271" s="20"/>
      <c r="D271" s="17"/>
      <c r="E271" s="22"/>
      <c r="F271" s="17"/>
      <c r="G271" s="22"/>
      <c r="H271" s="17"/>
      <c r="I271" s="17"/>
      <c r="J271" s="17"/>
      <c r="K271" s="22"/>
      <c r="L271" s="33"/>
      <c r="M271" s="33"/>
      <c r="S271" s="39"/>
      <c r="T271" s="39"/>
    </row>
    <row r="272" spans="1:20" ht="15" x14ac:dyDescent="0.25">
      <c r="A272"/>
      <c r="B272"/>
      <c r="C272" s="20"/>
      <c r="D272" s="17"/>
      <c r="E272" s="22"/>
      <c r="F272" s="17"/>
      <c r="G272" s="22"/>
      <c r="H272" s="17"/>
      <c r="I272" s="17"/>
      <c r="J272" s="17"/>
      <c r="K272" s="22"/>
      <c r="L272" s="33"/>
      <c r="M272" s="33"/>
      <c r="S272" s="39"/>
      <c r="T272" s="39"/>
    </row>
    <row r="273" spans="1:20" ht="15" x14ac:dyDescent="0.25">
      <c r="A273"/>
      <c r="B273"/>
      <c r="C273" s="20"/>
      <c r="D273" s="17"/>
      <c r="E273" s="22"/>
      <c r="F273" s="17"/>
      <c r="G273" s="22"/>
      <c r="H273" s="17"/>
      <c r="I273" s="17"/>
      <c r="J273" s="17"/>
      <c r="K273" s="22"/>
      <c r="L273" s="33"/>
      <c r="M273" s="33"/>
      <c r="S273" s="39"/>
      <c r="T273" s="39"/>
    </row>
    <row r="274" spans="1:20" ht="15" x14ac:dyDescent="0.25">
      <c r="A274"/>
      <c r="B274"/>
      <c r="C274" s="20"/>
      <c r="D274" s="17"/>
      <c r="E274" s="22"/>
      <c r="F274" s="17"/>
      <c r="G274" s="22"/>
      <c r="H274" s="17"/>
      <c r="I274" s="17"/>
      <c r="J274" s="17"/>
      <c r="K274" s="22"/>
      <c r="L274" s="33"/>
      <c r="M274" s="33"/>
      <c r="S274" s="39"/>
      <c r="T274" s="39"/>
    </row>
    <row r="275" spans="1:20" ht="15" x14ac:dyDescent="0.25">
      <c r="A275"/>
      <c r="B275"/>
      <c r="C275" s="20"/>
      <c r="D275" s="17"/>
      <c r="E275" s="22"/>
      <c r="F275" s="17"/>
      <c r="G275" s="22"/>
      <c r="H275" s="17"/>
      <c r="I275" s="17"/>
      <c r="J275" s="17"/>
      <c r="K275" s="22"/>
      <c r="L275" s="33"/>
      <c r="M275" s="33"/>
      <c r="S275" s="39"/>
      <c r="T275" s="39"/>
    </row>
    <row r="276" spans="1:20" ht="15" x14ac:dyDescent="0.25">
      <c r="A276"/>
      <c r="B276"/>
      <c r="C276" s="20"/>
      <c r="D276" s="17"/>
      <c r="E276" s="22"/>
      <c r="F276" s="17"/>
      <c r="G276" s="22"/>
      <c r="H276" s="17"/>
      <c r="I276" s="17"/>
      <c r="J276" s="17"/>
      <c r="K276" s="22"/>
      <c r="L276" s="33"/>
      <c r="M276" s="33"/>
      <c r="S276" s="39"/>
      <c r="T276" s="39"/>
    </row>
    <row r="277" spans="1:20" ht="15" x14ac:dyDescent="0.25">
      <c r="A277"/>
      <c r="B277"/>
      <c r="C277" s="20"/>
      <c r="D277" s="17"/>
      <c r="E277" s="22"/>
      <c r="F277" s="17"/>
      <c r="G277" s="22"/>
      <c r="H277" s="17"/>
      <c r="I277" s="17"/>
      <c r="J277" s="17"/>
      <c r="K277" s="22"/>
      <c r="L277" s="33"/>
      <c r="M277" s="33"/>
      <c r="S277" s="39"/>
      <c r="T277" s="39"/>
    </row>
    <row r="278" spans="1:20" ht="15" x14ac:dyDescent="0.25">
      <c r="A278"/>
      <c r="B278"/>
      <c r="C278" s="20"/>
      <c r="D278" s="17"/>
      <c r="E278" s="22"/>
      <c r="F278" s="17"/>
      <c r="G278" s="22"/>
      <c r="H278" s="17"/>
      <c r="I278" s="17"/>
      <c r="J278" s="17"/>
      <c r="K278" s="22"/>
      <c r="L278" s="33"/>
      <c r="M278" s="33"/>
      <c r="S278" s="39"/>
      <c r="T278" s="39"/>
    </row>
    <row r="279" spans="1:20" ht="15" x14ac:dyDescent="0.25">
      <c r="A279"/>
      <c r="B279"/>
      <c r="C279" s="20"/>
      <c r="D279" s="17"/>
      <c r="E279" s="22"/>
      <c r="F279" s="17"/>
      <c r="G279" s="22"/>
      <c r="H279" s="17"/>
      <c r="I279" s="17"/>
      <c r="J279" s="17"/>
      <c r="K279" s="22"/>
      <c r="L279" s="33"/>
      <c r="M279" s="33"/>
      <c r="S279" s="39"/>
      <c r="T279" s="39"/>
    </row>
    <row r="280" spans="1:20" ht="15" x14ac:dyDescent="0.25">
      <c r="A280"/>
      <c r="B280"/>
      <c r="C280" s="20"/>
      <c r="D280" s="17"/>
      <c r="E280" s="22"/>
      <c r="F280" s="17"/>
      <c r="G280" s="22"/>
      <c r="H280" s="17"/>
      <c r="I280" s="17"/>
      <c r="J280" s="17"/>
      <c r="K280" s="22"/>
      <c r="L280" s="33"/>
      <c r="M280" s="33"/>
      <c r="S280" s="39"/>
      <c r="T280" s="39"/>
    </row>
    <row r="281" spans="1:20" ht="15" x14ac:dyDescent="0.25">
      <c r="A281"/>
      <c r="B281"/>
      <c r="C281" s="20"/>
      <c r="D281" s="17"/>
      <c r="E281" s="22"/>
      <c r="F281" s="17"/>
      <c r="G281" s="22"/>
      <c r="H281" s="17"/>
      <c r="I281" s="17"/>
      <c r="J281" s="17"/>
      <c r="K281" s="22"/>
      <c r="L281" s="33"/>
      <c r="M281" s="33"/>
      <c r="S281" s="39"/>
      <c r="T281" s="39"/>
    </row>
    <row r="282" spans="1:20" ht="15" x14ac:dyDescent="0.25">
      <c r="A282"/>
      <c r="B282"/>
      <c r="C282" s="20"/>
      <c r="D282" s="17"/>
      <c r="E282" s="22"/>
      <c r="F282" s="17"/>
      <c r="G282" s="22"/>
      <c r="H282" s="17"/>
      <c r="I282" s="17"/>
      <c r="J282" s="17"/>
      <c r="K282" s="22"/>
      <c r="L282" s="33"/>
      <c r="M282" s="33"/>
      <c r="S282" s="39"/>
      <c r="T282" s="39"/>
    </row>
    <row r="283" spans="1:20" ht="15" x14ac:dyDescent="0.25">
      <c r="A283"/>
      <c r="B283"/>
      <c r="C283" s="20"/>
      <c r="D283" s="17"/>
      <c r="E283" s="22"/>
      <c r="F283" s="17"/>
      <c r="G283" s="22"/>
      <c r="H283" s="17"/>
      <c r="I283" s="17"/>
      <c r="J283" s="17"/>
      <c r="K283" s="22"/>
      <c r="L283" s="33"/>
      <c r="M283" s="33"/>
      <c r="S283" s="39"/>
      <c r="T283" s="39"/>
    </row>
    <row r="284" spans="1:20" ht="15" x14ac:dyDescent="0.25">
      <c r="A284"/>
      <c r="B284"/>
      <c r="C284" s="20"/>
      <c r="D284" s="17"/>
      <c r="E284" s="22"/>
      <c r="F284" s="17"/>
      <c r="G284" s="22"/>
      <c r="H284" s="17"/>
      <c r="I284" s="17"/>
      <c r="J284" s="17"/>
      <c r="K284" s="22"/>
      <c r="L284" s="33"/>
      <c r="M284" s="33"/>
      <c r="S284" s="39"/>
      <c r="T284" s="39"/>
    </row>
    <row r="285" spans="1:20" ht="15" x14ac:dyDescent="0.25">
      <c r="A285"/>
      <c r="B285"/>
      <c r="C285" s="20"/>
      <c r="D285" s="17"/>
      <c r="E285" s="22"/>
      <c r="F285" s="17"/>
      <c r="G285" s="22"/>
      <c r="H285" s="17"/>
      <c r="I285" s="17"/>
      <c r="J285" s="17"/>
      <c r="K285" s="22"/>
      <c r="L285" s="33"/>
      <c r="M285" s="33"/>
      <c r="S285" s="39"/>
      <c r="T285" s="39"/>
    </row>
    <row r="286" spans="1:20" ht="15" x14ac:dyDescent="0.25">
      <c r="A286"/>
      <c r="B286"/>
      <c r="C286" s="20"/>
      <c r="D286" s="17"/>
      <c r="E286" s="22"/>
      <c r="F286" s="17"/>
      <c r="G286" s="22"/>
      <c r="H286" s="17"/>
      <c r="I286" s="17"/>
      <c r="J286" s="17"/>
      <c r="K286" s="22"/>
      <c r="L286" s="33"/>
      <c r="M286" s="33"/>
      <c r="S286" s="39"/>
      <c r="T286" s="39"/>
    </row>
    <row r="287" spans="1:20" ht="15" x14ac:dyDescent="0.25">
      <c r="A287"/>
      <c r="B287"/>
      <c r="C287" s="20"/>
      <c r="D287" s="17"/>
      <c r="E287" s="22"/>
      <c r="F287" s="17"/>
      <c r="G287" s="22"/>
      <c r="H287" s="17"/>
      <c r="I287" s="17"/>
      <c r="J287" s="17"/>
      <c r="K287" s="22"/>
      <c r="L287" s="33"/>
      <c r="M287" s="33"/>
      <c r="S287" s="39"/>
      <c r="T287" s="39"/>
    </row>
    <row r="288" spans="1:20" ht="15" x14ac:dyDescent="0.25">
      <c r="A288"/>
      <c r="B288"/>
      <c r="C288" s="20"/>
      <c r="D288" s="17"/>
      <c r="E288" s="22"/>
      <c r="F288" s="17"/>
      <c r="G288" s="22"/>
      <c r="H288" s="17"/>
      <c r="I288" s="17"/>
      <c r="J288" s="17"/>
      <c r="K288" s="22"/>
      <c r="L288" s="33"/>
      <c r="M288" s="33"/>
      <c r="S288" s="39"/>
      <c r="T288" s="39"/>
    </row>
    <row r="289" spans="1:20" ht="15" x14ac:dyDescent="0.25">
      <c r="A289"/>
      <c r="B289"/>
      <c r="C289" s="20"/>
      <c r="D289" s="17"/>
      <c r="E289" s="22"/>
      <c r="F289" s="17"/>
      <c r="G289" s="22"/>
      <c r="H289" s="17"/>
      <c r="I289" s="17"/>
      <c r="J289" s="17"/>
      <c r="K289" s="22"/>
      <c r="L289" s="33"/>
      <c r="M289" s="33"/>
      <c r="S289" s="39"/>
      <c r="T289" s="39"/>
    </row>
    <row r="290" spans="1:20" ht="15" x14ac:dyDescent="0.25">
      <c r="A290"/>
      <c r="B290"/>
      <c r="C290" s="20"/>
      <c r="D290" s="17"/>
      <c r="E290" s="22"/>
      <c r="F290" s="17"/>
      <c r="G290" s="22"/>
      <c r="H290" s="17"/>
      <c r="I290" s="17"/>
      <c r="J290" s="17"/>
      <c r="K290" s="22"/>
      <c r="L290" s="33"/>
      <c r="M290" s="33"/>
      <c r="S290" s="39"/>
      <c r="T290" s="39"/>
    </row>
    <row r="291" spans="1:20" ht="15" x14ac:dyDescent="0.25">
      <c r="A291"/>
      <c r="B291"/>
      <c r="C291" s="20"/>
      <c r="D291" s="17"/>
      <c r="E291" s="22"/>
      <c r="F291" s="17"/>
      <c r="G291" s="22"/>
      <c r="H291" s="17"/>
      <c r="I291" s="17"/>
      <c r="J291" s="17"/>
      <c r="K291" s="22"/>
      <c r="L291" s="33"/>
      <c r="M291" s="33"/>
      <c r="S291" s="39"/>
      <c r="T291" s="39"/>
    </row>
    <row r="292" spans="1:20" ht="15" x14ac:dyDescent="0.25">
      <c r="A292"/>
      <c r="B292"/>
      <c r="C292" s="20"/>
      <c r="D292" s="17"/>
      <c r="E292" s="22"/>
      <c r="F292" s="17"/>
      <c r="G292" s="22"/>
      <c r="H292" s="17"/>
      <c r="I292" s="17"/>
      <c r="J292" s="17"/>
      <c r="K292" s="22"/>
      <c r="L292" s="33"/>
      <c r="M292" s="33"/>
      <c r="S292" s="39"/>
      <c r="T292" s="39"/>
    </row>
    <row r="293" spans="1:20" ht="15" x14ac:dyDescent="0.25">
      <c r="A293"/>
      <c r="B293"/>
      <c r="C293" s="20"/>
      <c r="D293" s="17"/>
      <c r="E293" s="22"/>
      <c r="F293" s="17"/>
      <c r="G293" s="22"/>
      <c r="H293" s="17"/>
      <c r="I293" s="17"/>
      <c r="J293" s="17"/>
      <c r="K293" s="22"/>
      <c r="L293" s="33"/>
      <c r="M293" s="33"/>
      <c r="S293" s="39"/>
      <c r="T293" s="39"/>
    </row>
    <row r="294" spans="1:20" ht="15" x14ac:dyDescent="0.25">
      <c r="A294"/>
      <c r="B294"/>
      <c r="C294" s="20"/>
      <c r="D294" s="17"/>
      <c r="E294" s="22"/>
      <c r="F294" s="17"/>
      <c r="G294" s="22"/>
      <c r="H294" s="17"/>
      <c r="I294" s="17"/>
      <c r="J294" s="17"/>
      <c r="K294" s="22"/>
      <c r="L294" s="33"/>
      <c r="M294" s="33"/>
      <c r="S294" s="39"/>
      <c r="T294" s="39"/>
    </row>
    <row r="295" spans="1:20" ht="15" x14ac:dyDescent="0.25">
      <c r="A295"/>
      <c r="B295"/>
      <c r="C295" s="20"/>
      <c r="D295" s="17"/>
      <c r="E295" s="22"/>
      <c r="F295" s="17"/>
      <c r="G295" s="22"/>
      <c r="H295" s="17"/>
      <c r="I295" s="17"/>
      <c r="J295" s="17"/>
      <c r="K295" s="22"/>
      <c r="L295" s="33"/>
      <c r="M295" s="33"/>
      <c r="S295" s="39"/>
      <c r="T295" s="39"/>
    </row>
    <row r="296" spans="1:20" ht="15" x14ac:dyDescent="0.25">
      <c r="A296"/>
      <c r="B296"/>
      <c r="C296" s="20"/>
      <c r="D296" s="17"/>
      <c r="E296" s="22"/>
      <c r="F296" s="17"/>
      <c r="G296" s="22"/>
      <c r="H296" s="17"/>
      <c r="I296" s="17"/>
      <c r="J296" s="17"/>
      <c r="K296" s="22"/>
      <c r="L296" s="33"/>
      <c r="M296" s="33"/>
      <c r="S296" s="39"/>
      <c r="T296" s="39"/>
    </row>
    <row r="297" spans="1:20" ht="15" x14ac:dyDescent="0.25">
      <c r="A297"/>
      <c r="B297"/>
      <c r="C297" s="20"/>
      <c r="D297" s="17"/>
      <c r="E297" s="22"/>
      <c r="F297" s="17"/>
      <c r="G297" s="22"/>
      <c r="H297" s="17"/>
      <c r="I297" s="17"/>
      <c r="J297" s="17"/>
      <c r="K297" s="22"/>
      <c r="L297" s="33"/>
      <c r="M297" s="33"/>
      <c r="S297" s="39"/>
      <c r="T297" s="39"/>
    </row>
    <row r="298" spans="1:20" ht="15" x14ac:dyDescent="0.25">
      <c r="A298"/>
      <c r="B298"/>
      <c r="C298" s="20"/>
      <c r="D298" s="17"/>
      <c r="E298" s="22"/>
      <c r="F298" s="17"/>
      <c r="G298" s="22"/>
      <c r="H298" s="17"/>
      <c r="I298" s="17"/>
      <c r="J298" s="17"/>
      <c r="K298" s="22"/>
      <c r="L298" s="33"/>
      <c r="M298" s="33"/>
      <c r="S298" s="39"/>
      <c r="T298" s="39"/>
    </row>
    <row r="299" spans="1:20" ht="15" x14ac:dyDescent="0.25">
      <c r="A299"/>
      <c r="B299"/>
      <c r="C299" s="20"/>
      <c r="D299" s="17"/>
      <c r="E299" s="22"/>
      <c r="F299" s="17"/>
      <c r="G299" s="22"/>
      <c r="H299" s="17"/>
      <c r="I299" s="17"/>
      <c r="J299" s="17"/>
      <c r="K299" s="22"/>
      <c r="L299" s="33"/>
      <c r="M299" s="33"/>
      <c r="S299" s="39"/>
      <c r="T299" s="39"/>
    </row>
    <row r="300" spans="1:20" ht="15" x14ac:dyDescent="0.25">
      <c r="A300"/>
      <c r="B300"/>
      <c r="C300" s="20"/>
      <c r="D300" s="17"/>
      <c r="E300" s="22"/>
      <c r="F300" s="17"/>
      <c r="G300" s="22"/>
      <c r="H300" s="17"/>
      <c r="I300" s="17"/>
      <c r="J300" s="17"/>
      <c r="K300" s="22"/>
      <c r="L300" s="33"/>
      <c r="M300" s="33"/>
      <c r="S300" s="39"/>
      <c r="T300" s="39"/>
    </row>
    <row r="301" spans="1:20" ht="15" x14ac:dyDescent="0.25">
      <c r="A301"/>
      <c r="B301"/>
      <c r="C301" s="20"/>
      <c r="D301" s="17"/>
      <c r="E301" s="22"/>
      <c r="F301" s="17"/>
      <c r="G301" s="22"/>
      <c r="H301" s="17"/>
      <c r="I301" s="17"/>
      <c r="J301" s="17"/>
      <c r="K301" s="22"/>
      <c r="L301" s="33"/>
      <c r="M301" s="33"/>
      <c r="S301" s="39"/>
      <c r="T301" s="39"/>
    </row>
    <row r="302" spans="1:20" ht="15" x14ac:dyDescent="0.25">
      <c r="A302"/>
      <c r="B302"/>
      <c r="C302" s="20"/>
      <c r="D302" s="17"/>
      <c r="E302" s="22"/>
      <c r="F302" s="17"/>
      <c r="G302" s="22"/>
      <c r="H302" s="17"/>
      <c r="I302" s="17"/>
      <c r="J302" s="17"/>
      <c r="K302" s="22"/>
      <c r="L302" s="33"/>
      <c r="M302" s="33"/>
      <c r="S302" s="39"/>
      <c r="T302" s="39"/>
    </row>
    <row r="303" spans="1:20" ht="15" x14ac:dyDescent="0.25">
      <c r="A303"/>
      <c r="B303"/>
      <c r="C303" s="20"/>
      <c r="D303" s="17"/>
      <c r="E303" s="22"/>
      <c r="F303" s="17"/>
      <c r="G303" s="22"/>
      <c r="H303" s="17"/>
      <c r="I303" s="17"/>
      <c r="J303" s="17"/>
      <c r="K303" s="22"/>
      <c r="L303" s="33"/>
      <c r="M303" s="33"/>
      <c r="S303" s="39"/>
      <c r="T303" s="39"/>
    </row>
    <row r="304" spans="1:20" ht="15" x14ac:dyDescent="0.25">
      <c r="A304"/>
      <c r="B304"/>
      <c r="C304" s="20"/>
      <c r="D304" s="17"/>
      <c r="E304" s="22"/>
      <c r="F304" s="17"/>
      <c r="G304" s="22"/>
      <c r="H304" s="17"/>
      <c r="I304" s="17"/>
      <c r="J304" s="17"/>
      <c r="K304" s="22"/>
      <c r="L304" s="33"/>
      <c r="M304" s="33"/>
      <c r="S304" s="39"/>
      <c r="T304" s="39"/>
    </row>
    <row r="305" spans="1:20" ht="15" x14ac:dyDescent="0.25">
      <c r="A305"/>
      <c r="B305"/>
      <c r="C305" s="20"/>
      <c r="D305" s="17"/>
      <c r="E305" s="22"/>
      <c r="F305" s="17"/>
      <c r="G305" s="22"/>
      <c r="H305" s="17"/>
      <c r="I305" s="17"/>
      <c r="J305" s="17"/>
      <c r="K305" s="22"/>
      <c r="L305" s="33"/>
      <c r="M305" s="33"/>
      <c r="S305" s="39"/>
      <c r="T305" s="39"/>
    </row>
    <row r="306" spans="1:20" ht="15" x14ac:dyDescent="0.25">
      <c r="A306"/>
      <c r="B306"/>
      <c r="C306" s="20"/>
      <c r="D306" s="17"/>
      <c r="E306" s="22"/>
      <c r="F306" s="17"/>
      <c r="G306" s="22"/>
      <c r="H306" s="17"/>
      <c r="I306" s="17"/>
      <c r="J306" s="17"/>
      <c r="K306" s="22"/>
      <c r="L306" s="33"/>
      <c r="M306" s="33"/>
      <c r="S306" s="39"/>
      <c r="T306" s="39"/>
    </row>
    <row r="307" spans="1:20" ht="15" x14ac:dyDescent="0.25">
      <c r="A307"/>
      <c r="B307"/>
      <c r="C307" s="20"/>
      <c r="D307" s="17"/>
      <c r="E307" s="22"/>
      <c r="F307" s="17"/>
      <c r="G307" s="22"/>
      <c r="H307" s="17"/>
      <c r="I307" s="17"/>
      <c r="J307" s="17"/>
      <c r="K307" s="22"/>
      <c r="L307" s="33"/>
      <c r="M307" s="33"/>
      <c r="S307" s="39"/>
      <c r="T307" s="39"/>
    </row>
    <row r="308" spans="1:20" ht="15" x14ac:dyDescent="0.25">
      <c r="A308"/>
      <c r="B308"/>
      <c r="C308" s="20"/>
      <c r="D308" s="17"/>
      <c r="E308" s="22"/>
      <c r="F308" s="17"/>
      <c r="G308" s="22"/>
      <c r="H308" s="17"/>
      <c r="I308" s="17"/>
      <c r="J308" s="17"/>
      <c r="K308" s="22"/>
      <c r="L308" s="33"/>
      <c r="M308" s="33"/>
      <c r="S308" s="39"/>
      <c r="T308" s="39"/>
    </row>
    <row r="309" spans="1:20" ht="15" x14ac:dyDescent="0.25">
      <c r="A309"/>
      <c r="B309"/>
      <c r="C309" s="20"/>
      <c r="D309" s="17"/>
      <c r="E309" s="22"/>
      <c r="F309" s="17"/>
      <c r="G309" s="22"/>
      <c r="H309" s="17"/>
      <c r="I309" s="17"/>
      <c r="J309" s="17"/>
      <c r="K309" s="22"/>
      <c r="L309" s="33"/>
      <c r="M309" s="33"/>
      <c r="S309" s="39"/>
      <c r="T309" s="39"/>
    </row>
    <row r="310" spans="1:20" ht="15" x14ac:dyDescent="0.25">
      <c r="A310"/>
      <c r="B310"/>
      <c r="C310" s="20"/>
      <c r="D310" s="17"/>
      <c r="E310" s="22"/>
      <c r="F310" s="17"/>
      <c r="G310" s="22"/>
      <c r="H310" s="17"/>
      <c r="I310" s="17"/>
      <c r="J310" s="17"/>
      <c r="K310" s="22"/>
      <c r="L310" s="33"/>
      <c r="M310" s="33"/>
      <c r="S310" s="39"/>
      <c r="T310" s="39"/>
    </row>
    <row r="311" spans="1:20" ht="15" x14ac:dyDescent="0.25">
      <c r="A311"/>
      <c r="B311"/>
      <c r="C311" s="20"/>
      <c r="D311" s="17"/>
      <c r="E311" s="22"/>
      <c r="F311" s="17"/>
      <c r="G311" s="22"/>
      <c r="H311" s="17"/>
      <c r="I311" s="17"/>
      <c r="J311" s="17"/>
      <c r="K311" s="22"/>
      <c r="L311" s="33"/>
      <c r="M311" s="33"/>
      <c r="S311" s="39"/>
      <c r="T311" s="39"/>
    </row>
    <row r="312" spans="1:20" ht="15" x14ac:dyDescent="0.25">
      <c r="A312"/>
      <c r="B312"/>
      <c r="C312" s="20"/>
      <c r="D312" s="17"/>
      <c r="E312" s="22"/>
      <c r="F312" s="17"/>
      <c r="G312" s="22"/>
      <c r="H312" s="17"/>
      <c r="I312" s="17"/>
      <c r="J312" s="17"/>
      <c r="K312" s="22"/>
      <c r="L312" s="33"/>
      <c r="M312" s="33"/>
      <c r="S312" s="39"/>
      <c r="T312" s="39"/>
    </row>
    <row r="313" spans="1:20" ht="15" x14ac:dyDescent="0.25">
      <c r="A313"/>
      <c r="B313"/>
      <c r="C313" s="20"/>
      <c r="D313" s="17"/>
      <c r="E313" s="22"/>
      <c r="F313" s="17"/>
      <c r="G313" s="22"/>
      <c r="H313" s="17"/>
      <c r="I313" s="17"/>
      <c r="J313" s="17"/>
      <c r="K313" s="22"/>
      <c r="L313" s="33"/>
      <c r="M313" s="33"/>
      <c r="S313" s="39"/>
      <c r="T313" s="39"/>
    </row>
    <row r="314" spans="1:20" ht="15" x14ac:dyDescent="0.25">
      <c r="A314"/>
      <c r="B314"/>
      <c r="C314" s="20"/>
      <c r="D314" s="17"/>
      <c r="E314" s="22"/>
      <c r="F314" s="17"/>
      <c r="G314" s="22"/>
      <c r="H314" s="17"/>
      <c r="I314" s="17"/>
      <c r="J314" s="17"/>
      <c r="K314" s="22"/>
      <c r="L314" s="33"/>
      <c r="M314" s="33"/>
      <c r="S314" s="39"/>
      <c r="T314" s="39"/>
    </row>
    <row r="315" spans="1:20" s="52" customFormat="1" ht="15" x14ac:dyDescent="0.25">
      <c r="A315"/>
      <c r="B315"/>
      <c r="C315" s="45"/>
      <c r="D315" s="46"/>
      <c r="E315" s="48"/>
      <c r="F315" s="46"/>
      <c r="G315" s="48"/>
      <c r="H315" s="46"/>
      <c r="I315" s="46"/>
      <c r="J315" s="46"/>
      <c r="K315" s="48"/>
      <c r="L315" s="64"/>
      <c r="M315" s="64"/>
      <c r="S315" s="66"/>
      <c r="T315" s="66"/>
    </row>
    <row r="316" spans="1:20" ht="15" x14ac:dyDescent="0.25">
      <c r="A316"/>
      <c r="B316"/>
      <c r="C316" s="20"/>
      <c r="D316" s="17"/>
      <c r="E316" s="22"/>
      <c r="F316" s="17"/>
      <c r="G316" s="22"/>
      <c r="H316" s="17"/>
      <c r="I316" s="17"/>
      <c r="J316" s="17"/>
      <c r="K316" s="22"/>
      <c r="L316" s="33"/>
      <c r="M316" s="33"/>
      <c r="S316" s="39"/>
      <c r="T316" s="39"/>
    </row>
    <row r="317" spans="1:20" ht="15" x14ac:dyDescent="0.25">
      <c r="A317"/>
      <c r="B317"/>
      <c r="C317" s="20"/>
      <c r="D317" s="17"/>
      <c r="E317" s="22"/>
      <c r="F317" s="17"/>
      <c r="G317" s="22"/>
      <c r="H317" s="17"/>
      <c r="I317" s="17"/>
      <c r="J317" s="17"/>
      <c r="K317" s="22"/>
      <c r="L317" s="33"/>
      <c r="M317" s="33"/>
      <c r="S317" s="39"/>
      <c r="T317" s="39"/>
    </row>
    <row r="318" spans="1:20" ht="15" x14ac:dyDescent="0.25">
      <c r="A318"/>
      <c r="B318"/>
      <c r="C318" s="20"/>
      <c r="D318" s="17"/>
      <c r="E318" s="22"/>
      <c r="F318" s="17"/>
      <c r="G318" s="22"/>
      <c r="H318" s="17"/>
      <c r="I318" s="17"/>
      <c r="J318" s="17"/>
      <c r="K318" s="22"/>
      <c r="L318" s="33"/>
      <c r="M318" s="33"/>
      <c r="S318" s="39"/>
      <c r="T318" s="39"/>
    </row>
    <row r="319" spans="1:20" ht="15" x14ac:dyDescent="0.25">
      <c r="A319"/>
      <c r="B319"/>
      <c r="C319" s="20"/>
      <c r="D319" s="17"/>
      <c r="E319" s="22"/>
      <c r="F319" s="17"/>
      <c r="G319" s="22"/>
      <c r="H319" s="17"/>
      <c r="I319" s="17"/>
      <c r="J319" s="17"/>
      <c r="K319" s="22"/>
      <c r="L319" s="33"/>
      <c r="M319" s="33"/>
      <c r="S319" s="39"/>
      <c r="T319" s="39"/>
    </row>
    <row r="320" spans="1:20" ht="15" x14ac:dyDescent="0.25">
      <c r="A320"/>
      <c r="B320"/>
      <c r="C320" s="20"/>
      <c r="D320" s="17"/>
      <c r="E320" s="22"/>
      <c r="F320" s="17"/>
      <c r="G320" s="22"/>
      <c r="H320" s="17"/>
      <c r="I320" s="17"/>
      <c r="J320" s="17"/>
      <c r="K320" s="22"/>
      <c r="L320" s="33"/>
      <c r="M320" s="33"/>
      <c r="S320" s="39"/>
      <c r="T320" s="39"/>
    </row>
    <row r="321" spans="1:20" ht="15" x14ac:dyDescent="0.25">
      <c r="A321"/>
      <c r="B321"/>
      <c r="C321" s="20"/>
      <c r="D321" s="17"/>
      <c r="E321" s="22"/>
      <c r="F321" s="17"/>
      <c r="G321" s="22"/>
      <c r="H321" s="17"/>
      <c r="I321" s="17"/>
      <c r="J321" s="17"/>
      <c r="K321" s="22"/>
      <c r="L321" s="33"/>
      <c r="M321" s="33"/>
      <c r="S321" s="39"/>
      <c r="T321" s="39"/>
    </row>
    <row r="322" spans="1:20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0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0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0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0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0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0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0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0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0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0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0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0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0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0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387:C450" si="37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37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37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37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37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7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7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7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7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7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7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7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7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7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7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7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7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7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7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7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7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7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7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7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7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7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7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7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7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7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7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7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7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7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7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7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7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7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7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8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8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8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8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8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8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8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8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8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8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8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8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8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8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8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8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8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8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8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8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8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8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8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8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8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8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8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8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8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8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8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8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8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8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8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8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8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8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8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8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8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8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8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8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8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8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8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8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8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8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8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8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8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8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8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8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8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8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8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8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8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8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8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8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9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9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9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9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9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9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9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9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9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9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9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9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9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9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9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9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9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9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9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9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9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9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9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9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9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9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9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9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9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9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9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9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9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9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9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9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9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9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9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9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9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9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9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9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9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9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9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9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9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9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9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9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9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9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9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9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9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9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9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9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9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9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9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9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40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40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40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40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40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40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40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40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40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40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40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40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40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40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40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40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40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40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40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40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40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40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40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40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40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40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40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40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40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40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40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40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40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40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40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40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40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40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40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40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40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40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40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40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40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40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40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40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40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40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40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40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40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40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40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40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40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40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40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40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40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40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40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40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1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1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1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1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1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1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1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1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1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1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1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1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1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1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1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1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1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1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1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1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1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1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1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1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1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1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1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1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1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1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1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1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1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1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1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1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1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1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1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1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1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1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1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1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1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1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1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1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1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2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2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3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3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4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4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5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5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6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topLeftCell="C1" zoomScale="80" zoomScaleNormal="80" workbookViewId="0">
      <pane ySplit="2" topLeftCell="A442" activePane="bottomLeft" state="frozen"/>
      <selection pane="bottomLeft" activeCell="AD460" sqref="AD46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5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181</v>
      </c>
      <c r="O1" s="82"/>
      <c r="P1" s="82"/>
      <c r="Q1" s="13" t="s">
        <v>32</v>
      </c>
      <c r="R1" s="13" t="s">
        <v>33</v>
      </c>
      <c r="S1" s="34" t="s">
        <v>180</v>
      </c>
      <c r="T1" s="13" t="s">
        <v>214</v>
      </c>
      <c r="U1" s="13" t="s">
        <v>205</v>
      </c>
      <c r="V1" s="13" t="s">
        <v>206</v>
      </c>
      <c r="W1" s="13" t="s">
        <v>207</v>
      </c>
      <c r="X1" s="13" t="s">
        <v>208</v>
      </c>
      <c r="Y1" s="13" t="s">
        <v>209</v>
      </c>
      <c r="Z1" s="13" t="s">
        <v>210</v>
      </c>
      <c r="AA1" s="13" t="s">
        <v>211</v>
      </c>
      <c r="AB1" s="13" t="s">
        <v>212</v>
      </c>
      <c r="AC1" s="13" t="s">
        <v>213</v>
      </c>
      <c r="AD1" s="41" t="s">
        <v>429</v>
      </c>
      <c r="AE1" s="41" t="s">
        <v>430</v>
      </c>
      <c r="AF1" s="13" t="s">
        <v>427</v>
      </c>
      <c r="AG1" s="13" t="s">
        <v>428</v>
      </c>
      <c r="AH1" s="41" t="s">
        <v>391</v>
      </c>
      <c r="AI1" s="41" t="s">
        <v>431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5" s="62" customFormat="1" ht="15" x14ac:dyDescent="0.25">
      <c r="A186" s="55">
        <v>3.01</v>
      </c>
      <c r="B186" s="55">
        <v>3.23</v>
      </c>
      <c r="C186" s="55">
        <v>2.59</v>
      </c>
      <c r="D186" s="56">
        <f t="shared" si="17"/>
        <v>2.7923822941462895E-2</v>
      </c>
      <c r="E186" s="57">
        <f>IF(OR($A186="",$B186="",$C186=""),"",A186*'MPTO_working_3-way'!$I185)</f>
        <v>3.0940507070538033</v>
      </c>
      <c r="F186" s="58">
        <f>IF(OR($A186="",$B186="",$C186=""),"",B186*'MPTO_working_3-way'!$I185)</f>
        <v>3.3201939481009251</v>
      </c>
      <c r="G186" s="59">
        <f>IF(OR($A186="",$B186="",$C186=""),"",C186*'MPTO_working_3-way'!$I185)</f>
        <v>2.6623227014183888</v>
      </c>
      <c r="H186" s="57">
        <f>IF(OR($A186="",$B186="",$C186=""),"",'MPTO_working_3-way'!E185)</f>
        <v>3.0967616692937519</v>
      </c>
      <c r="I186" s="58">
        <f>IF(OR($A186="",$B186="",$C186=""),"",'MPTO_working_3-way'!F185)</f>
        <v>3.3301188557484283</v>
      </c>
      <c r="J186" s="59">
        <f>IF(OR($A186="",$B186="",$C186=""),"",'MPTO_working_3-way'!G185)</f>
        <v>2.6539810257655025</v>
      </c>
      <c r="K186" s="57">
        <f>IF(OR($A186="",$B186="",$C186=""),"",'OddsRatio_working_3-way'!H185)</f>
        <v>3.0957803455834147</v>
      </c>
      <c r="L186" s="58">
        <f>IF(OR($A186="",$B186="",$C186=""),"",'OddsRatio_working_3-way'!I185)</f>
        <v>3.3251692391298584</v>
      </c>
      <c r="M186" s="59">
        <f>IF(OR($A186="",$B186="",$C186=""),"",'OddsRatio_working_3-way'!J185)</f>
        <v>2.657856094267478</v>
      </c>
      <c r="N186" s="60">
        <f t="shared" ref="N186:N196" si="39">(1/E186)* 100</f>
        <v>32.320090867295889</v>
      </c>
      <c r="O186" s="61">
        <f t="shared" ref="O186:O196" si="40">(1/F186)* 100</f>
        <v>30.118722449089972</v>
      </c>
      <c r="P186" s="61">
        <f t="shared" ref="P186:P196" si="41">(1/G186)* 100</f>
        <v>37.561186683614132</v>
      </c>
      <c r="Q186" s="55" t="s">
        <v>285</v>
      </c>
      <c r="R186" s="55" t="s">
        <v>80</v>
      </c>
      <c r="S186" s="55" t="s">
        <v>463</v>
      </c>
      <c r="T186" s="62">
        <v>100</v>
      </c>
      <c r="U186" s="62">
        <f t="shared" si="30"/>
        <v>66.777408637873762</v>
      </c>
      <c r="V186" s="62">
        <f t="shared" si="31"/>
        <v>69.040247678018574</v>
      </c>
      <c r="W186" s="62">
        <f t="shared" si="32"/>
        <v>61.389961389961393</v>
      </c>
      <c r="X186" s="62">
        <f t="shared" si="33"/>
        <v>69.569790932020041</v>
      </c>
      <c r="Y186" s="62">
        <f t="shared" si="34"/>
        <v>71.832629972164867</v>
      </c>
      <c r="Z186" s="62">
        <f t="shared" si="35"/>
        <v>64.182343684107664</v>
      </c>
      <c r="AA186" s="62">
        <f t="shared" si="36"/>
        <v>-2.7923822941462788</v>
      </c>
      <c r="AB186" s="62">
        <f t="shared" si="37"/>
        <v>-2.792382294146293</v>
      </c>
      <c r="AC186" s="62">
        <f t="shared" si="38"/>
        <v>-2.7923822941462717</v>
      </c>
      <c r="AD186" s="63"/>
      <c r="AE186" s="63"/>
      <c r="AF186" s="55">
        <v>2.21</v>
      </c>
      <c r="AG186" s="55">
        <v>1.72</v>
      </c>
      <c r="AH186" s="63"/>
      <c r="AI186" s="63"/>
    </row>
    <row r="187" spans="1:35" ht="15" x14ac:dyDescent="0.25">
      <c r="A187">
        <v>2.44</v>
      </c>
      <c r="B187">
        <v>3.48</v>
      </c>
      <c r="C187">
        <v>3.03</v>
      </c>
      <c r="D187" s="45">
        <f t="shared" si="17"/>
        <v>2.7225390713180975E-2</v>
      </c>
      <c r="E187" s="46">
        <f>IF(OR($A187="",$B187="",$C187=""),"",A187*'MPTO_working_3-way'!$I186)</f>
        <v>2.5064299533401617</v>
      </c>
      <c r="F187" s="47">
        <f>IF(OR($A187="",$B187="",$C187=""),"",B187*'MPTO_working_3-way'!$I186)</f>
        <v>3.57474435968187</v>
      </c>
      <c r="G187" s="48">
        <f>IF(OR($A187="",$B187="",$C187=""),"",C187*'MPTO_working_3-way'!$I186)</f>
        <v>3.1124929338609379</v>
      </c>
      <c r="H187" s="46">
        <f>IF(OR($A187="",$B187="",$C187=""),"",'MPTO_working_3-way'!E186)</f>
        <v>2.4952531841994192</v>
      </c>
      <c r="I187" s="47">
        <f>IF(OR($A187="",$B187="",$C187=""),"",'MPTO_working_3-way'!F186)</f>
        <v>3.5934875592761273</v>
      </c>
      <c r="J187" s="48">
        <f>IF(OR($A187="",$B187="",$C187=""),"",'MPTO_working_3-way'!G186)</f>
        <v>3.1156736878205487</v>
      </c>
      <c r="K187" s="46">
        <f>IF(OR($A187="",$B187="",$C187=""),"",'OddsRatio_working_3-way'!H186)</f>
        <v>2.5003186289484622</v>
      </c>
      <c r="L187" s="47">
        <f>IF(OR($A187="",$B187="",$C187=""),"",'OddsRatio_working_3-way'!I186)</f>
        <v>3.5838820831890188</v>
      </c>
      <c r="M187" s="48">
        <f>IF(OR($A187="",$B187="",$C187=""),"",'OddsRatio_working_3-way'!J186)</f>
        <v>3.1150325116426245</v>
      </c>
      <c r="N187" s="49">
        <f t="shared" si="39"/>
        <v>39.897384671267702</v>
      </c>
      <c r="O187" s="50">
        <f t="shared" si="40"/>
        <v>27.974028332727929</v>
      </c>
      <c r="P187" s="50">
        <f t="shared" si="41"/>
        <v>32.128586996004366</v>
      </c>
      <c r="Q187" t="s">
        <v>314</v>
      </c>
      <c r="R187" t="s">
        <v>309</v>
      </c>
      <c r="S187" t="s">
        <v>463</v>
      </c>
      <c r="T187" s="52">
        <v>100</v>
      </c>
      <c r="U187" s="52">
        <f t="shared" ref="U187:U196" si="42">(1/A187)*((T187*A187)-T187)</f>
        <v>59.016393442622956</v>
      </c>
      <c r="V187" s="52">
        <f t="shared" ref="V187:V196" si="43">(1/B187)*((T187*B187)-T187)</f>
        <v>71.264367816091948</v>
      </c>
      <c r="W187" s="52">
        <f t="shared" ref="W187:W196" si="44">(1/C187)*((T187*C187)-T187)</f>
        <v>66.996699669967001</v>
      </c>
      <c r="X187" s="52">
        <f t="shared" ref="X187:X196" si="45">((1/B187)+(1/C187))*T187</f>
        <v>61.738932513941045</v>
      </c>
      <c r="Y187" s="52">
        <f t="shared" ref="Y187:Y196" si="46">((1/A187)+(1/C187))*T187</f>
        <v>73.986906887410058</v>
      </c>
      <c r="Z187" s="52">
        <f t="shared" ref="Z187:Z196" si="47">((1/A187)+(1/B187))*T187</f>
        <v>69.719238741285096</v>
      </c>
      <c r="AA187" s="52">
        <f t="shared" ref="AA187:AA196" si="48">U187-X187</f>
        <v>-2.7225390713180886</v>
      </c>
      <c r="AB187" s="52">
        <f t="shared" ref="AB187:AB196" si="49">V187-Y187</f>
        <v>-2.7225390713181099</v>
      </c>
      <c r="AC187" s="52">
        <f t="shared" ref="AC187:AC196" si="50">W187-Z187</f>
        <v>-2.7225390713180957</v>
      </c>
      <c r="AF187">
        <v>1.95</v>
      </c>
      <c r="AG187">
        <v>1.93</v>
      </c>
    </row>
    <row r="188" spans="1:35" ht="15" x14ac:dyDescent="0.25">
      <c r="A188">
        <v>5.42</v>
      </c>
      <c r="B188">
        <v>5.2</v>
      </c>
      <c r="C188">
        <v>1.54</v>
      </c>
      <c r="D188" s="45">
        <f t="shared" si="17"/>
        <v>2.6160186676791763E-2</v>
      </c>
      <c r="E188" s="46">
        <f>IF(OR($A188="",$B188="",$C188=""),"",A188*'MPTO_working_3-way'!$I187)</f>
        <v>5.5617882117882109</v>
      </c>
      <c r="F188" s="47">
        <f>IF(OR($A188="",$B188="",$C188=""),"",B188*'MPTO_working_3-way'!$I187)</f>
        <v>5.3360329707193177</v>
      </c>
      <c r="G188" s="48">
        <f>IF(OR($A188="",$B188="",$C188=""),"",C188*'MPTO_working_3-way'!$I187)</f>
        <v>1.5802866874822594</v>
      </c>
      <c r="H188" s="46">
        <f>IF(OR($A188="",$B188="",$C188=""),"",'MPTO_working_3-way'!E187)</f>
        <v>5.6888716459226778</v>
      </c>
      <c r="I188" s="47">
        <f>IF(OR($A188="",$B188="",$C188=""),"",'MPTO_working_3-way'!F187)</f>
        <v>5.4469900807196492</v>
      </c>
      <c r="J188" s="48">
        <f>IF(OR($A188="",$B188="",$C188=""),"",'MPTO_working_3-way'!G187)</f>
        <v>1.5609619960353196</v>
      </c>
      <c r="K188" s="46">
        <f>IF(OR($A188="",$B188="",$C188=""),"",'OddsRatio_working_3-way'!H187)</f>
        <v>5.6434514617255047</v>
      </c>
      <c r="L188" s="47">
        <f>IF(OR($A188="",$B188="",$C188=""),"",'OddsRatio_working_3-way'!I187)</f>
        <v>5.4123294432685798</v>
      </c>
      <c r="M188" s="48">
        <f>IF(OR($A188="",$B188="",$C188=""),"",'OddsRatio_working_3-way'!J187)</f>
        <v>1.567299499848817</v>
      </c>
      <c r="N188" s="49">
        <f t="shared" si="39"/>
        <v>17.97982882340791</v>
      </c>
      <c r="O188" s="50">
        <f t="shared" si="40"/>
        <v>18.740513889013624</v>
      </c>
      <c r="P188" s="50">
        <f t="shared" si="41"/>
        <v>63.279657287578473</v>
      </c>
      <c r="Q188" t="s">
        <v>269</v>
      </c>
      <c r="R188" t="s">
        <v>281</v>
      </c>
      <c r="S188" t="s">
        <v>463</v>
      </c>
      <c r="T188" s="52">
        <v>100</v>
      </c>
      <c r="U188" s="52">
        <f t="shared" si="42"/>
        <v>81.549815498154985</v>
      </c>
      <c r="V188" s="52">
        <f t="shared" si="43"/>
        <v>80.769230769230759</v>
      </c>
      <c r="W188" s="52">
        <f t="shared" si="44"/>
        <v>35.064935064935064</v>
      </c>
      <c r="X188" s="52">
        <f t="shared" si="45"/>
        <v>84.16583416583417</v>
      </c>
      <c r="Y188" s="52">
        <f t="shared" si="46"/>
        <v>83.385249436909945</v>
      </c>
      <c r="Z188" s="52">
        <f t="shared" si="47"/>
        <v>37.680953732614249</v>
      </c>
      <c r="AA188" s="52">
        <f t="shared" si="48"/>
        <v>-2.6160186676791852</v>
      </c>
      <c r="AB188" s="52">
        <f t="shared" si="49"/>
        <v>-2.6160186676791852</v>
      </c>
      <c r="AC188" s="52">
        <f t="shared" si="50"/>
        <v>-2.6160186676791852</v>
      </c>
      <c r="AF188">
        <v>1.38</v>
      </c>
      <c r="AG188">
        <v>3.23</v>
      </c>
    </row>
    <row r="189" spans="1:35" ht="15" x14ac:dyDescent="0.25">
      <c r="A189">
        <v>1.83</v>
      </c>
      <c r="B189">
        <v>3.55</v>
      </c>
      <c r="C189">
        <v>5.0599999999999996</v>
      </c>
      <c r="D189" s="45">
        <f t="shared" si="17"/>
        <v>2.5766686774788106E-2</v>
      </c>
      <c r="E189" s="46">
        <f>IF(OR($A189="",$B189="",$C189=""),"",A189*'MPTO_working_3-way'!$I188)</f>
        <v>1.8771530367978624</v>
      </c>
      <c r="F189" s="47">
        <f>IF(OR($A189="",$B189="",$C189=""),"",B189*'MPTO_working_3-way'!$I188)</f>
        <v>3.6414717380504977</v>
      </c>
      <c r="G189" s="48">
        <f>IF(OR($A189="",$B189="",$C189=""),"",C189*'MPTO_working_3-way'!$I188)</f>
        <v>5.1903794350804278</v>
      </c>
      <c r="H189" s="46">
        <f>IF(OR($A189="",$B189="",$C189=""),"",'MPTO_working_3-way'!E188)</f>
        <v>1.8592226649113279</v>
      </c>
      <c r="I189" s="47">
        <f>IF(OR($A189="",$B189="",$C189=""),"",'MPTO_working_3-way'!F188)</f>
        <v>3.6616456987292993</v>
      </c>
      <c r="J189" s="48">
        <f>IF(OR($A189="",$B189="",$C189=""),"",'MPTO_working_3-way'!G188)</f>
        <v>5.2898979696381758</v>
      </c>
      <c r="K189" s="46">
        <f>IF(OR($A189="",$B189="",$C189=""),"",'OddsRatio_working_3-way'!H188)</f>
        <v>1.8660960376813722</v>
      </c>
      <c r="L189" s="47">
        <f>IF(OR($A189="",$B189="",$C189=""),"",'OddsRatio_working_3-way'!I188)</f>
        <v>3.6608974651656605</v>
      </c>
      <c r="M189" s="48">
        <f>IF(OR($A189="",$B189="",$C189=""),"",'OddsRatio_working_3-way'!J188)</f>
        <v>5.236566160224541</v>
      </c>
      <c r="N189" s="49">
        <f t="shared" si="39"/>
        <v>53.2721616403662</v>
      </c>
      <c r="O189" s="50">
        <f t="shared" si="40"/>
        <v>27.461424169540887</v>
      </c>
      <c r="P189" s="50">
        <f t="shared" si="41"/>
        <v>19.266414190092913</v>
      </c>
      <c r="Q189" t="s">
        <v>251</v>
      </c>
      <c r="R189" t="s">
        <v>246</v>
      </c>
      <c r="S189" t="s">
        <v>463</v>
      </c>
      <c r="T189" s="52">
        <v>100</v>
      </c>
      <c r="U189" s="52">
        <f t="shared" si="42"/>
        <v>45.355191256830594</v>
      </c>
      <c r="V189" s="52">
        <f t="shared" si="43"/>
        <v>71.83098591549296</v>
      </c>
      <c r="W189" s="52">
        <f t="shared" si="44"/>
        <v>80.237154150197625</v>
      </c>
      <c r="X189" s="52">
        <f t="shared" si="45"/>
        <v>47.931859934309415</v>
      </c>
      <c r="Y189" s="52">
        <f t="shared" si="46"/>
        <v>74.407654592971767</v>
      </c>
      <c r="Z189" s="52">
        <f t="shared" si="47"/>
        <v>82.813822827676447</v>
      </c>
      <c r="AA189" s="52">
        <f t="shared" si="48"/>
        <v>-2.5766686774788212</v>
      </c>
      <c r="AB189" s="52">
        <f t="shared" si="49"/>
        <v>-2.576668677478807</v>
      </c>
      <c r="AC189" s="52">
        <f t="shared" si="50"/>
        <v>-2.5766686774788212</v>
      </c>
      <c r="AF189">
        <v>2.2799999999999998</v>
      </c>
      <c r="AG189">
        <v>1.69</v>
      </c>
    </row>
    <row r="190" spans="1:35" ht="15" x14ac:dyDescent="0.25">
      <c r="A190">
        <v>1.63</v>
      </c>
      <c r="B190">
        <v>3.71</v>
      </c>
      <c r="C190">
        <v>6.66</v>
      </c>
      <c r="D190" s="45">
        <f t="shared" si="17"/>
        <v>3.3188861641228806E-2</v>
      </c>
      <c r="E190" s="46">
        <f>IF(OR($A190="",$B190="",$C190=""),"",A190*'MPTO_working_3-way'!$I189)</f>
        <v>1.6840978444752028</v>
      </c>
      <c r="F190" s="47">
        <f>IF(OR($A190="",$B190="",$C190=""),"",B190*'MPTO_working_3-way'!$I189)</f>
        <v>3.8331306766889588</v>
      </c>
      <c r="G190" s="48">
        <f>IF(OR($A190="",$B190="",$C190=""),"",C190*'MPTO_working_3-way'!$I189)</f>
        <v>6.8810378185305838</v>
      </c>
      <c r="H190" s="46">
        <f>IF(OR($A190="",$B190="",$C190=""),"",'MPTO_working_3-way'!E189)</f>
        <v>1.6599329311834772</v>
      </c>
      <c r="I190" s="47">
        <f>IF(OR($A190="",$B190="",$C190=""),"",'MPTO_working_3-way'!F189)</f>
        <v>3.8687888635797609</v>
      </c>
      <c r="J190" s="48">
        <f>IF(OR($A190="",$B190="",$C190=""),"",'MPTO_working_3-way'!G189)</f>
        <v>7.1897344027313421</v>
      </c>
      <c r="K190" s="46">
        <f>IF(OR($A190="",$B190="",$C190=""),"",'OddsRatio_working_3-way'!H189)</f>
        <v>1.6686226396252932</v>
      </c>
      <c r="L190" s="47">
        <f>IF(OR($A190="",$B190="",$C190=""),"",'OddsRatio_working_3-way'!I189)</f>
        <v>3.8761386561659439</v>
      </c>
      <c r="M190" s="48">
        <f>IF(OR($A190="",$B190="",$C190=""),"",'OddsRatio_working_3-way'!J189)</f>
        <v>7.0069906988558071</v>
      </c>
      <c r="N190" s="49">
        <f t="shared" si="39"/>
        <v>59.378972740839721</v>
      </c>
      <c r="O190" s="50">
        <f t="shared" si="40"/>
        <v>26.088335732498315</v>
      </c>
      <c r="P190" s="50">
        <f t="shared" si="41"/>
        <v>14.532691526661973</v>
      </c>
      <c r="Q190" t="s">
        <v>197</v>
      </c>
      <c r="R190" t="s">
        <v>193</v>
      </c>
      <c r="S190" t="s">
        <v>463</v>
      </c>
      <c r="T190" s="52">
        <v>100</v>
      </c>
      <c r="U190" s="52">
        <f t="shared" si="42"/>
        <v>38.650306748466257</v>
      </c>
      <c r="V190" s="52">
        <f t="shared" si="43"/>
        <v>73.045822102425873</v>
      </c>
      <c r="W190" s="52">
        <f t="shared" si="44"/>
        <v>84.98498498498499</v>
      </c>
      <c r="X190" s="52">
        <f t="shared" si="45"/>
        <v>41.969192912589136</v>
      </c>
      <c r="Y190" s="52">
        <f t="shared" si="46"/>
        <v>76.364708266548746</v>
      </c>
      <c r="Z190" s="52">
        <f t="shared" si="47"/>
        <v>88.303871149107877</v>
      </c>
      <c r="AA190" s="52">
        <f t="shared" si="48"/>
        <v>-3.3188861641228797</v>
      </c>
      <c r="AB190" s="52">
        <f t="shared" si="49"/>
        <v>-3.3188861641228726</v>
      </c>
      <c r="AC190" s="52">
        <f t="shared" si="50"/>
        <v>-3.3188861641228868</v>
      </c>
      <c r="AF190">
        <v>2</v>
      </c>
      <c r="AG190">
        <v>1.88</v>
      </c>
    </row>
    <row r="191" spans="1:35" ht="15" x14ac:dyDescent="0.25">
      <c r="A191">
        <v>5.37</v>
      </c>
      <c r="B191">
        <v>3.67</v>
      </c>
      <c r="C191">
        <v>1.73</v>
      </c>
      <c r="D191" s="45">
        <f t="shared" si="17"/>
        <v>3.6733985405987379E-2</v>
      </c>
      <c r="E191" s="46">
        <f>IF(OR($A191="",$B191="",$C191=""),"",A191*'MPTO_working_3-way'!$I190)</f>
        <v>5.5672615016301528</v>
      </c>
      <c r="F191" s="47">
        <f>IF(OR($A191="",$B191="",$C191=""),"",B191*'MPTO_working_3-way'!$I190)</f>
        <v>3.8048137264399737</v>
      </c>
      <c r="G191" s="48">
        <f>IF(OR($A191="",$B191="",$C191=""),"",C191*'MPTO_working_3-way'!$I190)</f>
        <v>1.7935497947523582</v>
      </c>
      <c r="H191" s="46">
        <f>IF(OR($A191="",$B191="",$C191=""),"",'MPTO_working_3-way'!E190)</f>
        <v>5.7479497317962531</v>
      </c>
      <c r="I191" s="47">
        <f>IF(OR($A191="",$B191="",$C191=""),"",'MPTO_working_3-way'!F190)</f>
        <v>3.8426820977052745</v>
      </c>
      <c r="J191" s="48">
        <f>IF(OR($A191="",$B191="",$C191=""),"",'MPTO_working_3-way'!G190)</f>
        <v>1.7674401529864552</v>
      </c>
      <c r="K191" s="46">
        <f>IF(OR($A191="",$B191="",$C191=""),"",'OddsRatio_working_3-way'!H190)</f>
        <v>5.6512166757593807</v>
      </c>
      <c r="L191" s="47">
        <f>IF(OR($A191="",$B191="",$C191=""),"",'OddsRatio_working_3-way'!I190)</f>
        <v>3.8418188842740384</v>
      </c>
      <c r="M191" s="48">
        <f>IF(OR($A191="",$B191="",$C191=""),"",'OddsRatio_working_3-way'!J190)</f>
        <v>1.7769766986966473</v>
      </c>
      <c r="N191" s="49">
        <f t="shared" si="39"/>
        <v>17.962152482098954</v>
      </c>
      <c r="O191" s="50">
        <f t="shared" si="40"/>
        <v>26.282495593697931</v>
      </c>
      <c r="P191" s="50">
        <f t="shared" si="41"/>
        <v>55.755351924203111</v>
      </c>
      <c r="Q191" t="s">
        <v>400</v>
      </c>
      <c r="R191" t="s">
        <v>398</v>
      </c>
      <c r="S191" t="s">
        <v>463</v>
      </c>
      <c r="T191" s="52">
        <v>100</v>
      </c>
      <c r="U191" s="52">
        <f t="shared" si="42"/>
        <v>81.378026070763497</v>
      </c>
      <c r="V191" s="52">
        <f t="shared" si="43"/>
        <v>72.752043596730246</v>
      </c>
      <c r="W191" s="52">
        <f t="shared" si="44"/>
        <v>42.196531791907518</v>
      </c>
      <c r="X191" s="52">
        <f t="shared" si="45"/>
        <v>85.051424611362251</v>
      </c>
      <c r="Y191" s="52">
        <f t="shared" si="46"/>
        <v>76.425442137328986</v>
      </c>
      <c r="Z191" s="52">
        <f t="shared" si="47"/>
        <v>45.869930332506257</v>
      </c>
      <c r="AA191" s="52">
        <f t="shared" si="48"/>
        <v>-3.6733985405987539</v>
      </c>
      <c r="AB191" s="52">
        <f t="shared" si="49"/>
        <v>-3.6733985405987397</v>
      </c>
      <c r="AC191" s="52">
        <f t="shared" si="50"/>
        <v>-3.6733985405987397</v>
      </c>
      <c r="AF191">
        <v>1.78</v>
      </c>
      <c r="AG191">
        <v>2.09</v>
      </c>
    </row>
    <row r="192" spans="1:35" ht="15" x14ac:dyDescent="0.25">
      <c r="A192">
        <v>2.4300000000000002</v>
      </c>
      <c r="B192">
        <v>3.11</v>
      </c>
      <c r="C192">
        <v>3.45</v>
      </c>
      <c r="D192" s="45">
        <f t="shared" si="17"/>
        <v>2.2921114568752676E-2</v>
      </c>
      <c r="E192" s="46">
        <f>IF(OR($A192="",$B192="",$C192=""),"",A192*'MPTO_working_3-way'!$I191)</f>
        <v>2.485698308402069</v>
      </c>
      <c r="F192" s="47">
        <f>IF(OR($A192="",$B192="",$C192=""),"",B192*'MPTO_working_3-way'!$I191)</f>
        <v>3.1812846663088208</v>
      </c>
      <c r="G192" s="48">
        <f>IF(OR($A192="",$B192="",$C192=""),"",C192*'MPTO_working_3-way'!$I191)</f>
        <v>3.5290778452621967</v>
      </c>
      <c r="H192" s="46">
        <f>IF(OR($A192="",$B192="",$C192=""),"",'MPTO_working_3-way'!E191)</f>
        <v>2.475969096782189</v>
      </c>
      <c r="I192" s="47">
        <f>IF(OR($A192="",$B192="",$C192=""),"",'MPTO_working_3-way'!F191)</f>
        <v>3.1856971186889038</v>
      </c>
      <c r="J192" s="48">
        <f>IF(OR($A192="",$B192="",$C192=""),"",'MPTO_working_3-way'!G191)</f>
        <v>3.5434015190072974</v>
      </c>
      <c r="K192" s="46">
        <f>IF(OR($A192="",$B192="",$C192=""),"",'OddsRatio_working_3-way'!H191)</f>
        <v>2.4803381196549896</v>
      </c>
      <c r="L192" s="47">
        <f>IF(OR($A192="",$B192="",$C192=""),"",'OddsRatio_working_3-way'!I191)</f>
        <v>3.1842751276028172</v>
      </c>
      <c r="M192" s="48">
        <f>IF(OR($A192="",$B192="",$C192=""),"",'OddsRatio_working_3-way'!J191)</f>
        <v>3.5362436315767303</v>
      </c>
      <c r="N192" s="49">
        <f t="shared" si="39"/>
        <v>40.230143642928653</v>
      </c>
      <c r="O192" s="50">
        <f t="shared" si="40"/>
        <v>31.433842139008561</v>
      </c>
      <c r="P192" s="50">
        <f t="shared" si="41"/>
        <v>28.33601421806279</v>
      </c>
      <c r="Q192" t="s">
        <v>111</v>
      </c>
      <c r="R192" t="s">
        <v>120</v>
      </c>
      <c r="S192" t="s">
        <v>463</v>
      </c>
      <c r="T192" s="52">
        <v>100</v>
      </c>
      <c r="U192" s="52">
        <f t="shared" si="42"/>
        <v>58.847736625514408</v>
      </c>
      <c r="V192" s="52">
        <f t="shared" si="43"/>
        <v>67.845659163987136</v>
      </c>
      <c r="W192" s="52">
        <f t="shared" si="44"/>
        <v>71.014492753623188</v>
      </c>
      <c r="X192" s="52">
        <f t="shared" si="45"/>
        <v>61.139848082389683</v>
      </c>
      <c r="Y192" s="52">
        <f t="shared" si="46"/>
        <v>70.137770620862412</v>
      </c>
      <c r="Z192" s="52">
        <f t="shared" si="47"/>
        <v>73.306604210498463</v>
      </c>
      <c r="AA192" s="52">
        <f t="shared" si="48"/>
        <v>-2.2921114568752756</v>
      </c>
      <c r="AB192" s="52">
        <f t="shared" si="49"/>
        <v>-2.2921114568752756</v>
      </c>
      <c r="AC192" s="52">
        <f t="shared" si="50"/>
        <v>-2.2921114568752756</v>
      </c>
      <c r="AF192">
        <v>2.4500000000000002</v>
      </c>
      <c r="AG192">
        <v>1.61</v>
      </c>
    </row>
    <row r="193" spans="1:33" ht="15" x14ac:dyDescent="0.25">
      <c r="A193">
        <v>2.83</v>
      </c>
      <c r="B193">
        <v>2.79</v>
      </c>
      <c r="C193">
        <v>3.17</v>
      </c>
      <c r="D193" s="45">
        <f t="shared" si="17"/>
        <v>2.7237242776675608E-2</v>
      </c>
      <c r="E193" s="46">
        <f>IF(OR($A193="",$B193="",$C193=""),"",A193*'MPTO_working_3-way'!$I192)</f>
        <v>2.9070813970579921</v>
      </c>
      <c r="F193" s="47">
        <f>IF(OR($A193="",$B193="",$C193=""),"",B193*'MPTO_working_3-way'!$I192)</f>
        <v>2.8659919073469249</v>
      </c>
      <c r="G193" s="48">
        <f>IF(OR($A193="",$B193="",$C193=""),"",C193*'MPTO_working_3-way'!$I192)</f>
        <v>3.2563420596020616</v>
      </c>
      <c r="H193" s="46">
        <f>IF(OR($A193="",$B193="",$C193=""),"",'MPTO_working_3-way'!E192)</f>
        <v>2.9046310052748483</v>
      </c>
      <c r="I193" s="47">
        <f>IF(OR($A193="",$B193="",$C193=""),"",'MPTO_working_3-way'!F192)</f>
        <v>2.8625091773961366</v>
      </c>
      <c r="J193" s="48">
        <f>IF(OR($A193="",$B193="",$C193=""),"",'MPTO_working_3-way'!G192)</f>
        <v>3.2639383875998682</v>
      </c>
      <c r="K193" s="46">
        <f>IF(OR($A193="",$B193="",$C193=""),"",'OddsRatio_working_3-way'!H192)</f>
        <v>2.9059240851079875</v>
      </c>
      <c r="L193" s="47">
        <f>IF(OR($A193="",$B193="",$C193=""),"",'OddsRatio_working_3-way'!I192)</f>
        <v>2.8642645422640971</v>
      </c>
      <c r="M193" s="48">
        <f>IF(OR($A193="",$B193="",$C193=""),"",'OddsRatio_working_3-way'!J192)</f>
        <v>3.2600301992810561</v>
      </c>
      <c r="N193" s="49">
        <f t="shared" si="39"/>
        <v>34.398761624356794</v>
      </c>
      <c r="O193" s="50">
        <f t="shared" si="40"/>
        <v>34.891933834024996</v>
      </c>
      <c r="P193" s="50">
        <f t="shared" si="41"/>
        <v>30.709304541618216</v>
      </c>
      <c r="Q193" t="s">
        <v>121</v>
      </c>
      <c r="R193" t="s">
        <v>123</v>
      </c>
      <c r="S193" t="s">
        <v>463</v>
      </c>
      <c r="T193" s="52">
        <v>100</v>
      </c>
      <c r="U193" s="52">
        <f t="shared" si="42"/>
        <v>64.664310954063609</v>
      </c>
      <c r="V193" s="52">
        <f t="shared" si="43"/>
        <v>64.157706093189958</v>
      </c>
      <c r="W193" s="52">
        <f t="shared" si="44"/>
        <v>68.454258675078862</v>
      </c>
      <c r="X193" s="52">
        <f t="shared" si="45"/>
        <v>67.388035231731166</v>
      </c>
      <c r="Y193" s="52">
        <f t="shared" si="46"/>
        <v>66.88143037085753</v>
      </c>
      <c r="Z193" s="52">
        <f t="shared" si="47"/>
        <v>71.177982952746433</v>
      </c>
      <c r="AA193" s="52">
        <f t="shared" si="48"/>
        <v>-2.7237242776675572</v>
      </c>
      <c r="AB193" s="52">
        <f t="shared" si="49"/>
        <v>-2.7237242776675714</v>
      </c>
      <c r="AC193" s="52">
        <f t="shared" si="50"/>
        <v>-2.7237242776675714</v>
      </c>
      <c r="AF193">
        <v>3.19</v>
      </c>
      <c r="AG193">
        <v>1.38</v>
      </c>
    </row>
    <row r="194" spans="1:33" ht="15" x14ac:dyDescent="0.25">
      <c r="A194">
        <v>1.58</v>
      </c>
      <c r="B194">
        <v>3.65</v>
      </c>
      <c r="C194">
        <v>8.0399999999999991</v>
      </c>
      <c r="D194" s="45">
        <f t="shared" si="17"/>
        <v>3.1262104597525653E-2</v>
      </c>
      <c r="E194" s="46">
        <f>IF(OR($A194="",$B194="",$C194=""),"",A194*'MPTO_working_3-way'!$I193)</f>
        <v>1.6293941252640907</v>
      </c>
      <c r="F194" s="47">
        <f>IF(OR($A194="",$B194="",$C194=""),"",B194*'MPTO_working_3-way'!$I193)</f>
        <v>3.7641066817809685</v>
      </c>
      <c r="G194" s="48">
        <f>IF(OR($A194="",$B194="",$C194=""),"",C194*'MPTO_working_3-way'!$I193)</f>
        <v>8.2913473209641051</v>
      </c>
      <c r="H194" s="46">
        <f>IF(OR($A194="",$B194="",$C194=""),"",'MPTO_working_3-way'!E193)</f>
        <v>1.60644972633773</v>
      </c>
      <c r="I194" s="47">
        <f>IF(OR($A194="",$B194="",$C194=""),"",'MPTO_working_3-way'!F193)</f>
        <v>3.7943190522224719</v>
      </c>
      <c r="J194" s="48">
        <f>IF(OR($A194="",$B194="",$C194=""),"",'MPTO_working_3-way'!G193)</f>
        <v>8.7752083717104021</v>
      </c>
      <c r="K194" s="46">
        <f>IF(OR($A194="",$B194="",$C194=""),"",'OddsRatio_working_3-way'!H193)</f>
        <v>1.6147742162914174</v>
      </c>
      <c r="L194" s="47">
        <f>IF(OR($A194="",$B194="",$C194=""),"",'OddsRatio_working_3-way'!I193)</f>
        <v>3.8088821951245775</v>
      </c>
      <c r="M194" s="48">
        <f>IF(OR($A194="",$B194="",$C194=""),"",'OddsRatio_working_3-way'!J193)</f>
        <v>8.4620870391234053</v>
      </c>
      <c r="N194" s="49">
        <f t="shared" si="39"/>
        <v>61.372505552511484</v>
      </c>
      <c r="O194" s="50">
        <f t="shared" si="40"/>
        <v>26.566728430950182</v>
      </c>
      <c r="P194" s="50">
        <f t="shared" si="41"/>
        <v>12.060766016538329</v>
      </c>
      <c r="Q194" t="s">
        <v>115</v>
      </c>
      <c r="R194" t="s">
        <v>160</v>
      </c>
      <c r="S194" t="s">
        <v>463</v>
      </c>
      <c r="T194" s="52">
        <v>100</v>
      </c>
      <c r="U194" s="52">
        <f t="shared" si="42"/>
        <v>36.708860759493668</v>
      </c>
      <c r="V194" s="52">
        <f t="shared" si="43"/>
        <v>72.602739726027394</v>
      </c>
      <c r="W194" s="52">
        <f t="shared" si="44"/>
        <v>87.56218905472636</v>
      </c>
      <c r="X194" s="52">
        <f t="shared" si="45"/>
        <v>39.835071219246231</v>
      </c>
      <c r="Y194" s="52">
        <f t="shared" si="46"/>
        <v>75.728950185779951</v>
      </c>
      <c r="Z194" s="52">
        <f t="shared" si="47"/>
        <v>90.688399514478917</v>
      </c>
      <c r="AA194" s="52">
        <f t="shared" si="48"/>
        <v>-3.1262104597525635</v>
      </c>
      <c r="AB194" s="52">
        <f t="shared" si="49"/>
        <v>-3.1262104597525564</v>
      </c>
      <c r="AC194" s="52">
        <f t="shared" si="50"/>
        <v>-3.1262104597525564</v>
      </c>
      <c r="AF194">
        <v>2.4</v>
      </c>
      <c r="AG194">
        <v>1.62</v>
      </c>
    </row>
    <row r="195" spans="1:33" ht="15" x14ac:dyDescent="0.25">
      <c r="A195">
        <v>1.3</v>
      </c>
      <c r="B195">
        <v>5.93</v>
      </c>
      <c r="C195">
        <v>10.4</v>
      </c>
      <c r="D195" s="45">
        <f t="shared" si="17"/>
        <v>3.4018679465559698E-2</v>
      </c>
      <c r="E195" s="46">
        <f>IF(OR($A195="",$B195="",$C195=""),"",A195*'MPTO_working_3-way'!$I194)</f>
        <v>1.3442242833052276</v>
      </c>
      <c r="F195" s="47">
        <f>IF(OR($A195="",$B195="",$C195=""),"",B195*'MPTO_working_3-way'!$I194)</f>
        <v>6.131730769230769</v>
      </c>
      <c r="G195" s="48">
        <f>IF(OR($A195="",$B195="",$C195=""),"",C195*'MPTO_working_3-way'!$I194)</f>
        <v>10.753794266441821</v>
      </c>
      <c r="H195" s="46">
        <f>IF(OR($A195="",$B195="",$C195=""),"",'MPTO_working_3-way'!E194)</f>
        <v>1.3194505855001355</v>
      </c>
      <c r="I195" s="47">
        <f>IF(OR($A195="",$B195="",$C195=""),"",'MPTO_working_3-way'!F194)</f>
        <v>6.3575012026664819</v>
      </c>
      <c r="J195" s="48">
        <f>IF(OR($A195="",$B195="",$C195=""),"",'MPTO_working_3-way'!G194)</f>
        <v>11.790466479734896</v>
      </c>
      <c r="K195" s="46">
        <f>IF(OR($A195="",$B195="",$C195=""),"",'OddsRatio_working_3-way'!H194)</f>
        <v>1.3265043885733059</v>
      </c>
      <c r="L195" s="47">
        <f>IF(OR($A195="",$B195="",$C195=""),"",'OddsRatio_working_3-way'!I194)</f>
        <v>6.3655554522213258</v>
      </c>
      <c r="M195" s="48">
        <f>IF(OR($A195="",$B195="",$C195=""),"",'OddsRatio_working_3-way'!J194)</f>
        <v>11.230470841963584</v>
      </c>
      <c r="N195" s="49">
        <f t="shared" si="39"/>
        <v>74.392347498823909</v>
      </c>
      <c r="O195" s="50">
        <f t="shared" si="40"/>
        <v>16.308609063823116</v>
      </c>
      <c r="P195" s="50">
        <f t="shared" si="41"/>
        <v>9.2990434373529887</v>
      </c>
      <c r="Q195" t="s">
        <v>242</v>
      </c>
      <c r="R195" t="s">
        <v>237</v>
      </c>
      <c r="S195" t="s">
        <v>464</v>
      </c>
      <c r="T195" s="52">
        <v>100</v>
      </c>
      <c r="U195" s="52">
        <f t="shared" si="42"/>
        <v>23.076923076923073</v>
      </c>
      <c r="V195" s="52">
        <f t="shared" si="43"/>
        <v>83.136593591905566</v>
      </c>
      <c r="W195" s="52">
        <f t="shared" si="44"/>
        <v>90.384615384615373</v>
      </c>
      <c r="X195" s="52">
        <f t="shared" si="45"/>
        <v>26.478791023479054</v>
      </c>
      <c r="Y195" s="52">
        <f t="shared" si="46"/>
        <v>86.538461538461533</v>
      </c>
      <c r="Z195" s="52">
        <f t="shared" si="47"/>
        <v>93.786483331171354</v>
      </c>
      <c r="AA195" s="52">
        <f t="shared" si="48"/>
        <v>-3.4018679465559813</v>
      </c>
      <c r="AB195" s="52">
        <f t="shared" si="49"/>
        <v>-3.4018679465559671</v>
      </c>
      <c r="AC195" s="52">
        <f t="shared" si="50"/>
        <v>-3.4018679465559813</v>
      </c>
      <c r="AD195" s="42" t="s">
        <v>467</v>
      </c>
      <c r="AF195">
        <v>1.49</v>
      </c>
      <c r="AG195">
        <v>2.74</v>
      </c>
    </row>
    <row r="196" spans="1:33" ht="15" x14ac:dyDescent="0.25">
      <c r="A196">
        <v>3.04</v>
      </c>
      <c r="B196">
        <v>3.82</v>
      </c>
      <c r="C196">
        <v>2.29</v>
      </c>
      <c r="D196" s="45">
        <f t="shared" si="17"/>
        <v>2.7408695840517971E-2</v>
      </c>
      <c r="E196" s="46">
        <f>IF(OR($A196="",$B196="",$C196=""),"",A196*'MPTO_working_3-way'!$I195)</f>
        <v>3.1233224353551745</v>
      </c>
      <c r="F196" s="47">
        <f>IF(OR($A196="",$B196="",$C196=""),"",B196*'MPTO_working_3-way'!$I195)</f>
        <v>3.9247012181107785</v>
      </c>
      <c r="G196" s="48">
        <f>IF(OR($A196="",$B196="",$C196=""),"",C196*'MPTO_working_3-way'!$I195)</f>
        <v>2.3527659134747863</v>
      </c>
      <c r="H196" s="46">
        <f>IF(OR($A196="",$B196="",$C196=""),"",'MPTO_working_3-way'!E195)</f>
        <v>3.1268454595565061</v>
      </c>
      <c r="I196" s="47">
        <f>IF(OR($A196="",$B196="",$C196=""),"",'MPTO_working_3-way'!F195)</f>
        <v>3.958140718217066</v>
      </c>
      <c r="J196" s="48">
        <f>IF(OR($A196="",$B196="",$C196=""),"",'MPTO_working_3-way'!G195)</f>
        <v>2.3389351334020843</v>
      </c>
      <c r="K196" s="46">
        <f>IF(OR($A196="",$B196="",$C196=""),"",'OddsRatio_working_3-way'!H195)</f>
        <v>3.12707164772758</v>
      </c>
      <c r="L196" s="47">
        <f>IF(OR($A196="",$B196="",$C196=""),"",'OddsRatio_working_3-way'!I195)</f>
        <v>3.9403637483293017</v>
      </c>
      <c r="M196" s="48">
        <f>IF(OR($A196="",$B196="",$C196=""),"",'OddsRatio_working_3-way'!J195)</f>
        <v>2.345060012533617</v>
      </c>
      <c r="N196" s="49">
        <f t="shared" si="39"/>
        <v>32.017187488562421</v>
      </c>
      <c r="O196" s="50">
        <f t="shared" si="40"/>
        <v>25.479646587756484</v>
      </c>
      <c r="P196" s="50">
        <f t="shared" si="41"/>
        <v>42.503165923681117</v>
      </c>
      <c r="Q196" t="s">
        <v>235</v>
      </c>
      <c r="R196" t="s">
        <v>238</v>
      </c>
      <c r="S196" t="s">
        <v>464</v>
      </c>
      <c r="T196" s="52">
        <v>100</v>
      </c>
      <c r="U196" s="52">
        <f t="shared" si="42"/>
        <v>67.10526315789474</v>
      </c>
      <c r="V196" s="52">
        <f t="shared" si="43"/>
        <v>73.821989528795811</v>
      </c>
      <c r="W196" s="52">
        <f t="shared" si="44"/>
        <v>56.331877729257641</v>
      </c>
      <c r="X196" s="52">
        <f t="shared" si="45"/>
        <v>69.846132741946548</v>
      </c>
      <c r="Y196" s="52">
        <f t="shared" si="46"/>
        <v>76.562859112847619</v>
      </c>
      <c r="Z196" s="52">
        <f t="shared" si="47"/>
        <v>59.072747313309449</v>
      </c>
      <c r="AA196" s="52">
        <f t="shared" si="48"/>
        <v>-2.7408695840518078</v>
      </c>
      <c r="AB196" s="52">
        <f t="shared" si="49"/>
        <v>-2.7408695840518078</v>
      </c>
      <c r="AC196" s="52">
        <f t="shared" si="50"/>
        <v>-2.7408695840518078</v>
      </c>
      <c r="AD196" s="42" t="s">
        <v>468</v>
      </c>
      <c r="AF196">
        <v>1.7</v>
      </c>
      <c r="AG196">
        <v>2.2400000000000002</v>
      </c>
    </row>
    <row r="197" spans="1:33" ht="15" x14ac:dyDescent="0.25">
      <c r="A197">
        <v>1.68</v>
      </c>
      <c r="B197">
        <v>3.9</v>
      </c>
      <c r="C197">
        <v>5.59</v>
      </c>
      <c r="D197" s="45">
        <f t="shared" ref="D197:D260" si="51">IF(OR($A197="",$B197="",$C197=""),"",(1/A197)+(1/B197)+(1/C197)-1)</f>
        <v>3.0539228213646963E-2</v>
      </c>
      <c r="E197" s="46">
        <f>IF(OR($A197="",$B197="",$C197=""),"",A197*'MPTO_working_3-way'!$I196)</f>
        <v>1.7313059033989269</v>
      </c>
      <c r="F197" s="47">
        <f>IF(OR($A197="",$B197="",$C197=""),"",B197*'MPTO_working_3-way'!$I196)</f>
        <v>4.0191029900332227</v>
      </c>
      <c r="G197" s="48">
        <f>IF(OR($A197="",$B197="",$C197=""),"",C197*'MPTO_working_3-way'!$I196)</f>
        <v>5.7607142857142861</v>
      </c>
      <c r="H197" s="46">
        <f>IF(OR($A197="",$B197="",$C197=""),"",'MPTO_working_3-way'!E196)</f>
        <v>1.7092312172393711</v>
      </c>
      <c r="I197" s="47">
        <f>IF(OR($A197="",$B197="",$C197=""),"",'MPTO_working_3-way'!F196)</f>
        <v>4.0612350804359112</v>
      </c>
      <c r="J197" s="48">
        <f>IF(OR($A197="",$B197="",$C197=""),"",'MPTO_working_3-way'!G196)</f>
        <v>5.9272910881090652</v>
      </c>
      <c r="K197" s="46">
        <f>IF(OR($A197="",$B197="",$C197=""),"",'OddsRatio_working_3-way'!H196)</f>
        <v>1.7171139408685345</v>
      </c>
      <c r="L197" s="47">
        <f>IF(OR($A197="",$B197="",$C197=""),"",'OddsRatio_working_3-way'!I196)</f>
        <v>4.0582800419393363</v>
      </c>
      <c r="M197" s="48">
        <f>IF(OR($A197="",$B197="",$C197=""),"",'OddsRatio_working_3-way'!J196)</f>
        <v>5.8405191008626058</v>
      </c>
      <c r="N197" s="49">
        <f t="shared" ref="N197:N260" si="52">(1/E197)* 100</f>
        <v>57.759867741268856</v>
      </c>
      <c r="O197" s="50">
        <f t="shared" ref="O197:O260" si="53">(1/F197)* 100</f>
        <v>24.881173796238894</v>
      </c>
      <c r="P197" s="50">
        <f t="shared" ref="P197:P260" si="54">(1/G197)* 100</f>
        <v>17.35895846249225</v>
      </c>
      <c r="Q197" t="s">
        <v>245</v>
      </c>
      <c r="R197" t="s">
        <v>241</v>
      </c>
      <c r="S197" t="s">
        <v>464</v>
      </c>
      <c r="T197" s="52">
        <v>100</v>
      </c>
      <c r="U197" s="52">
        <f t="shared" ref="U197:U205" si="55">(1/A197)*((T197*A197)-T197)</f>
        <v>40.476190476190474</v>
      </c>
      <c r="V197" s="52">
        <f t="shared" ref="V197:V205" si="56">(1/B197)*((T197*B197)-T197)</f>
        <v>74.358974358974365</v>
      </c>
      <c r="W197" s="52">
        <f t="shared" ref="W197:W205" si="57">(1/C197)*((T197*C197)-T197)</f>
        <v>82.110912343470488</v>
      </c>
      <c r="X197" s="52">
        <f t="shared" ref="X197:X205" si="58">((1/B197)+(1/C197))*T197</f>
        <v>43.530113297555161</v>
      </c>
      <c r="Y197" s="52">
        <f t="shared" ref="Y197:Y205" si="59">((1/A197)+(1/C197))*T197</f>
        <v>77.41289718033903</v>
      </c>
      <c r="Z197" s="52">
        <f t="shared" ref="Z197:Z205" si="60">((1/A197)+(1/B197))*T197</f>
        <v>85.164835164835168</v>
      </c>
      <c r="AA197" s="52">
        <f t="shared" ref="AA197:AA205" si="61">U197-X197</f>
        <v>-3.0539228213646865</v>
      </c>
      <c r="AB197" s="52">
        <f t="shared" ref="AB197:AB205" si="62">V197-Y197</f>
        <v>-3.0539228213646652</v>
      </c>
      <c r="AC197" s="52">
        <f t="shared" ref="AC197:AC205" si="63">W197-Z197</f>
        <v>-3.0539228213646794</v>
      </c>
      <c r="AD197" s="42" t="s">
        <v>469</v>
      </c>
      <c r="AF197">
        <v>1.89</v>
      </c>
      <c r="AG197">
        <v>2</v>
      </c>
    </row>
    <row r="198" spans="1:33" ht="15" x14ac:dyDescent="0.25">
      <c r="A198">
        <v>3.32</v>
      </c>
      <c r="B198">
        <v>4.08</v>
      </c>
      <c r="C198">
        <v>2.0699999999999998</v>
      </c>
      <c r="D198" s="45">
        <f t="shared" si="51"/>
        <v>2.939464593240837E-2</v>
      </c>
      <c r="E198" s="46">
        <f>IF(OR($A198="",$B198="",$C198=""),"",A198*'MPTO_working_3-way'!$I197)</f>
        <v>3.4175902244955956</v>
      </c>
      <c r="F198" s="47">
        <f>IF(OR($A198="",$B198="",$C198=""),"",B198*'MPTO_working_3-way'!$I197)</f>
        <v>4.1999301554042265</v>
      </c>
      <c r="G198" s="48">
        <f>IF(OR($A198="",$B198="",$C198=""),"",C198*'MPTO_working_3-way'!$I197)</f>
        <v>2.1308469170800852</v>
      </c>
      <c r="H198" s="46">
        <f>IF(OR($A198="",$B198="",$C198=""),"",'MPTO_working_3-way'!E197)</f>
        <v>3.4316312203948081</v>
      </c>
      <c r="I198" s="47">
        <f>IF(OR($A198="",$B198="",$C198=""),"",'MPTO_working_3-way'!F197)</f>
        <v>4.2498969332175758</v>
      </c>
      <c r="J198" s="48">
        <f>IF(OR($A198="",$B198="",$C198=""),"",'MPTO_working_3-way'!G197)</f>
        <v>2.1128535414122247</v>
      </c>
      <c r="K198" s="46">
        <f>IF(OR($A198="",$B198="",$C198=""),"",'OddsRatio_working_3-way'!H197)</f>
        <v>3.4288882772897553</v>
      </c>
      <c r="L198" s="47">
        <f>IF(OR($A198="",$B198="",$C198=""),"",'OddsRatio_working_3-way'!I197)</f>
        <v>4.2245585750226073</v>
      </c>
      <c r="M198" s="48">
        <f>IF(OR($A198="",$B198="",$C198=""),"",'OddsRatio_working_3-way'!J197)</f>
        <v>2.1202200244396718</v>
      </c>
      <c r="N198" s="49">
        <f t="shared" si="52"/>
        <v>29.260383320167961</v>
      </c>
      <c r="O198" s="50">
        <f t="shared" si="53"/>
        <v>23.809919760528828</v>
      </c>
      <c r="P198" s="50">
        <f t="shared" si="54"/>
        <v>46.929696919303197</v>
      </c>
      <c r="Q198" t="s">
        <v>454</v>
      </c>
      <c r="R198" t="s">
        <v>450</v>
      </c>
      <c r="S198" t="s">
        <v>464</v>
      </c>
      <c r="T198" s="52">
        <v>100</v>
      </c>
      <c r="U198" s="52">
        <f t="shared" si="55"/>
        <v>69.879518072289159</v>
      </c>
      <c r="V198" s="52">
        <f t="shared" si="56"/>
        <v>75.490196078431367</v>
      </c>
      <c r="W198" s="52">
        <f t="shared" si="57"/>
        <v>51.690821256038639</v>
      </c>
      <c r="X198" s="52">
        <f t="shared" si="58"/>
        <v>72.818982665529987</v>
      </c>
      <c r="Y198" s="52">
        <f t="shared" si="59"/>
        <v>78.42966067167221</v>
      </c>
      <c r="Z198" s="52">
        <f t="shared" si="60"/>
        <v>54.630285849279467</v>
      </c>
      <c r="AA198" s="52">
        <f t="shared" si="61"/>
        <v>-2.9394645932408281</v>
      </c>
      <c r="AB198" s="52">
        <f t="shared" si="62"/>
        <v>-2.9394645932408423</v>
      </c>
      <c r="AC198" s="52">
        <f t="shared" si="63"/>
        <v>-2.9394645932408281</v>
      </c>
      <c r="AD198" s="42" t="s">
        <v>467</v>
      </c>
      <c r="AF198">
        <v>1.56</v>
      </c>
      <c r="AG198">
        <v>2.5499999999999998</v>
      </c>
    </row>
    <row r="199" spans="1:33" ht="15" x14ac:dyDescent="0.25">
      <c r="A199">
        <v>2.65</v>
      </c>
      <c r="B199">
        <v>3.26</v>
      </c>
      <c r="C199">
        <v>2.92</v>
      </c>
      <c r="D199" s="45">
        <f t="shared" si="51"/>
        <v>2.657271024836394E-2</v>
      </c>
      <c r="E199" s="46">
        <f>IF(OR($A199="",$B199="",$C199=""),"",A199*'MPTO_working_3-way'!$I198)</f>
        <v>2.7204176821581645</v>
      </c>
      <c r="F199" s="47">
        <f>IF(OR($A199="",$B199="",$C199=""),"",B199*'MPTO_working_3-way'!$I198)</f>
        <v>3.3466270354096661</v>
      </c>
      <c r="G199" s="48">
        <f>IF(OR($A199="",$B199="",$C199=""),"",C199*'MPTO_working_3-way'!$I198)</f>
        <v>2.9975923139252227</v>
      </c>
      <c r="H199" s="46">
        <f>IF(OR($A199="",$B199="",$C199=""),"",'MPTO_working_3-way'!E198)</f>
        <v>2.7136974276444312</v>
      </c>
      <c r="I199" s="47">
        <f>IF(OR($A199="",$B199="",$C199=""),"",'MPTO_working_3-way'!F198)</f>
        <v>3.3569337393007701</v>
      </c>
      <c r="J199" s="48">
        <f>IF(OR($A199="",$B199="",$C199=""),"",'MPTO_working_3-way'!G198)</f>
        <v>2.997528387891002</v>
      </c>
      <c r="K199" s="46">
        <f>IF(OR($A199="",$B199="",$C199=""),"",'OddsRatio_working_3-way'!H198)</f>
        <v>2.716903334503058</v>
      </c>
      <c r="L199" s="47">
        <f>IF(OR($A199="",$B199="",$C199=""),"",'OddsRatio_working_3-way'!I198)</f>
        <v>3.3516372945314608</v>
      </c>
      <c r="M199" s="48">
        <f>IF(OR($A199="",$B199="",$C199=""),"",'OddsRatio_working_3-way'!J198)</f>
        <v>2.9978511528762857</v>
      </c>
      <c r="N199" s="49">
        <f t="shared" si="52"/>
        <v>36.759061174998649</v>
      </c>
      <c r="O199" s="50">
        <f t="shared" si="53"/>
        <v>29.880831936732033</v>
      </c>
      <c r="P199" s="50">
        <f t="shared" si="54"/>
        <v>33.360106888269321</v>
      </c>
      <c r="Q199" t="s">
        <v>45</v>
      </c>
      <c r="R199" t="s">
        <v>40</v>
      </c>
      <c r="S199" t="s">
        <v>464</v>
      </c>
      <c r="T199" s="52">
        <v>100</v>
      </c>
      <c r="U199" s="52">
        <f t="shared" si="55"/>
        <v>62.264150943396231</v>
      </c>
      <c r="V199" s="52">
        <f t="shared" si="56"/>
        <v>69.325153374233125</v>
      </c>
      <c r="W199" s="52">
        <f t="shared" si="57"/>
        <v>65.753424657534239</v>
      </c>
      <c r="X199" s="52">
        <f t="shared" si="58"/>
        <v>64.921421968232636</v>
      </c>
      <c r="Y199" s="52">
        <f t="shared" si="59"/>
        <v>71.982424399069515</v>
      </c>
      <c r="Z199" s="52">
        <f t="shared" si="60"/>
        <v>68.410695682370644</v>
      </c>
      <c r="AA199" s="52">
        <f t="shared" si="61"/>
        <v>-2.6572710248364046</v>
      </c>
      <c r="AB199" s="52">
        <f t="shared" si="62"/>
        <v>-2.6572710248363904</v>
      </c>
      <c r="AC199" s="52">
        <f t="shared" si="63"/>
        <v>-2.6572710248364046</v>
      </c>
      <c r="AD199" s="42" t="s">
        <v>470</v>
      </c>
      <c r="AF199">
        <v>2.27</v>
      </c>
      <c r="AG199">
        <v>1.68</v>
      </c>
    </row>
    <row r="200" spans="1:33" ht="15" x14ac:dyDescent="0.25">
      <c r="A200">
        <v>1.73</v>
      </c>
      <c r="B200">
        <v>3.86</v>
      </c>
      <c r="C200">
        <v>5.17</v>
      </c>
      <c r="D200" s="45">
        <f t="shared" si="51"/>
        <v>3.0525637272795114E-2</v>
      </c>
      <c r="E200" s="46">
        <f>IF(OR($A200="",$B200="",$C200=""),"",A200*'MPTO_working_3-way'!$I199)</f>
        <v>1.7828093524819355</v>
      </c>
      <c r="F200" s="47">
        <f>IF(OR($A200="",$B200="",$C200=""),"",B200*'MPTO_working_3-way'!$I199)</f>
        <v>3.9778289598729892</v>
      </c>
      <c r="G200" s="48">
        <f>IF(OR($A200="",$B200="",$C200=""),"",C200*'MPTO_working_3-way'!$I199)</f>
        <v>5.3278175447003511</v>
      </c>
      <c r="H200" s="46">
        <f>IF(OR($A200="",$B200="",$C200=""),"",'MPTO_working_3-way'!E199)</f>
        <v>1.7609990735993566</v>
      </c>
      <c r="I200" s="47">
        <f>IF(OR($A200="",$B200="",$C200=""),"",'MPTO_working_3-way'!F199)</f>
        <v>4.0178045781383247</v>
      </c>
      <c r="J200" s="48">
        <f>IF(OR($A200="",$B200="",$C200=""),"",'MPTO_working_3-way'!G199)</f>
        <v>5.4570740070115562</v>
      </c>
      <c r="K200" s="46">
        <f>IF(OR($A200="",$B200="",$C200=""),"",'OddsRatio_working_3-way'!H199)</f>
        <v>1.7689040019357489</v>
      </c>
      <c r="L200" s="47">
        <f>IF(OR($A200="",$B200="",$C200=""),"",'OddsRatio_working_3-way'!I199)</f>
        <v>4.0124184185427971</v>
      </c>
      <c r="M200" s="48">
        <f>IF(OR($A200="",$B200="",$C200=""),"",'OddsRatio_working_3-way'!J199)</f>
        <v>5.3922324494137994</v>
      </c>
      <c r="N200" s="49">
        <f t="shared" si="52"/>
        <v>56.091247143608001</v>
      </c>
      <c r="O200" s="50">
        <f t="shared" si="53"/>
        <v>25.139341336383897</v>
      </c>
      <c r="P200" s="50">
        <f t="shared" si="54"/>
        <v>18.769411520008092</v>
      </c>
      <c r="Q200" t="s">
        <v>132</v>
      </c>
      <c r="R200" t="s">
        <v>46</v>
      </c>
      <c r="S200" t="s">
        <v>464</v>
      </c>
      <c r="T200" s="52">
        <v>100</v>
      </c>
      <c r="U200" s="52">
        <f t="shared" si="55"/>
        <v>42.196531791907518</v>
      </c>
      <c r="V200" s="52">
        <f t="shared" si="56"/>
        <v>74.093264248704671</v>
      </c>
      <c r="W200" s="52">
        <f t="shared" si="57"/>
        <v>80.657640232108321</v>
      </c>
      <c r="X200" s="52">
        <f t="shared" si="58"/>
        <v>45.249095519187023</v>
      </c>
      <c r="Y200" s="52">
        <f t="shared" si="59"/>
        <v>77.145827975984176</v>
      </c>
      <c r="Z200" s="52">
        <f t="shared" si="60"/>
        <v>83.710203959387826</v>
      </c>
      <c r="AA200" s="52">
        <f t="shared" si="61"/>
        <v>-3.0525637272795052</v>
      </c>
      <c r="AB200" s="52">
        <f t="shared" si="62"/>
        <v>-3.0525637272795052</v>
      </c>
      <c r="AC200" s="52">
        <f t="shared" si="63"/>
        <v>-3.0525637272795052</v>
      </c>
      <c r="AF200">
        <v>2.0499999999999998</v>
      </c>
      <c r="AG200">
        <v>1.85</v>
      </c>
    </row>
    <row r="201" spans="1:33" ht="15" x14ac:dyDescent="0.25">
      <c r="A201">
        <v>2.3199999999999998</v>
      </c>
      <c r="B201">
        <v>3.38</v>
      </c>
      <c r="C201">
        <v>3.32</v>
      </c>
      <c r="D201" s="45">
        <f t="shared" si="51"/>
        <v>2.8097290201409608E-2</v>
      </c>
      <c r="E201" s="46">
        <f>IF(OR($A201="",$B201="",$C201=""),"",A201*'MPTO_working_3-way'!$I200)</f>
        <v>2.38518571326727</v>
      </c>
      <c r="F201" s="47">
        <f>IF(OR($A201="",$B201="",$C201=""),"",B201*'MPTO_working_3-way'!$I200)</f>
        <v>3.4749688408807642</v>
      </c>
      <c r="G201" s="48">
        <f>IF(OR($A201="",$B201="",$C201=""),"",C201*'MPTO_working_3-way'!$I200)</f>
        <v>3.4132830034686799</v>
      </c>
      <c r="H201" s="46">
        <f>IF(OR($A201="",$B201="",$C201=""),"",'MPTO_working_3-way'!E200)</f>
        <v>2.3715299572663686</v>
      </c>
      <c r="I201" s="47">
        <f>IF(OR($A201="",$B201="",$C201=""),"",'MPTO_working_3-way'!F200)</f>
        <v>3.4904961236540766</v>
      </c>
      <c r="J201" s="48">
        <f>IF(OR($A201="",$B201="",$C201=""),"",'MPTO_working_3-way'!G200)</f>
        <v>3.4265461728422792</v>
      </c>
      <c r="K201" s="46">
        <f>IF(OR($A201="",$B201="",$C201=""),"",'OddsRatio_working_3-way'!H200)</f>
        <v>2.3774372283755372</v>
      </c>
      <c r="L201" s="47">
        <f>IF(OR($A201="",$B201="",$C201=""),"",'OddsRatio_working_3-way'!I200)</f>
        <v>3.4835610632831644</v>
      </c>
      <c r="M201" s="48">
        <f>IF(OR($A201="",$B201="",$C201=""),"",'OddsRatio_working_3-way'!J200)</f>
        <v>3.4209502801751857</v>
      </c>
      <c r="N201" s="49">
        <f t="shared" si="52"/>
        <v>41.925456556176584</v>
      </c>
      <c r="O201" s="50">
        <f t="shared" si="53"/>
        <v>28.777236452760263</v>
      </c>
      <c r="P201" s="50">
        <f t="shared" si="54"/>
        <v>29.297306991063156</v>
      </c>
      <c r="Q201" t="s">
        <v>82</v>
      </c>
      <c r="R201" t="s">
        <v>79</v>
      </c>
      <c r="S201" t="s">
        <v>464</v>
      </c>
      <c r="T201" s="52">
        <v>100</v>
      </c>
      <c r="U201" s="52">
        <f t="shared" si="55"/>
        <v>56.896551724137922</v>
      </c>
      <c r="V201" s="52">
        <f t="shared" si="56"/>
        <v>70.414201183431956</v>
      </c>
      <c r="W201" s="52">
        <f t="shared" si="57"/>
        <v>69.879518072289159</v>
      </c>
      <c r="X201" s="52">
        <f t="shared" si="58"/>
        <v>59.706280744278892</v>
      </c>
      <c r="Y201" s="52">
        <f t="shared" si="59"/>
        <v>73.22393020357292</v>
      </c>
      <c r="Z201" s="52">
        <f t="shared" si="60"/>
        <v>72.689247092430122</v>
      </c>
      <c r="AA201" s="52">
        <f t="shared" si="61"/>
        <v>-2.8097290201409706</v>
      </c>
      <c r="AB201" s="52">
        <f t="shared" si="62"/>
        <v>-2.8097290201409635</v>
      </c>
      <c r="AC201" s="52">
        <f t="shared" si="63"/>
        <v>-2.8097290201409635</v>
      </c>
      <c r="AF201">
        <v>2.0699999999999998</v>
      </c>
      <c r="AG201">
        <v>1.83</v>
      </c>
    </row>
    <row r="202" spans="1:33" ht="15" x14ac:dyDescent="0.25">
      <c r="A202">
        <v>3.54</v>
      </c>
      <c r="B202">
        <v>3.58</v>
      </c>
      <c r="C202">
        <v>2.14</v>
      </c>
      <c r="D202" s="45">
        <f t="shared" si="51"/>
        <v>2.9105204270930329E-2</v>
      </c>
      <c r="E202" s="46">
        <f>IF(OR($A202="",$B202="",$C202=""),"",A202*'MPTO_working_3-way'!$I201)</f>
        <v>3.6430324231190934</v>
      </c>
      <c r="F202" s="47">
        <f>IF(OR($A202="",$B202="",$C202=""),"",B202*'MPTO_working_3-way'!$I201)</f>
        <v>3.6841966312899306</v>
      </c>
      <c r="G202" s="48">
        <f>IF(OR($A202="",$B202="",$C202=""),"",C202*'MPTO_working_3-way'!$I201)</f>
        <v>2.2022851371397909</v>
      </c>
      <c r="H202" s="46">
        <f>IF(OR($A202="",$B202="",$C202=""),"",'MPTO_working_3-way'!E201)</f>
        <v>3.6659022644065256</v>
      </c>
      <c r="I202" s="47">
        <f>IF(OR($A202="",$B202="",$C202=""),"",'MPTO_working_3-way'!F201)</f>
        <v>3.7088153553685914</v>
      </c>
      <c r="J202" s="48">
        <f>IF(OR($A202="",$B202="",$C202=""),"",'MPTO_working_3-way'!G201)</f>
        <v>2.1853720662833078</v>
      </c>
      <c r="K202" s="46">
        <f>IF(OR($A202="",$B202="",$C202=""),"",'OddsRatio_working_3-way'!H201)</f>
        <v>3.6565912356113985</v>
      </c>
      <c r="L202" s="47">
        <f>IF(OR($A202="",$B202="",$C202=""),"",'OddsRatio_working_3-way'!I201)</f>
        <v>3.6984273180619716</v>
      </c>
      <c r="M202" s="48">
        <f>IF(OR($A202="",$B202="",$C202=""),"",'OddsRatio_working_3-way'!J201)</f>
        <v>2.1923283498413366</v>
      </c>
      <c r="N202" s="49">
        <f t="shared" si="52"/>
        <v>27.449659620207811</v>
      </c>
      <c r="O202" s="50">
        <f t="shared" si="53"/>
        <v>27.142959512719457</v>
      </c>
      <c r="P202" s="50">
        <f t="shared" si="54"/>
        <v>45.407380867072739</v>
      </c>
      <c r="Q202" t="s">
        <v>44</v>
      </c>
      <c r="R202" t="s">
        <v>49</v>
      </c>
      <c r="S202" t="s">
        <v>464</v>
      </c>
      <c r="T202" s="52">
        <v>100</v>
      </c>
      <c r="U202" s="52">
        <f t="shared" si="55"/>
        <v>71.751412429378533</v>
      </c>
      <c r="V202" s="52">
        <f t="shared" si="56"/>
        <v>72.067039106145245</v>
      </c>
      <c r="W202" s="52">
        <f t="shared" si="57"/>
        <v>53.271028037383175</v>
      </c>
      <c r="X202" s="52">
        <f t="shared" si="58"/>
        <v>74.661932856471566</v>
      </c>
      <c r="Y202" s="52">
        <f t="shared" si="59"/>
        <v>74.977559533238292</v>
      </c>
      <c r="Z202" s="52">
        <f t="shared" si="60"/>
        <v>56.181548464476215</v>
      </c>
      <c r="AA202" s="52">
        <f t="shared" si="61"/>
        <v>-2.9105204270930329</v>
      </c>
      <c r="AB202" s="52">
        <f t="shared" si="62"/>
        <v>-2.9105204270930471</v>
      </c>
      <c r="AC202" s="52">
        <f t="shared" si="63"/>
        <v>-2.91052042709304</v>
      </c>
      <c r="AF202">
        <v>1.85</v>
      </c>
      <c r="AG202">
        <v>2.0499999999999998</v>
      </c>
    </row>
    <row r="203" spans="1:33" ht="15" x14ac:dyDescent="0.25">
      <c r="A203">
        <v>2.9</v>
      </c>
      <c r="B203">
        <v>3.27</v>
      </c>
      <c r="C203">
        <v>2.65</v>
      </c>
      <c r="D203" s="45">
        <f t="shared" si="51"/>
        <v>2.7996474326451137E-2</v>
      </c>
      <c r="E203" s="46">
        <f>IF(OR($A203="",$B203="",$C203=""),"",A203*'MPTO_working_3-way'!$I202)</f>
        <v>2.9811897755467083</v>
      </c>
      <c r="F203" s="47">
        <f>IF(OR($A203="",$B203="",$C203=""),"",B203*'MPTO_working_3-way'!$I202)</f>
        <v>3.3615484710474952</v>
      </c>
      <c r="G203" s="48">
        <f>IF(OR($A203="",$B203="",$C203=""),"",C203*'MPTO_working_3-way'!$I202)</f>
        <v>2.7241906569650953</v>
      </c>
      <c r="H203" s="46">
        <f>IF(OR($A203="",$B203="",$C203=""),"",'MPTO_working_3-way'!E202)</f>
        <v>2.9806665493744302</v>
      </c>
      <c r="I203" s="47">
        <f>IF(OR($A203="",$B203="",$C203=""),"",'MPTO_working_3-way'!F202)</f>
        <v>3.3729288256466585</v>
      </c>
      <c r="J203" s="48">
        <f>IF(OR($A203="",$B203="",$C203=""),"",'MPTO_working_3-way'!G202)</f>
        <v>2.7171968737216368</v>
      </c>
      <c r="K203" s="46">
        <f>IF(OR($A203="",$B203="",$C203=""),"",'OddsRatio_working_3-way'!H202)</f>
        <v>2.9812355978686269</v>
      </c>
      <c r="L203" s="47">
        <f>IF(OR($A203="",$B203="",$C203=""),"",'OddsRatio_working_3-way'!I202)</f>
        <v>3.3670551616640974</v>
      </c>
      <c r="M203" s="48">
        <f>IF(OR($A203="",$B203="",$C203=""),"",'OddsRatio_working_3-way'!J202)</f>
        <v>2.7205467034122286</v>
      </c>
      <c r="N203" s="49">
        <f t="shared" si="52"/>
        <v>33.54365455706737</v>
      </c>
      <c r="O203" s="50">
        <f t="shared" si="53"/>
        <v>29.748195172934366</v>
      </c>
      <c r="P203" s="50">
        <f t="shared" si="54"/>
        <v>36.708150269998256</v>
      </c>
      <c r="Q203" t="s">
        <v>77</v>
      </c>
      <c r="R203" t="s">
        <v>37</v>
      </c>
      <c r="S203" t="s">
        <v>464</v>
      </c>
      <c r="T203" s="52">
        <v>100</v>
      </c>
      <c r="U203" s="52">
        <f t="shared" si="55"/>
        <v>65.517241379310349</v>
      </c>
      <c r="V203" s="52">
        <f t="shared" si="56"/>
        <v>69.418960244648318</v>
      </c>
      <c r="W203" s="52">
        <f t="shared" si="57"/>
        <v>62.264150943396231</v>
      </c>
      <c r="X203" s="52">
        <f t="shared" si="58"/>
        <v>68.316888811955451</v>
      </c>
      <c r="Y203" s="52">
        <f t="shared" si="59"/>
        <v>72.218607677293434</v>
      </c>
      <c r="Z203" s="52">
        <f t="shared" si="60"/>
        <v>65.063798376041333</v>
      </c>
      <c r="AA203" s="52">
        <f t="shared" si="61"/>
        <v>-2.7996474326451022</v>
      </c>
      <c r="AB203" s="52">
        <f t="shared" si="62"/>
        <v>-2.7996474326451164</v>
      </c>
      <c r="AC203" s="52">
        <f t="shared" si="63"/>
        <v>-2.7996474326451022</v>
      </c>
      <c r="AF203">
        <v>2.4</v>
      </c>
      <c r="AG203">
        <v>1.62</v>
      </c>
    </row>
    <row r="204" spans="1:33" ht="15" x14ac:dyDescent="0.25">
      <c r="A204">
        <v>2.61</v>
      </c>
      <c r="B204">
        <v>3.12</v>
      </c>
      <c r="C204">
        <v>3.09</v>
      </c>
      <c r="D204" s="45">
        <f t="shared" si="51"/>
        <v>2.7279178434183482E-2</v>
      </c>
      <c r="E204" s="46">
        <f>IF(OR($A204="",$B204="",$C204=""),"",A204*'MPTO_working_3-way'!$I203)</f>
        <v>2.6811986557132186</v>
      </c>
      <c r="F204" s="47">
        <f>IF(OR($A204="",$B204="",$C204=""),"",B204*'MPTO_working_3-way'!$I203)</f>
        <v>3.2051110367146527</v>
      </c>
      <c r="G204" s="48">
        <f>IF(OR($A204="",$B204="",$C204=""),"",C204*'MPTO_working_3-way'!$I203)</f>
        <v>3.1742926613616267</v>
      </c>
      <c r="H204" s="46">
        <f>IF(OR($A204="",$B204="",$C204=""),"",'MPTO_working_3-way'!E203)</f>
        <v>2.6734486499994263</v>
      </c>
      <c r="I204" s="47">
        <f>IF(OR($A204="",$B204="",$C204=""),"",'MPTO_working_3-way'!F203)</f>
        <v>3.2111000171513977</v>
      </c>
      <c r="J204" s="48">
        <f>IF(OR($A204="",$B204="",$C204=""),"",'MPTO_working_3-way'!G203)</f>
        <v>3.1793314360312523</v>
      </c>
      <c r="K204" s="46">
        <f>IF(OR($A204="",$B204="",$C204=""),"",'OddsRatio_working_3-way'!H203)</f>
        <v>2.6770410833958094</v>
      </c>
      <c r="L204" s="47">
        <f>IF(OR($A204="",$B204="",$C204=""),"",'OddsRatio_working_3-way'!I203)</f>
        <v>3.2082776998752283</v>
      </c>
      <c r="M204" s="48">
        <f>IF(OR($A204="",$B204="",$C204=""),"",'OddsRatio_working_3-way'!J203)</f>
        <v>3.1770284871411438</v>
      </c>
      <c r="N204" s="49">
        <f t="shared" si="52"/>
        <v>37.296751505866794</v>
      </c>
      <c r="O204" s="50">
        <f t="shared" si="53"/>
        <v>31.200167125100098</v>
      </c>
      <c r="P204" s="50">
        <f t="shared" si="54"/>
        <v>31.503081369033115</v>
      </c>
      <c r="Q204" t="s">
        <v>76</v>
      </c>
      <c r="R204" t="s">
        <v>48</v>
      </c>
      <c r="S204" t="s">
        <v>464</v>
      </c>
      <c r="T204" s="52">
        <v>100</v>
      </c>
      <c r="U204" s="52">
        <f t="shared" si="55"/>
        <v>61.685823754789276</v>
      </c>
      <c r="V204" s="52">
        <f t="shared" si="56"/>
        <v>67.948717948717942</v>
      </c>
      <c r="W204" s="52">
        <f t="shared" si="57"/>
        <v>67.637540453074436</v>
      </c>
      <c r="X204" s="52">
        <f t="shared" si="58"/>
        <v>64.413741598207622</v>
      </c>
      <c r="Y204" s="52">
        <f t="shared" si="59"/>
        <v>70.676635792136295</v>
      </c>
      <c r="Z204" s="52">
        <f t="shared" si="60"/>
        <v>70.365458296492776</v>
      </c>
      <c r="AA204" s="52">
        <f t="shared" si="61"/>
        <v>-2.7279178434183464</v>
      </c>
      <c r="AB204" s="52">
        <f t="shared" si="62"/>
        <v>-2.7279178434183535</v>
      </c>
      <c r="AC204" s="52">
        <f t="shared" si="63"/>
        <v>-2.7279178434183393</v>
      </c>
      <c r="AF204">
        <v>2.5</v>
      </c>
      <c r="AG204">
        <v>1.57</v>
      </c>
    </row>
    <row r="205" spans="1:33" ht="15" x14ac:dyDescent="0.25">
      <c r="A205">
        <v>2.4500000000000002</v>
      </c>
      <c r="B205">
        <v>3.21</v>
      </c>
      <c r="C205">
        <v>3.24</v>
      </c>
      <c r="D205" s="45">
        <f t="shared" si="51"/>
        <v>2.83317203655431E-2</v>
      </c>
      <c r="E205" s="46">
        <f>IF(OR($A205="",$B205="",$C205=""),"",A205*'MPTO_working_3-way'!$I204)</f>
        <v>2.5194127148955809</v>
      </c>
      <c r="F205" s="47">
        <f>IF(OR($A205="",$B205="",$C205=""),"",B205*'MPTO_working_3-way'!$I204)</f>
        <v>3.3009448223733933</v>
      </c>
      <c r="G205" s="48">
        <f>IF(OR($A205="",$B205="",$C205=""),"",C205*'MPTO_working_3-way'!$I204)</f>
        <v>3.3317947739843601</v>
      </c>
      <c r="H205" s="46">
        <f>IF(OR($A205="",$B205="",$C205=""),"",'MPTO_working_3-way'!E204)</f>
        <v>2.5080297172374153</v>
      </c>
      <c r="I205" s="47">
        <f>IF(OR($A205="",$B205="",$C205=""),"",'MPTO_working_3-way'!F204)</f>
        <v>3.3103531600444818</v>
      </c>
      <c r="J205" s="48">
        <f>IF(OR($A205="",$B205="",$C205=""),"",'MPTO_working_3-way'!G204)</f>
        <v>3.3422675652490992</v>
      </c>
      <c r="K205" s="46">
        <f>IF(OR($A205="",$B205="",$C205=""),"",'OddsRatio_working_3-way'!H204)</f>
        <v>2.5131156141502005</v>
      </c>
      <c r="L205" s="47">
        <f>IF(OR($A205="",$B205="",$C205=""),"",'OddsRatio_working_3-way'!I204)</f>
        <v>3.3061969015668566</v>
      </c>
      <c r="M205" s="48">
        <f>IF(OR($A205="",$B205="",$C205=""),"",'OddsRatio_working_3-way'!J204)</f>
        <v>3.3375027418596197</v>
      </c>
      <c r="N205" s="49">
        <f t="shared" si="52"/>
        <v>39.691789840055876</v>
      </c>
      <c r="O205" s="50">
        <f t="shared" si="53"/>
        <v>30.294356731506824</v>
      </c>
      <c r="P205" s="50">
        <f t="shared" si="54"/>
        <v>30.013853428437308</v>
      </c>
      <c r="Q205" t="s">
        <v>87</v>
      </c>
      <c r="R205" t="s">
        <v>86</v>
      </c>
      <c r="S205" t="s">
        <v>464</v>
      </c>
      <c r="T205" s="52">
        <v>100</v>
      </c>
      <c r="U205" s="52">
        <f t="shared" si="55"/>
        <v>59.183673469387763</v>
      </c>
      <c r="V205" s="52">
        <f t="shared" si="56"/>
        <v>68.847352024922117</v>
      </c>
      <c r="W205" s="52">
        <f t="shared" si="57"/>
        <v>69.135802469135797</v>
      </c>
      <c r="X205" s="52">
        <f t="shared" si="58"/>
        <v>62.016845505942072</v>
      </c>
      <c r="Y205" s="52">
        <f t="shared" si="59"/>
        <v>71.680524061476433</v>
      </c>
      <c r="Z205" s="52">
        <f t="shared" si="60"/>
        <v>71.968974505690113</v>
      </c>
      <c r="AA205" s="52">
        <f t="shared" si="61"/>
        <v>-2.8331720365543092</v>
      </c>
      <c r="AB205" s="52">
        <f t="shared" si="62"/>
        <v>-2.8331720365543163</v>
      </c>
      <c r="AC205" s="52">
        <f t="shared" si="63"/>
        <v>-2.8331720365543163</v>
      </c>
      <c r="AF205">
        <v>2.33</v>
      </c>
      <c r="AG205">
        <v>1.65</v>
      </c>
    </row>
    <row r="206" spans="1:33" ht="15" x14ac:dyDescent="0.25">
      <c r="A206">
        <v>3.69</v>
      </c>
      <c r="B206">
        <v>3.34</v>
      </c>
      <c r="C206">
        <v>2.1800000000000002</v>
      </c>
      <c r="D206" s="45">
        <f t="shared" si="51"/>
        <v>2.9119503962165894E-2</v>
      </c>
      <c r="E206" s="46">
        <f>IF(OR($A206="",$B206="",$C206=""),"",A206*'MPTO_working_3-way'!$I205)</f>
        <v>3.797450969620392</v>
      </c>
      <c r="F206" s="47">
        <f>IF(OR($A206="",$B206="",$C206=""),"",B206*'MPTO_working_3-way'!$I205)</f>
        <v>3.4372591432336339</v>
      </c>
      <c r="G206" s="48">
        <f>IF(OR($A206="",$B206="",$C206=""),"",C206*'MPTO_working_3-way'!$I205)</f>
        <v>2.2434805186375217</v>
      </c>
      <c r="H206" s="46">
        <f>IF(OR($A206="",$B206="",$C206=""),"",'MPTO_working_3-way'!E205)</f>
        <v>3.8270742807589375</v>
      </c>
      <c r="I206" s="47">
        <f>IF(OR($A206="",$B206="",$C206=""),"",'MPTO_working_3-way'!F205)</f>
        <v>3.4519099342413271</v>
      </c>
      <c r="J206" s="48">
        <f>IF(OR($A206="",$B206="",$C206=""),"",'MPTO_working_3-way'!G205)</f>
        <v>2.2271263792078062</v>
      </c>
      <c r="K206" s="46">
        <f>IF(OR($A206="",$B206="",$C206=""),"",'OddsRatio_working_3-way'!H205)</f>
        <v>3.8130211066555253</v>
      </c>
      <c r="L206" s="47">
        <f>IF(OR($A206="",$B206="",$C206=""),"",'OddsRatio_working_3-way'!I205)</f>
        <v>3.4470146429642865</v>
      </c>
      <c r="M206" s="48">
        <f>IF(OR($A206="",$B206="",$C206=""),"",'OddsRatio_working_3-way'!J205)</f>
        <v>2.2339646490161789</v>
      </c>
      <c r="N206" s="49">
        <f t="shared" si="52"/>
        <v>26.333453887884268</v>
      </c>
      <c r="O206" s="50">
        <f t="shared" si="53"/>
        <v>29.092947558770344</v>
      </c>
      <c r="P206" s="50">
        <f t="shared" si="54"/>
        <v>44.573598553345391</v>
      </c>
      <c r="Q206" t="s">
        <v>85</v>
      </c>
      <c r="R206" t="s">
        <v>36</v>
      </c>
      <c r="S206" t="s">
        <v>464</v>
      </c>
      <c r="T206" s="52">
        <v>100</v>
      </c>
      <c r="U206" s="52">
        <f t="shared" ref="U206:U269" si="64">(1/A206)*((T206*A206)-T206)</f>
        <v>72.899728997289984</v>
      </c>
      <c r="V206" s="52">
        <f t="shared" ref="V206:V269" si="65">(1/B206)*((T206*B206)-T206)</f>
        <v>70.059880239520965</v>
      </c>
      <c r="W206" s="52">
        <f t="shared" ref="W206:W269" si="66">(1/C206)*((T206*C206)-T206)</f>
        <v>54.128440366972484</v>
      </c>
      <c r="X206" s="52">
        <f t="shared" ref="X206:X269" si="67">((1/B206)+(1/C206))*T206</f>
        <v>75.811679393506566</v>
      </c>
      <c r="Y206" s="52">
        <f t="shared" ref="Y206:Y269" si="68">((1/A206)+(1/C206))*T206</f>
        <v>72.971830635737561</v>
      </c>
      <c r="Z206" s="52">
        <f t="shared" ref="Z206:Z269" si="69">((1/A206)+(1/B206))*T206</f>
        <v>57.040390763189073</v>
      </c>
      <c r="AA206" s="52">
        <f t="shared" ref="AA206:AA269" si="70">U206-X206</f>
        <v>-2.9119503962165822</v>
      </c>
      <c r="AB206" s="52">
        <f t="shared" ref="AB206:AB269" si="71">V206-Y206</f>
        <v>-2.9119503962165965</v>
      </c>
      <c r="AC206" s="52">
        <f t="shared" ref="AC206:AC269" si="72">W206-Z206</f>
        <v>-2.9119503962165894</v>
      </c>
      <c r="AF206">
        <v>2.13</v>
      </c>
      <c r="AG206">
        <v>1.78</v>
      </c>
    </row>
    <row r="207" spans="1:33" ht="15" x14ac:dyDescent="0.25">
      <c r="A207">
        <v>2.0699999999999998</v>
      </c>
      <c r="B207">
        <v>3.33</v>
      </c>
      <c r="C207">
        <v>4.08</v>
      </c>
      <c r="D207" s="45">
        <f t="shared" si="51"/>
        <v>2.8490126955600159E-2</v>
      </c>
      <c r="E207" s="46">
        <f>IF(OR($A207="",$B207="",$C207=""),"",A207*'MPTO_working_3-way'!$I206)</f>
        <v>2.1289745627980921</v>
      </c>
      <c r="F207" s="47">
        <f>IF(OR($A207="",$B207="",$C207=""),"",B207*'MPTO_working_3-way'!$I206)</f>
        <v>3.4248721227621486</v>
      </c>
      <c r="G207" s="48">
        <f>IF(OR($A207="",$B207="",$C207=""),"",C207*'MPTO_working_3-way'!$I206)</f>
        <v>4.1962397179788491</v>
      </c>
      <c r="H207" s="46">
        <f>IF(OR($A207="",$B207="",$C207=""),"",'MPTO_working_3-way'!E206)</f>
        <v>2.1115084288112089</v>
      </c>
      <c r="I207" s="47">
        <f>IF(OR($A207="",$B207="",$C207=""),"",'MPTO_working_3-way'!F206)</f>
        <v>3.4387470783208105</v>
      </c>
      <c r="J207" s="48">
        <f>IF(OR($A207="",$B207="",$C207=""),"",'MPTO_working_3-way'!G206)</f>
        <v>4.2444582083713653</v>
      </c>
      <c r="K207" s="46">
        <f>IF(OR($A207="",$B207="",$C207=""),"",'OddsRatio_working_3-way'!H206)</f>
        <v>2.1186580379575579</v>
      </c>
      <c r="L207" s="47">
        <f>IF(OR($A207="",$B207="",$C207=""),"",'OddsRatio_working_3-way'!I206)</f>
        <v>3.435956288262719</v>
      </c>
      <c r="M207" s="48">
        <f>IF(OR($A207="",$B207="",$C207=""),"",'OddsRatio_working_3-way'!J206)</f>
        <v>4.2200623896348404</v>
      </c>
      <c r="N207" s="49">
        <f t="shared" si="52"/>
        <v>46.970969849715303</v>
      </c>
      <c r="O207" s="50">
        <f t="shared" si="53"/>
        <v>29.198170447120319</v>
      </c>
      <c r="P207" s="50">
        <f t="shared" si="54"/>
        <v>23.830859703164375</v>
      </c>
      <c r="Q207" t="s">
        <v>139</v>
      </c>
      <c r="R207" t="s">
        <v>47</v>
      </c>
      <c r="S207" t="s">
        <v>464</v>
      </c>
      <c r="T207" s="52">
        <v>100</v>
      </c>
      <c r="U207" s="52">
        <f t="shared" si="64"/>
        <v>51.690821256038639</v>
      </c>
      <c r="V207" s="52">
        <f t="shared" si="65"/>
        <v>69.969969969969966</v>
      </c>
      <c r="W207" s="52">
        <f t="shared" si="66"/>
        <v>75.490196078431367</v>
      </c>
      <c r="X207" s="52">
        <f t="shared" si="67"/>
        <v>54.539833951598659</v>
      </c>
      <c r="Y207" s="52">
        <f t="shared" si="68"/>
        <v>72.818982665529987</v>
      </c>
      <c r="Z207" s="52">
        <f t="shared" si="69"/>
        <v>78.339208773991388</v>
      </c>
      <c r="AA207" s="52">
        <f t="shared" si="70"/>
        <v>-2.8490126955600203</v>
      </c>
      <c r="AB207" s="52">
        <f t="shared" si="71"/>
        <v>-2.8490126955600203</v>
      </c>
      <c r="AC207" s="52">
        <f t="shared" si="72"/>
        <v>-2.8490126955600203</v>
      </c>
      <c r="AF207">
        <v>2.27</v>
      </c>
      <c r="AG207">
        <v>1.68</v>
      </c>
    </row>
    <row r="208" spans="1:33" ht="15" x14ac:dyDescent="0.25">
      <c r="A208">
        <v>1.73</v>
      </c>
      <c r="B208">
        <v>3.77</v>
      </c>
      <c r="C208">
        <v>5.35</v>
      </c>
      <c r="D208" s="45">
        <f t="shared" si="51"/>
        <v>3.0202559321312661E-2</v>
      </c>
      <c r="E208" s="46">
        <f>IF(OR($A208="",$B208="",$C208=""),"",A208*'MPTO_working_3-way'!$I207)</f>
        <v>1.7822504276258708</v>
      </c>
      <c r="F208" s="47">
        <f>IF(OR($A208="",$B208="",$C208=""),"",B208*'MPTO_working_3-way'!$I207)</f>
        <v>3.8838636486413489</v>
      </c>
      <c r="G208" s="48">
        <f>IF(OR($A208="",$B208="",$C208=""),"",C208*'MPTO_working_3-way'!$I207)</f>
        <v>5.5115836923690225</v>
      </c>
      <c r="H208" s="46">
        <f>IF(OR($A208="",$B208="",$C208=""),"",'MPTO_working_3-way'!E207)</f>
        <v>1.7606651693345692</v>
      </c>
      <c r="I208" s="47">
        <f>IF(OR($A208="",$B208="",$C208=""),"",'MPTO_working_3-way'!F207)</f>
        <v>3.9187337752340801</v>
      </c>
      <c r="J208" s="48">
        <f>IF(OR($A208="",$B208="",$C208=""),"",'MPTO_working_3-way'!G207)</f>
        <v>5.6545616500476577</v>
      </c>
      <c r="K208" s="46">
        <f>IF(OR($A208="",$B208="",$C208=""),"",'OddsRatio_working_3-way'!H207)</f>
        <v>1.7685499969731417</v>
      </c>
      <c r="L208" s="47">
        <f>IF(OR($A208="",$B208="",$C208=""),"",'OddsRatio_working_3-way'!I207)</f>
        <v>3.9162787556378138</v>
      </c>
      <c r="M208" s="48">
        <f>IF(OR($A208="",$B208="",$C208=""),"",'OddsRatio_working_3-way'!J207)</f>
        <v>5.5797157353879028</v>
      </c>
      <c r="N208" s="49">
        <f t="shared" si="52"/>
        <v>56.108837708744232</v>
      </c>
      <c r="O208" s="50">
        <f t="shared" si="53"/>
        <v>25.747556826559027</v>
      </c>
      <c r="P208" s="50">
        <f t="shared" si="54"/>
        <v>18.143605464696737</v>
      </c>
      <c r="Q208" t="s">
        <v>81</v>
      </c>
      <c r="R208" t="s">
        <v>284</v>
      </c>
      <c r="S208" t="s">
        <v>464</v>
      </c>
      <c r="T208" s="52">
        <v>100</v>
      </c>
      <c r="U208" s="52">
        <f t="shared" si="64"/>
        <v>42.196531791907518</v>
      </c>
      <c r="V208" s="52">
        <f t="shared" si="65"/>
        <v>73.474801061007966</v>
      </c>
      <c r="W208" s="52">
        <f t="shared" si="66"/>
        <v>81.308411214953281</v>
      </c>
      <c r="X208" s="52">
        <f t="shared" si="67"/>
        <v>45.216787724038774</v>
      </c>
      <c r="Y208" s="52">
        <f t="shared" si="68"/>
        <v>76.495056993139215</v>
      </c>
      <c r="Z208" s="52">
        <f t="shared" si="69"/>
        <v>84.328667147084531</v>
      </c>
      <c r="AA208" s="52">
        <f t="shared" si="70"/>
        <v>-3.0202559321312563</v>
      </c>
      <c r="AB208" s="52">
        <f t="shared" si="71"/>
        <v>-3.0202559321312492</v>
      </c>
      <c r="AC208" s="52">
        <f t="shared" si="72"/>
        <v>-3.0202559321312492</v>
      </c>
      <c r="AF208">
        <v>2.11</v>
      </c>
      <c r="AG208">
        <v>1.78</v>
      </c>
    </row>
    <row r="209" spans="1:34" ht="15" x14ac:dyDescent="0.25">
      <c r="A209">
        <v>7.35</v>
      </c>
      <c r="B209">
        <v>4.25</v>
      </c>
      <c r="C209">
        <v>1.52</v>
      </c>
      <c r="D209" s="45">
        <f t="shared" si="51"/>
        <v>2.9243276257871598E-2</v>
      </c>
      <c r="E209" s="46">
        <f>IF(OR($A209="",$B209="",$C209=""),"",A209*'MPTO_working_3-way'!$I208)</f>
        <v>7.5649380804953559</v>
      </c>
      <c r="F209" s="47">
        <f>IF(OR($A209="",$B209="",$C209=""),"",B209*'MPTO_working_3-way'!$I208)</f>
        <v>4.3742839240959546</v>
      </c>
      <c r="G209" s="48">
        <f>IF(OR($A209="",$B209="",$C209=""),"",C209*'MPTO_working_3-way'!$I208)</f>
        <v>1.5644497799119648</v>
      </c>
      <c r="H209" s="46">
        <f>IF(OR($A209="",$B209="",$C209=""),"",'MPTO_working_3-way'!E208)</f>
        <v>7.9172386960509122</v>
      </c>
      <c r="I209" s="47">
        <f>IF(OR($A209="",$B209="",$C209=""),"",'MPTO_working_3-way'!F208)</f>
        <v>4.433678312971753</v>
      </c>
      <c r="J209" s="48">
        <f>IF(OR($A209="",$B209="",$C209=""),"",'MPTO_working_3-way'!G208)</f>
        <v>1.5428599280793729</v>
      </c>
      <c r="K209" s="46">
        <f>IF(OR($A209="",$B209="",$C209=""),"",'OddsRatio_working_3-way'!H208)</f>
        <v>7.7177567179963127</v>
      </c>
      <c r="L209" s="47">
        <f>IF(OR($A209="",$B209="",$C209=""),"",'OddsRatio_working_3-way'!I208)</f>
        <v>4.4382219422815785</v>
      </c>
      <c r="M209" s="48">
        <f>IF(OR($A209="",$B209="",$C209=""),"",'OddsRatio_working_3-way'!J208)</f>
        <v>1.5501155107650522</v>
      </c>
      <c r="N209" s="49">
        <f t="shared" si="52"/>
        <v>13.218878850816973</v>
      </c>
      <c r="O209" s="50">
        <f t="shared" si="53"/>
        <v>22.860884600824644</v>
      </c>
      <c r="P209" s="50">
        <f t="shared" si="54"/>
        <v>63.920236548358389</v>
      </c>
      <c r="Q209" t="s">
        <v>283</v>
      </c>
      <c r="R209" t="s">
        <v>42</v>
      </c>
      <c r="S209" t="s">
        <v>464</v>
      </c>
      <c r="T209" s="52">
        <v>100</v>
      </c>
      <c r="U209" s="52">
        <f t="shared" si="64"/>
        <v>86.394557823129261</v>
      </c>
      <c r="V209" s="52">
        <f t="shared" si="65"/>
        <v>76.470588235294116</v>
      </c>
      <c r="W209" s="52">
        <f t="shared" si="66"/>
        <v>34.21052631578948</v>
      </c>
      <c r="X209" s="52">
        <f t="shared" si="67"/>
        <v>89.318885448916419</v>
      </c>
      <c r="Y209" s="52">
        <f t="shared" si="68"/>
        <v>79.394915861081287</v>
      </c>
      <c r="Z209" s="52">
        <f t="shared" si="69"/>
        <v>37.13485394157663</v>
      </c>
      <c r="AA209" s="52">
        <f t="shared" si="70"/>
        <v>-2.9243276257871571</v>
      </c>
      <c r="AB209" s="52">
        <f t="shared" si="71"/>
        <v>-2.9243276257871713</v>
      </c>
      <c r="AC209" s="52">
        <f t="shared" si="72"/>
        <v>-2.92432762578715</v>
      </c>
      <c r="AF209">
        <v>1.81</v>
      </c>
      <c r="AG209">
        <v>2.0699999999999998</v>
      </c>
    </row>
    <row r="210" spans="1:34" ht="15" x14ac:dyDescent="0.25">
      <c r="A210">
        <v>3</v>
      </c>
      <c r="B210">
        <v>3.45</v>
      </c>
      <c r="C210">
        <v>2.44</v>
      </c>
      <c r="D210" s="45">
        <f t="shared" si="51"/>
        <v>3.3024471370871833E-2</v>
      </c>
      <c r="E210" s="46">
        <f>IF(OR($A210="",$B210="",$C210=""),"",A210*'MPTO_working_3-way'!$I209)</f>
        <v>3.0990734141126155</v>
      </c>
      <c r="F210" s="47">
        <f>IF(OR($A210="",$B210="",$C210=""),"",B210*'MPTO_working_3-way'!$I209)</f>
        <v>3.5639344262295078</v>
      </c>
      <c r="G210" s="48">
        <f>IF(OR($A210="",$B210="",$C210=""),"",C210*'MPTO_working_3-way'!$I209)</f>
        <v>2.5205797101449274</v>
      </c>
      <c r="H210" s="46">
        <f>IF(OR($A210="",$B210="",$C210=""),"",'MPTO_working_3-way'!E209)</f>
        <v>3.102457002457002</v>
      </c>
      <c r="I210" s="47">
        <f>IF(OR($A210="",$B210="",$C210=""),"",'MPTO_working_3-way'!F209)</f>
        <v>3.5861971030957114</v>
      </c>
      <c r="J210" s="48">
        <f>IF(OR($A210="",$B210="",$C210=""),"",'MPTO_working_3-way'!G209)</f>
        <v>2.5073471008737092</v>
      </c>
      <c r="K210" s="46">
        <f>IF(OR($A210="",$B210="",$C210=""),"",'OddsRatio_working_3-way'!H209)</f>
        <v>3.1018659912714934</v>
      </c>
      <c r="L210" s="47">
        <f>IF(OR($A210="",$B210="",$C210=""),"",'OddsRatio_working_3-way'!I209)</f>
        <v>3.5747858393075793</v>
      </c>
      <c r="M210" s="48">
        <f>IF(OR($A210="",$B210="",$C210=""),"",'OddsRatio_working_3-way'!J209)</f>
        <v>2.5133435137154754</v>
      </c>
      <c r="N210" s="49">
        <f t="shared" si="52"/>
        <v>32.267709291628336</v>
      </c>
      <c r="O210" s="50">
        <f t="shared" si="53"/>
        <v>28.05887764489421</v>
      </c>
      <c r="P210" s="50">
        <f t="shared" si="54"/>
        <v>39.673413063477462</v>
      </c>
      <c r="Q210" t="s">
        <v>459</v>
      </c>
      <c r="R210" t="s">
        <v>293</v>
      </c>
      <c r="S210" t="s">
        <v>464</v>
      </c>
      <c r="T210" s="52">
        <v>100</v>
      </c>
      <c r="U210" s="52">
        <f t="shared" si="64"/>
        <v>66.666666666666657</v>
      </c>
      <c r="V210" s="52">
        <f t="shared" si="65"/>
        <v>71.014492753623188</v>
      </c>
      <c r="W210" s="52">
        <f t="shared" si="66"/>
        <v>59.016393442622956</v>
      </c>
      <c r="X210" s="52">
        <f t="shared" si="67"/>
        <v>69.969113803753856</v>
      </c>
      <c r="Y210" s="52">
        <f t="shared" si="68"/>
        <v>74.316939890710373</v>
      </c>
      <c r="Z210" s="52">
        <f t="shared" si="69"/>
        <v>62.318840579710141</v>
      </c>
      <c r="AA210" s="52">
        <f t="shared" si="70"/>
        <v>-3.3024471370871993</v>
      </c>
      <c r="AB210" s="52">
        <f t="shared" si="71"/>
        <v>-3.3024471370871851</v>
      </c>
      <c r="AC210" s="52">
        <f t="shared" si="72"/>
        <v>-3.3024471370871851</v>
      </c>
      <c r="AF210">
        <v>1.91</v>
      </c>
      <c r="AG210">
        <v>1.96</v>
      </c>
    </row>
    <row r="211" spans="1:34" ht="15" x14ac:dyDescent="0.25">
      <c r="A211">
        <v>2.35</v>
      </c>
      <c r="B211">
        <v>3.59</v>
      </c>
      <c r="C211">
        <v>3.04</v>
      </c>
      <c r="D211" s="45">
        <f t="shared" si="51"/>
        <v>3.3030815348095821E-2</v>
      </c>
      <c r="E211" s="46">
        <f>IF(OR($A211="",$B211="",$C211=""),"",A211*'MPTO_working_3-way'!$I210)</f>
        <v>2.4276224160680253</v>
      </c>
      <c r="F211" s="47">
        <f>IF(OR($A211="",$B211="",$C211=""),"",B211*'MPTO_working_3-way'!$I210)</f>
        <v>3.7085806270996637</v>
      </c>
      <c r="G211" s="48">
        <f>IF(OR($A211="",$B211="",$C211=""),"",C211*'MPTO_working_3-way'!$I210)</f>
        <v>3.1404136786582115</v>
      </c>
      <c r="H211" s="46">
        <f>IF(OR($A211="",$B211="",$C211=""),"",'MPTO_working_3-way'!E210)</f>
        <v>2.4124192707892416</v>
      </c>
      <c r="I211" s="47">
        <f>IF(OR($A211="",$B211="",$C211=""),"",'MPTO_working_3-way'!F210)</f>
        <v>3.7377412331198752</v>
      </c>
      <c r="J211" s="48">
        <f>IF(OR($A211="",$B211="",$C211=""),"",'MPTO_working_3-way'!G210)</f>
        <v>3.1452762529862208</v>
      </c>
      <c r="K211" s="46">
        <f>IF(OR($A211="",$B211="",$C211=""),"",'OddsRatio_working_3-way'!H210)</f>
        <v>2.4191701475588325</v>
      </c>
      <c r="L211" s="47">
        <f>IF(OR($A211="",$B211="",$C211=""),"",'OddsRatio_working_3-way'!I210)</f>
        <v>3.7227042090202778</v>
      </c>
      <c r="M211" s="48">
        <f>IF(OR($A211="",$B211="",$C211=""),"",'OddsRatio_working_3-way'!J210)</f>
        <v>3.1445237785333466</v>
      </c>
      <c r="N211" s="49">
        <f t="shared" si="52"/>
        <v>41.19256740179889</v>
      </c>
      <c r="O211" s="50">
        <f t="shared" si="53"/>
        <v>26.964493981678945</v>
      </c>
      <c r="P211" s="50">
        <f t="shared" si="54"/>
        <v>31.842938616522165</v>
      </c>
      <c r="Q211" t="s">
        <v>291</v>
      </c>
      <c r="R211" t="s">
        <v>295</v>
      </c>
      <c r="S211" t="s">
        <v>464</v>
      </c>
      <c r="T211" s="52">
        <v>100</v>
      </c>
      <c r="U211" s="52">
        <f t="shared" si="64"/>
        <v>57.446808510638299</v>
      </c>
      <c r="V211" s="52">
        <f t="shared" si="65"/>
        <v>72.14484679665739</v>
      </c>
      <c r="W211" s="52">
        <f t="shared" si="66"/>
        <v>67.10526315789474</v>
      </c>
      <c r="X211" s="52">
        <f t="shared" si="67"/>
        <v>60.749890045447884</v>
      </c>
      <c r="Y211" s="52">
        <f t="shared" si="68"/>
        <v>75.447928331466969</v>
      </c>
      <c r="Z211" s="52">
        <f t="shared" si="69"/>
        <v>70.408344692704318</v>
      </c>
      <c r="AA211" s="52">
        <f t="shared" si="70"/>
        <v>-3.3030815348095857</v>
      </c>
      <c r="AB211" s="52">
        <f t="shared" si="71"/>
        <v>-3.3030815348095786</v>
      </c>
      <c r="AC211" s="52">
        <f t="shared" si="72"/>
        <v>-3.3030815348095786</v>
      </c>
      <c r="AF211">
        <v>1.95</v>
      </c>
      <c r="AG211">
        <v>1.92</v>
      </c>
    </row>
    <row r="212" spans="1:34" ht="15" x14ac:dyDescent="0.25">
      <c r="A212">
        <v>2.94</v>
      </c>
      <c r="B212">
        <v>3.38</v>
      </c>
      <c r="C212">
        <v>2.52</v>
      </c>
      <c r="D212" s="45">
        <f t="shared" si="51"/>
        <v>3.2819439412846041E-2</v>
      </c>
      <c r="E212" s="46">
        <f>IF(OR($A212="",$B212="",$C212=""),"",A212*'MPTO_working_3-way'!$I211)</f>
        <v>3.0364891518737673</v>
      </c>
      <c r="F212" s="47">
        <f>IF(OR($A212="",$B212="",$C212=""),"",B212*'MPTO_working_3-way'!$I211)</f>
        <v>3.4909297052154193</v>
      </c>
      <c r="G212" s="48">
        <f>IF(OR($A212="",$B212="",$C212=""),"",C212*'MPTO_working_3-way'!$I211)</f>
        <v>2.6027049873203723</v>
      </c>
      <c r="H212" s="46">
        <f>IF(OR($A212="",$B212="",$C212=""),"",'MPTO_working_3-way'!E211)</f>
        <v>3.0377017553393841</v>
      </c>
      <c r="I212" s="47">
        <f>IF(OR($A212="",$B212="",$C212=""),"",'MPTO_working_3-way'!F211)</f>
        <v>3.5097796056762527</v>
      </c>
      <c r="J212" s="48">
        <f>IF(OR($A212="",$B212="",$C212=""),"",'MPTO_working_3-way'!G211)</f>
        <v>2.5914417181469425</v>
      </c>
      <c r="K212" s="46">
        <f>IF(OR($A212="",$B212="",$C212=""),"",'OddsRatio_working_3-way'!H211)</f>
        <v>3.0378505733671881</v>
      </c>
      <c r="L212" s="47">
        <f>IF(OR($A212="",$B212="",$C212=""),"",'OddsRatio_working_3-way'!I211)</f>
        <v>3.5000434869143855</v>
      </c>
      <c r="M212" s="48">
        <f>IF(OR($A212="",$B212="",$C212=""),"",'OddsRatio_working_3-way'!J211)</f>
        <v>2.5966664286175907</v>
      </c>
      <c r="N212" s="49">
        <f t="shared" si="52"/>
        <v>32.932770379993507</v>
      </c>
      <c r="O212" s="50">
        <f t="shared" si="53"/>
        <v>28.645664176680739</v>
      </c>
      <c r="P212" s="50">
        <f t="shared" si="54"/>
        <v>38.421565443325747</v>
      </c>
      <c r="Q212" t="s">
        <v>288</v>
      </c>
      <c r="R212" t="s">
        <v>301</v>
      </c>
      <c r="S212" t="s">
        <v>464</v>
      </c>
      <c r="T212" s="52">
        <v>100</v>
      </c>
      <c r="U212" s="52">
        <f t="shared" si="64"/>
        <v>65.986394557823132</v>
      </c>
      <c r="V212" s="52">
        <f t="shared" si="65"/>
        <v>70.414201183431956</v>
      </c>
      <c r="W212" s="52">
        <f t="shared" si="66"/>
        <v>60.317460317460316</v>
      </c>
      <c r="X212" s="52">
        <f t="shared" si="67"/>
        <v>69.268338499107728</v>
      </c>
      <c r="Y212" s="52">
        <f t="shared" si="68"/>
        <v>73.696145124716551</v>
      </c>
      <c r="Z212" s="52">
        <f t="shared" si="69"/>
        <v>63.599404258744919</v>
      </c>
      <c r="AA212" s="52">
        <f t="shared" si="70"/>
        <v>-3.2819439412845952</v>
      </c>
      <c r="AB212" s="52">
        <f t="shared" si="71"/>
        <v>-3.2819439412845952</v>
      </c>
      <c r="AC212" s="52">
        <f t="shared" si="72"/>
        <v>-3.2819439412846023</v>
      </c>
      <c r="AF212">
        <v>2.12</v>
      </c>
      <c r="AG212">
        <v>1.76</v>
      </c>
    </row>
    <row r="213" spans="1:34" ht="15" x14ac:dyDescent="0.25">
      <c r="A213">
        <v>2.19</v>
      </c>
      <c r="B213">
        <v>3.44</v>
      </c>
      <c r="C213">
        <v>3.5</v>
      </c>
      <c r="D213" s="45">
        <f t="shared" si="51"/>
        <v>3.3032964699100553E-2</v>
      </c>
      <c r="E213" s="46">
        <f>IF(OR($A213="",$B213="",$C213=""),"",A213*'MPTO_working_3-way'!$I212)</f>
        <v>2.2623421926910301</v>
      </c>
      <c r="F213" s="47">
        <f>IF(OR($A213="",$B213="",$C213=""),"",B213*'MPTO_working_3-way'!$I212)</f>
        <v>3.553633398564906</v>
      </c>
      <c r="G213" s="48">
        <f>IF(OR($A213="",$B213="",$C213=""),"",C213*'MPTO_working_3-way'!$I212)</f>
        <v>3.6156153764468519</v>
      </c>
      <c r="H213" s="46">
        <f>IF(OR($A213="",$B213="",$C213=""),"",'MPTO_working_3-way'!E212)</f>
        <v>2.2441147266589128</v>
      </c>
      <c r="I213" s="47">
        <f>IF(OR($A213="",$B213="",$C213=""),"",'MPTO_working_3-way'!F212)</f>
        <v>3.5754293979388909</v>
      </c>
      <c r="J213" s="48">
        <f>IF(OR($A213="",$B213="",$C213=""),"",'MPTO_working_3-way'!G212)</f>
        <v>3.6402912129886151</v>
      </c>
      <c r="K213" s="46">
        <f>IF(OR($A213="",$B213="",$C213=""),"",'OddsRatio_working_3-way'!H212)</f>
        <v>2.2517111322824239</v>
      </c>
      <c r="L213" s="47">
        <f>IF(OR($A213="",$B213="",$C213=""),"",'OddsRatio_working_3-way'!I212)</f>
        <v>3.566533750226148</v>
      </c>
      <c r="M213" s="48">
        <f>IF(OR($A213="",$B213="",$C213=""),"",'OddsRatio_working_3-way'!J212)</f>
        <v>3.6296452358874465</v>
      </c>
      <c r="N213" s="49">
        <f t="shared" si="52"/>
        <v>44.201978075231466</v>
      </c>
      <c r="O213" s="50">
        <f t="shared" si="53"/>
        <v>28.140212786266545</v>
      </c>
      <c r="P213" s="50">
        <f t="shared" si="54"/>
        <v>27.657809138501975</v>
      </c>
      <c r="Q213" t="s">
        <v>290</v>
      </c>
      <c r="R213" t="s">
        <v>297</v>
      </c>
      <c r="S213" t="s">
        <v>464</v>
      </c>
      <c r="T213" s="52">
        <v>100</v>
      </c>
      <c r="U213" s="52">
        <f t="shared" si="64"/>
        <v>54.337899543379002</v>
      </c>
      <c r="V213" s="52">
        <f t="shared" si="65"/>
        <v>70.930232558139537</v>
      </c>
      <c r="W213" s="52">
        <f t="shared" si="66"/>
        <v>71.428571428571431</v>
      </c>
      <c r="X213" s="52">
        <f t="shared" si="67"/>
        <v>57.641196013289033</v>
      </c>
      <c r="Y213" s="52">
        <f t="shared" si="68"/>
        <v>74.233529028049588</v>
      </c>
      <c r="Z213" s="52">
        <f t="shared" si="69"/>
        <v>74.731867898481468</v>
      </c>
      <c r="AA213" s="52">
        <f t="shared" si="70"/>
        <v>-3.3032964699100305</v>
      </c>
      <c r="AB213" s="52">
        <f t="shared" si="71"/>
        <v>-3.3032964699100518</v>
      </c>
      <c r="AC213" s="52">
        <f t="shared" si="72"/>
        <v>-3.3032964699100376</v>
      </c>
      <c r="AF213">
        <v>1.93</v>
      </c>
      <c r="AG213">
        <v>1.93</v>
      </c>
    </row>
    <row r="214" spans="1:34" ht="15" x14ac:dyDescent="0.25">
      <c r="A214">
        <v>3.51</v>
      </c>
      <c r="B214">
        <v>3.48</v>
      </c>
      <c r="C214">
        <v>2.16</v>
      </c>
      <c r="D214" s="45">
        <f t="shared" si="51"/>
        <v>3.5219569702328091E-2</v>
      </c>
      <c r="E214" s="46">
        <f>IF(OR($A214="",$B214="",$C214=""),"",A214*'MPTO_working_3-way'!$I213)</f>
        <v>3.6336206896551713</v>
      </c>
      <c r="F214" s="47">
        <f>IF(OR($A214="",$B214="",$C214=""),"",B214*'MPTO_working_3-way'!$I213)</f>
        <v>3.6025641025641018</v>
      </c>
      <c r="G214" s="48">
        <f>IF(OR($A214="",$B214="",$C214=""),"",C214*'MPTO_working_3-way'!$I213)</f>
        <v>2.2360742705570287</v>
      </c>
      <c r="H214" s="46">
        <f>IF(OR($A214="",$B214="",$C214=""),"",'MPTO_working_3-way'!E213)</f>
        <v>3.6608523646826097</v>
      </c>
      <c r="I214" s="47">
        <f>IF(OR($A214="",$B214="",$C214=""),"",'MPTO_working_3-way'!F213)</f>
        <v>3.6282302619853848</v>
      </c>
      <c r="J214" s="48">
        <f>IF(OR($A214="",$B214="",$C214=""),"",'MPTO_working_3-way'!G213)</f>
        <v>2.2161985630306984</v>
      </c>
      <c r="K214" s="46">
        <f>IF(OR($A214="",$B214="",$C214=""),"",'OddsRatio_working_3-way'!H213)</f>
        <v>3.6493523693101242</v>
      </c>
      <c r="L214" s="47">
        <f>IF(OR($A214="",$B214="",$C214=""),"",'OddsRatio_working_3-way'!I213)</f>
        <v>3.6176868031430716</v>
      </c>
      <c r="M214" s="48">
        <f>IF(OR($A214="",$B214="",$C214=""),"",'OddsRatio_working_3-way'!J213)</f>
        <v>2.2244018917927271</v>
      </c>
      <c r="N214" s="49">
        <f t="shared" si="52"/>
        <v>27.520759193357069</v>
      </c>
      <c r="O214" s="50">
        <f t="shared" si="53"/>
        <v>27.758007117437728</v>
      </c>
      <c r="P214" s="50">
        <f t="shared" si="54"/>
        <v>44.721233689205228</v>
      </c>
      <c r="Q214" t="s">
        <v>292</v>
      </c>
      <c r="R214" t="s">
        <v>43</v>
      </c>
      <c r="S214" t="s">
        <v>464</v>
      </c>
      <c r="T214" s="52">
        <v>100</v>
      </c>
      <c r="U214" s="52">
        <f t="shared" si="64"/>
        <v>71.509971509971507</v>
      </c>
      <c r="V214" s="52">
        <f t="shared" si="65"/>
        <v>71.264367816091948</v>
      </c>
      <c r="W214" s="52">
        <f t="shared" si="66"/>
        <v>53.703703703703695</v>
      </c>
      <c r="X214" s="52">
        <f t="shared" si="67"/>
        <v>75.031928480204328</v>
      </c>
      <c r="Y214" s="52">
        <f t="shared" si="68"/>
        <v>74.786324786324784</v>
      </c>
      <c r="Z214" s="52">
        <f t="shared" si="69"/>
        <v>57.225660673936531</v>
      </c>
      <c r="AA214" s="52">
        <f t="shared" si="70"/>
        <v>-3.5219569702328215</v>
      </c>
      <c r="AB214" s="52">
        <f t="shared" si="71"/>
        <v>-3.5219569702328357</v>
      </c>
      <c r="AC214" s="52">
        <f t="shared" si="72"/>
        <v>-3.5219569702328357</v>
      </c>
      <c r="AF214">
        <v>2.13</v>
      </c>
      <c r="AG214">
        <v>1.76</v>
      </c>
      <c r="AH214" s="53"/>
    </row>
    <row r="215" spans="1:34" ht="15" x14ac:dyDescent="0.25">
      <c r="A215">
        <v>1.9</v>
      </c>
      <c r="B215">
        <v>3.64</v>
      </c>
      <c r="C215">
        <v>4.26</v>
      </c>
      <c r="D215" s="45">
        <f t="shared" si="51"/>
        <v>3.5782848236517673E-2</v>
      </c>
      <c r="E215" s="46">
        <f>IF(OR($A215="",$B215="",$C215=""),"",A215*'MPTO_working_3-way'!$I214)</f>
        <v>1.9679874116493834</v>
      </c>
      <c r="F215" s="47">
        <f>IF(OR($A215="",$B215="",$C215=""),"",B215*'MPTO_working_3-way'!$I214)</f>
        <v>3.7702495675809247</v>
      </c>
      <c r="G215" s="48">
        <f>IF(OR($A215="",$B215="",$C215=""),"",C215*'MPTO_working_3-way'!$I214)</f>
        <v>4.4124349334875648</v>
      </c>
      <c r="H215" s="46">
        <f>IF(OR($A215="",$B215="",$C215=""),"",'MPTO_working_3-way'!E214)</f>
        <v>1.9440571376286262</v>
      </c>
      <c r="I215" s="47">
        <f>IF(OR($A215="",$B215="",$C215=""),"",'MPTO_working_3-way'!F214)</f>
        <v>3.8052089396480766</v>
      </c>
      <c r="J215" s="48">
        <f>IF(OR($A215="",$B215="",$C215=""),"",'MPTO_working_3-way'!G214)</f>
        <v>4.4880449441853667</v>
      </c>
      <c r="K215" s="46">
        <f>IF(OR($A215="",$B215="",$C215=""),"",'OddsRatio_working_3-way'!H214)</f>
        <v>1.9531916084023566</v>
      </c>
      <c r="L215" s="47">
        <f>IF(OR($A215="",$B215="",$C215=""),"",'OddsRatio_working_3-way'!I214)</f>
        <v>3.7960287179802448</v>
      </c>
      <c r="M215" s="48">
        <f>IF(OR($A215="",$B215="",$C215=""),"",'OddsRatio_working_3-way'!J214)</f>
        <v>4.4526718259907572</v>
      </c>
      <c r="N215" s="49">
        <f t="shared" si="52"/>
        <v>50.813333158563921</v>
      </c>
      <c r="O215" s="50">
        <f t="shared" si="53"/>
        <v>26.523443132217427</v>
      </c>
      <c r="P215" s="50">
        <f t="shared" si="54"/>
        <v>22.663223709218652</v>
      </c>
      <c r="Q215" t="s">
        <v>337</v>
      </c>
      <c r="R215" t="s">
        <v>300</v>
      </c>
      <c r="S215" t="s">
        <v>464</v>
      </c>
      <c r="T215" s="52">
        <v>100</v>
      </c>
      <c r="U215" s="52">
        <f t="shared" si="64"/>
        <v>47.368421052631575</v>
      </c>
      <c r="V215" s="52">
        <f t="shared" si="65"/>
        <v>72.527472527472526</v>
      </c>
      <c r="W215" s="52">
        <f t="shared" si="66"/>
        <v>76.525821596244128</v>
      </c>
      <c r="X215" s="52">
        <f t="shared" si="67"/>
        <v>50.946705876283339</v>
      </c>
      <c r="Y215" s="52">
        <f t="shared" si="68"/>
        <v>76.105757351124282</v>
      </c>
      <c r="Z215" s="52">
        <f t="shared" si="69"/>
        <v>80.104106419895899</v>
      </c>
      <c r="AA215" s="52">
        <f t="shared" si="70"/>
        <v>-3.5782848236517637</v>
      </c>
      <c r="AB215" s="52">
        <f t="shared" si="71"/>
        <v>-3.5782848236517566</v>
      </c>
      <c r="AC215" s="52">
        <f t="shared" si="72"/>
        <v>-3.5782848236517708</v>
      </c>
      <c r="AF215">
        <v>2.09</v>
      </c>
      <c r="AG215">
        <v>1.79</v>
      </c>
    </row>
    <row r="216" spans="1:34" ht="15" x14ac:dyDescent="0.25">
      <c r="A216">
        <v>2.9</v>
      </c>
      <c r="B216">
        <v>3.28</v>
      </c>
      <c r="C216">
        <v>2.6</v>
      </c>
      <c r="D216" s="45">
        <f t="shared" si="51"/>
        <v>3.432101960276901E-2</v>
      </c>
      <c r="E216" s="46">
        <f>IF(OR($A216="",$B216="",$C216=""),"",A216*'MPTO_working_3-way'!$I215)</f>
        <v>2.9995309568480302</v>
      </c>
      <c r="F216" s="47">
        <f>IF(OR($A216="",$B216="",$C216=""),"",B216*'MPTO_working_3-way'!$I215)</f>
        <v>3.3925729442970822</v>
      </c>
      <c r="G216" s="48">
        <f>IF(OR($A216="",$B216="",$C216=""),"",C216*'MPTO_working_3-way'!$I215)</f>
        <v>2.6892346509671996</v>
      </c>
      <c r="H216" s="46">
        <f>IF(OR($A216="",$B216="",$C216=""),"",'MPTO_working_3-way'!E215)</f>
        <v>2.9995148614120768</v>
      </c>
      <c r="I216" s="47">
        <f>IF(OR($A216="",$B216="",$C216=""),"",'MPTO_working_3-way'!F215)</f>
        <v>3.4078782979348867</v>
      </c>
      <c r="J216" s="48">
        <f>IF(OR($A216="",$B216="",$C216=""),"",'MPTO_working_3-way'!G215)</f>
        <v>2.6797075905111392</v>
      </c>
      <c r="K216" s="46">
        <f>IF(OR($A216="",$B216="",$C216=""),"",'OddsRatio_working_3-way'!H215)</f>
        <v>3</v>
      </c>
      <c r="L216" s="47">
        <f>IF(OR($A216="",$B216="",$C216=""),"",'OddsRatio_working_3-way'!I215)</f>
        <v>3.4</v>
      </c>
      <c r="M216" s="48">
        <f>IF(OR($A216="",$B216="",$C216=""),"",'OddsRatio_working_3-way'!J215)</f>
        <v>2.6842105263157898</v>
      </c>
      <c r="N216" s="49">
        <f t="shared" si="52"/>
        <v>33.338545738858485</v>
      </c>
      <c r="O216" s="50">
        <f t="shared" si="53"/>
        <v>29.476153244722443</v>
      </c>
      <c r="P216" s="50">
        <f t="shared" si="54"/>
        <v>37.185301016419075</v>
      </c>
      <c r="Q216" t="s">
        <v>289</v>
      </c>
      <c r="R216" t="s">
        <v>83</v>
      </c>
      <c r="S216" t="s">
        <v>464</v>
      </c>
      <c r="T216" s="52">
        <v>100</v>
      </c>
      <c r="U216" s="52">
        <f t="shared" si="64"/>
        <v>65.517241379310349</v>
      </c>
      <c r="V216" s="52">
        <f t="shared" si="65"/>
        <v>69.512195121951223</v>
      </c>
      <c r="W216" s="52">
        <f t="shared" si="66"/>
        <v>61.538461538461533</v>
      </c>
      <c r="X216" s="52">
        <f t="shared" si="67"/>
        <v>68.949343339587244</v>
      </c>
      <c r="Y216" s="52">
        <f t="shared" si="68"/>
        <v>72.944297082228118</v>
      </c>
      <c r="Z216" s="52">
        <f t="shared" si="69"/>
        <v>64.970563498738443</v>
      </c>
      <c r="AA216" s="52">
        <f t="shared" si="70"/>
        <v>-3.4321019602768956</v>
      </c>
      <c r="AB216" s="52">
        <f t="shared" si="71"/>
        <v>-3.4321019602768956</v>
      </c>
      <c r="AC216" s="52">
        <f t="shared" si="72"/>
        <v>-3.4321019602769098</v>
      </c>
      <c r="AF216">
        <v>2.09</v>
      </c>
      <c r="AG216">
        <v>1.78</v>
      </c>
      <c r="AH216" s="53"/>
    </row>
    <row r="217" spans="1:34" ht="15" x14ac:dyDescent="0.25">
      <c r="A217">
        <v>1.9</v>
      </c>
      <c r="B217">
        <v>3.96</v>
      </c>
      <c r="C217">
        <v>3.9</v>
      </c>
      <c r="D217" s="45">
        <f t="shared" si="51"/>
        <v>3.5251298409193055E-2</v>
      </c>
      <c r="E217" s="46">
        <f>IF(OR($A217="",$B217="",$C217=""),"",A217*'MPTO_working_3-way'!$I216)</f>
        <v>1.9669774669774667</v>
      </c>
      <c r="F217" s="47">
        <f>IF(OR($A217="",$B217="",$C217=""),"",B217*'MPTO_working_3-way'!$I216)</f>
        <v>4.0995951417004042</v>
      </c>
      <c r="G217" s="48">
        <f>IF(OR($A217="",$B217="",$C217=""),"",C217*'MPTO_working_3-way'!$I216)</f>
        <v>4.0374800637958526</v>
      </c>
      <c r="H217" s="46">
        <f>IF(OR($A217="",$B217="",$C217=""),"",'MPTO_working_3-way'!E216)</f>
        <v>1.9433877291512132</v>
      </c>
      <c r="I217" s="47">
        <f>IF(OR($A217="",$B217="",$C217=""),"",'MPTO_working_3-way'!F216)</f>
        <v>4.1532582234048574</v>
      </c>
      <c r="J217" s="48">
        <f>IF(OR($A217="",$B217="",$C217=""),"",'MPTO_working_3-way'!G216)</f>
        <v>4.0873077780254059</v>
      </c>
      <c r="K217" s="46">
        <f>IF(OR($A217="",$B217="",$C217=""),"",'OddsRatio_working_3-way'!H216)</f>
        <v>1.9523290647628051</v>
      </c>
      <c r="L217" s="47">
        <f>IF(OR($A217="",$B217="",$C217=""),"",'OddsRatio_working_3-way'!I216)</f>
        <v>4.1321044796643376</v>
      </c>
      <c r="M217" s="48">
        <f>IF(OR($A217="",$B217="",$C217=""),"",'OddsRatio_working_3-way'!J216)</f>
        <v>4.0686158753468167</v>
      </c>
      <c r="N217" s="49">
        <f t="shared" si="52"/>
        <v>50.839423266837848</v>
      </c>
      <c r="O217" s="50">
        <f t="shared" si="53"/>
        <v>24.392652577523211</v>
      </c>
      <c r="P217" s="50">
        <f t="shared" si="54"/>
        <v>24.767924155638955</v>
      </c>
      <c r="Q217" t="s">
        <v>286</v>
      </c>
      <c r="R217" t="s">
        <v>298</v>
      </c>
      <c r="S217" t="s">
        <v>464</v>
      </c>
      <c r="T217" s="52">
        <v>100</v>
      </c>
      <c r="U217" s="52">
        <f t="shared" si="64"/>
        <v>47.368421052631575</v>
      </c>
      <c r="V217" s="52">
        <f t="shared" si="65"/>
        <v>74.747474747474755</v>
      </c>
      <c r="W217" s="52">
        <f t="shared" si="66"/>
        <v>74.358974358974365</v>
      </c>
      <c r="X217" s="52">
        <f t="shared" si="67"/>
        <v>50.893550893550895</v>
      </c>
      <c r="Y217" s="52">
        <f t="shared" si="68"/>
        <v>78.272604588394074</v>
      </c>
      <c r="Z217" s="52">
        <f t="shared" si="69"/>
        <v>77.88410419989367</v>
      </c>
      <c r="AA217" s="52">
        <f t="shared" si="70"/>
        <v>-3.5251298409193197</v>
      </c>
      <c r="AB217" s="52">
        <f t="shared" si="71"/>
        <v>-3.5251298409193197</v>
      </c>
      <c r="AC217" s="52">
        <f t="shared" si="72"/>
        <v>-3.5251298409193055</v>
      </c>
      <c r="AF217">
        <v>1.9</v>
      </c>
      <c r="AG217">
        <v>1.97</v>
      </c>
    </row>
    <row r="218" spans="1:34" ht="15" x14ac:dyDescent="0.25">
      <c r="A218">
        <v>1.83</v>
      </c>
      <c r="B218">
        <v>3.63</v>
      </c>
      <c r="C218">
        <v>4.72</v>
      </c>
      <c r="D218" s="45">
        <f t="shared" si="51"/>
        <v>3.3794587875266791E-2</v>
      </c>
      <c r="E218" s="46">
        <f>IF(OR($A218="",$B218="",$C218=""),"",A218*'MPTO_working_3-way'!$I217)</f>
        <v>1.8918440958117384</v>
      </c>
      <c r="F218" s="47">
        <f>IF(OR($A218="",$B218="",$C218=""),"",B218*'MPTO_working_3-way'!$I217)</f>
        <v>3.7526743539872185</v>
      </c>
      <c r="G218" s="48">
        <f>IF(OR($A218="",$B218="",$C218=""),"",C218*'MPTO_working_3-way'!$I217)</f>
        <v>4.8795104547712587</v>
      </c>
      <c r="H218" s="46">
        <f>IF(OR($A218="",$B218="",$C218=""),"",'MPTO_working_3-way'!E217)</f>
        <v>1.8685189550949812</v>
      </c>
      <c r="I218" s="47">
        <f>IF(OR($A218="",$B218="",$C218=""),"",'MPTO_working_3-way'!F217)</f>
        <v>3.7847645139126618</v>
      </c>
      <c r="J218" s="48">
        <f>IF(OR($A218="",$B218="",$C218=""),"",'MPTO_working_3-way'!G217)</f>
        <v>4.9850561934948843</v>
      </c>
      <c r="K218" s="46">
        <f>IF(OR($A218="",$B218="",$C218=""),"",'OddsRatio_working_3-way'!H217)</f>
        <v>1.8772947724141558</v>
      </c>
      <c r="L218" s="47">
        <f>IF(OR($A218="",$B218="",$C218=""),"",'OddsRatio_working_3-way'!I217)</f>
        <v>3.7798617487340098</v>
      </c>
      <c r="M218" s="48">
        <f>IF(OR($A218="",$B218="",$C218=""),"",'OddsRatio_working_3-way'!J217)</f>
        <v>4.9319717510610319</v>
      </c>
      <c r="N218" s="49">
        <f t="shared" si="52"/>
        <v>52.858478254833543</v>
      </c>
      <c r="O218" s="50">
        <f t="shared" si="53"/>
        <v>26.647662591279719</v>
      </c>
      <c r="P218" s="50">
        <f t="shared" si="54"/>
        <v>20.493859153886739</v>
      </c>
      <c r="Q218" t="s">
        <v>299</v>
      </c>
      <c r="R218" t="s">
        <v>287</v>
      </c>
      <c r="S218" t="s">
        <v>464</v>
      </c>
      <c r="T218" s="52">
        <v>100</v>
      </c>
      <c r="U218" s="52">
        <f t="shared" si="64"/>
        <v>45.355191256830594</v>
      </c>
      <c r="V218" s="52">
        <f t="shared" si="65"/>
        <v>72.451790633608823</v>
      </c>
      <c r="W218" s="52">
        <f t="shared" si="66"/>
        <v>78.81355932203391</v>
      </c>
      <c r="X218" s="52">
        <f t="shared" si="67"/>
        <v>48.734650044357288</v>
      </c>
      <c r="Y218" s="52">
        <f t="shared" si="68"/>
        <v>75.831249421135496</v>
      </c>
      <c r="Z218" s="52">
        <f t="shared" si="69"/>
        <v>82.193018109560583</v>
      </c>
      <c r="AA218" s="52">
        <f t="shared" si="70"/>
        <v>-3.3794587875266942</v>
      </c>
      <c r="AB218" s="52">
        <f t="shared" si="71"/>
        <v>-3.3794587875266728</v>
      </c>
      <c r="AC218" s="52">
        <f t="shared" si="72"/>
        <v>-3.3794587875266728</v>
      </c>
      <c r="AF218">
        <v>2.0699999999999998</v>
      </c>
      <c r="AG218">
        <v>1.81</v>
      </c>
    </row>
    <row r="219" spans="1:34" ht="15" x14ac:dyDescent="0.25">
      <c r="A219">
        <v>2.09</v>
      </c>
      <c r="B219">
        <v>3.73</v>
      </c>
      <c r="C219">
        <v>3.48</v>
      </c>
      <c r="D219" s="45">
        <f t="shared" si="51"/>
        <v>3.3921736105919864E-2</v>
      </c>
      <c r="E219" s="46">
        <f>IF(OR($A219="",$B219="",$C219=""),"",A219*'MPTO_working_3-way'!$I218)</f>
        <v>2.1608964284613723</v>
      </c>
      <c r="F219" s="47">
        <f>IF(OR($A219="",$B219="",$C219=""),"",B219*'MPTO_working_3-way'!$I218)</f>
        <v>3.8565280756750813</v>
      </c>
      <c r="G219" s="48">
        <f>IF(OR($A219="",$B219="",$C219=""),"",C219*'MPTO_working_3-way'!$I218)</f>
        <v>3.5980476416486011</v>
      </c>
      <c r="H219" s="46">
        <f>IF(OR($A219="",$B219="",$C219=""),"",'MPTO_working_3-way'!E218)</f>
        <v>2.1405866494186254</v>
      </c>
      <c r="I219" s="47">
        <f>IF(OR($A219="",$B219="",$C219=""),"",'MPTO_working_3-way'!F218)</f>
        <v>3.8942437214273218</v>
      </c>
      <c r="J219" s="48">
        <f>IF(OR($A219="",$B219="",$C219=""),"",'MPTO_working_3-way'!G218)</f>
        <v>3.6225442692509082</v>
      </c>
      <c r="K219" s="46">
        <f>IF(OR($A219="",$B219="",$C219=""),"",'OddsRatio_working_3-way'!H218)</f>
        <v>2.1488139301238185</v>
      </c>
      <c r="L219" s="47">
        <f>IF(OR($A219="",$B219="",$C219=""),"",'OddsRatio_working_3-way'!I218)</f>
        <v>3.8773046139798382</v>
      </c>
      <c r="M219" s="48">
        <f>IF(OR($A219="",$B219="",$C219=""),"",'OddsRatio_working_3-way'!J218)</f>
        <v>3.6138151804652021</v>
      </c>
      <c r="N219" s="49">
        <f t="shared" si="52"/>
        <v>46.277090693885413</v>
      </c>
      <c r="O219" s="50">
        <f t="shared" si="53"/>
        <v>25.930058860648931</v>
      </c>
      <c r="P219" s="50">
        <f t="shared" si="54"/>
        <v>27.79285044546566</v>
      </c>
      <c r="Q219" t="s">
        <v>303</v>
      </c>
      <c r="R219" t="s">
        <v>296</v>
      </c>
      <c r="S219" t="s">
        <v>464</v>
      </c>
      <c r="T219" s="52">
        <v>100</v>
      </c>
      <c r="U219" s="52">
        <f t="shared" si="64"/>
        <v>52.153110047846894</v>
      </c>
      <c r="V219" s="52">
        <f t="shared" si="65"/>
        <v>73.190348525469176</v>
      </c>
      <c r="W219" s="52">
        <f t="shared" si="66"/>
        <v>71.264367816091948</v>
      </c>
      <c r="X219" s="52">
        <f t="shared" si="67"/>
        <v>55.545283658438869</v>
      </c>
      <c r="Y219" s="52">
        <f t="shared" si="68"/>
        <v>76.582522136061158</v>
      </c>
      <c r="Z219" s="52">
        <f t="shared" si="69"/>
        <v>74.656541426683944</v>
      </c>
      <c r="AA219" s="52">
        <f t="shared" si="70"/>
        <v>-3.3921736105919749</v>
      </c>
      <c r="AB219" s="52">
        <f t="shared" si="71"/>
        <v>-3.392173610591982</v>
      </c>
      <c r="AC219" s="52">
        <f t="shared" si="72"/>
        <v>-3.3921736105919962</v>
      </c>
      <c r="AF219">
        <v>1.93</v>
      </c>
      <c r="AG219">
        <v>1.94</v>
      </c>
    </row>
    <row r="220" spans="1:34" ht="15" x14ac:dyDescent="0.25">
      <c r="A220">
        <v>2.34</v>
      </c>
      <c r="B220">
        <v>3.4</v>
      </c>
      <c r="C220">
        <v>3.2</v>
      </c>
      <c r="D220" s="45">
        <f t="shared" si="51"/>
        <v>3.3968074409250981E-2</v>
      </c>
      <c r="E220" s="46">
        <f>IF(OR($A220="",$B220="",$C220=""),"",A220*'MPTO_working_3-way'!$I219)</f>
        <v>2.419485294117647</v>
      </c>
      <c r="F220" s="47">
        <f>IF(OR($A220="",$B220="",$C220=""),"",B220*'MPTO_working_3-way'!$I219)</f>
        <v>3.5154914529914532</v>
      </c>
      <c r="G220" s="48">
        <f>IF(OR($A220="",$B220="",$C220=""),"",C220*'MPTO_working_3-way'!$I219)</f>
        <v>3.3086978381096035</v>
      </c>
      <c r="H220" s="46">
        <f>IF(OR($A220="",$B220="",$C220=""),"",'MPTO_working_3-way'!E219)</f>
        <v>2.4036858934011431</v>
      </c>
      <c r="I220" s="47">
        <f>IF(OR($A220="",$B220="",$C220=""),"",'MPTO_working_3-way'!F219)</f>
        <v>3.536130967813623</v>
      </c>
      <c r="J220" s="48">
        <f>IF(OR($A220="",$B220="",$C220=""),"",'MPTO_working_3-way'!G219)</f>
        <v>3.3203032621548316</v>
      </c>
      <c r="K220" s="46">
        <f>IF(OR($A220="",$B220="",$C220=""),"",'OddsRatio_working_3-way'!H219)</f>
        <v>2.4105618783728739</v>
      </c>
      <c r="L220" s="47">
        <f>IF(OR($A220="",$B220="",$C220=""),"",'OddsRatio_working_3-way'!I219)</f>
        <v>3.5263794836529079</v>
      </c>
      <c r="M220" s="48">
        <f>IF(OR($A220="",$B220="",$C220=""),"",'OddsRatio_working_3-way'!J219)</f>
        <v>3.315847860015166</v>
      </c>
      <c r="N220" s="49">
        <f t="shared" si="52"/>
        <v>41.331104695335057</v>
      </c>
      <c r="O220" s="50">
        <f t="shared" si="53"/>
        <v>28.445524996201183</v>
      </c>
      <c r="P220" s="50">
        <f t="shared" si="54"/>
        <v>30.223370308463753</v>
      </c>
      <c r="Q220" t="s">
        <v>302</v>
      </c>
      <c r="R220" t="s">
        <v>432</v>
      </c>
      <c r="S220" t="s">
        <v>464</v>
      </c>
      <c r="T220" s="52">
        <v>100</v>
      </c>
      <c r="U220" s="52">
        <f t="shared" si="64"/>
        <v>57.264957264957268</v>
      </c>
      <c r="V220" s="52">
        <f t="shared" si="65"/>
        <v>70.588235294117652</v>
      </c>
      <c r="W220" s="52">
        <f t="shared" si="66"/>
        <v>68.75</v>
      </c>
      <c r="X220" s="52">
        <f t="shared" si="67"/>
        <v>60.661764705882362</v>
      </c>
      <c r="Y220" s="52">
        <f t="shared" si="68"/>
        <v>73.98504273504274</v>
      </c>
      <c r="Z220" s="52">
        <f t="shared" si="69"/>
        <v>72.146807440925102</v>
      </c>
      <c r="AA220" s="52">
        <f t="shared" si="70"/>
        <v>-3.3968074409250946</v>
      </c>
      <c r="AB220" s="52">
        <f t="shared" si="71"/>
        <v>-3.3968074409250875</v>
      </c>
      <c r="AC220" s="52">
        <f t="shared" si="72"/>
        <v>-3.3968074409251017</v>
      </c>
      <c r="AF220">
        <v>2.1</v>
      </c>
      <c r="AG220">
        <v>1.78</v>
      </c>
    </row>
    <row r="221" spans="1:34" ht="15" x14ac:dyDescent="0.25">
      <c r="A221">
        <v>3.55</v>
      </c>
      <c r="B221">
        <v>3.61</v>
      </c>
      <c r="C221">
        <v>2.1</v>
      </c>
      <c r="D221" s="45">
        <f t="shared" si="51"/>
        <v>3.4888927284854265E-2</v>
      </c>
      <c r="E221" s="46">
        <f>IF(OR($A221="",$B221="",$C221=""),"",A221*'MPTO_working_3-way'!$I220)</f>
        <v>3.6738556918612324</v>
      </c>
      <c r="F221" s="47">
        <f>IF(OR($A221="",$B221="",$C221=""),"",B221*'MPTO_working_3-way'!$I220)</f>
        <v>3.7359490274983238</v>
      </c>
      <c r="G221" s="48">
        <f>IF(OR($A221="",$B221="",$C221=""),"",C221*'MPTO_working_3-way'!$I220)</f>
        <v>2.1732667472981939</v>
      </c>
      <c r="H221" s="46">
        <f>IF(OR($A221="",$B221="",$C221=""),"",'MPTO_working_3-way'!E220)</f>
        <v>3.7028740073518454</v>
      </c>
      <c r="I221" s="47">
        <f>IF(OR($A221="",$B221="",$C221=""),"",'MPTO_working_3-way'!F220)</f>
        <v>3.76820039157941</v>
      </c>
      <c r="J221" s="48">
        <f>IF(OR($A221="",$B221="",$C221=""),"",'MPTO_working_3-way'!G220)</f>
        <v>2.1525706157826896</v>
      </c>
      <c r="K221" s="46">
        <f>IF(OR($A221="",$B221="",$C221=""),"",'OddsRatio_working_3-way'!H220)</f>
        <v>3.6913179420850315</v>
      </c>
      <c r="L221" s="47">
        <f>IF(OR($A221="",$B221="",$C221=""),"",'OddsRatio_working_3-way'!I220)</f>
        <v>3.7546430701340907</v>
      </c>
      <c r="M221" s="48">
        <f>IF(OR($A221="",$B221="",$C221=""),"",'OddsRatio_working_3-way'!J220)</f>
        <v>2.1609606808994255</v>
      </c>
      <c r="N221" s="49">
        <f t="shared" si="52"/>
        <v>27.21935981904026</v>
      </c>
      <c r="O221" s="50">
        <f t="shared" si="53"/>
        <v>26.766960486867848</v>
      </c>
      <c r="P221" s="50">
        <f t="shared" si="54"/>
        <v>46.013679694091877</v>
      </c>
      <c r="Q221" t="s">
        <v>84</v>
      </c>
      <c r="R221" t="s">
        <v>294</v>
      </c>
      <c r="S221" t="s">
        <v>464</v>
      </c>
      <c r="T221" s="52">
        <v>100</v>
      </c>
      <c r="U221" s="52">
        <f t="shared" si="64"/>
        <v>71.83098591549296</v>
      </c>
      <c r="V221" s="52">
        <f t="shared" si="65"/>
        <v>72.29916897506925</v>
      </c>
      <c r="W221" s="52">
        <f t="shared" si="66"/>
        <v>52.38095238095238</v>
      </c>
      <c r="X221" s="52">
        <f t="shared" si="67"/>
        <v>75.31987864397837</v>
      </c>
      <c r="Y221" s="52">
        <f t="shared" si="68"/>
        <v>75.788061703554661</v>
      </c>
      <c r="Z221" s="52">
        <f t="shared" si="69"/>
        <v>55.869845109437797</v>
      </c>
      <c r="AA221" s="52">
        <f t="shared" si="70"/>
        <v>-3.4888927284854105</v>
      </c>
      <c r="AB221" s="52">
        <f t="shared" si="71"/>
        <v>-3.4888927284854105</v>
      </c>
      <c r="AC221" s="52">
        <f t="shared" si="72"/>
        <v>-3.4888927284854176</v>
      </c>
      <c r="AF221">
        <v>1.93</v>
      </c>
      <c r="AG221">
        <v>1.94</v>
      </c>
    </row>
    <row r="222" spans="1:34" ht="15" x14ac:dyDescent="0.25">
      <c r="A222">
        <v>3.15</v>
      </c>
      <c r="B222">
        <v>3.53</v>
      </c>
      <c r="C222">
        <v>2.31</v>
      </c>
      <c r="D222" s="45">
        <f t="shared" si="51"/>
        <v>3.3646869340920205E-2</v>
      </c>
      <c r="E222" s="46">
        <f>IF(OR($A222="",$B222="",$C222=""),"",A222*'MPTO_working_3-way'!$I221)</f>
        <v>3.2559876384238984</v>
      </c>
      <c r="F222" s="47">
        <f>IF(OR($A222="",$B222="",$C222=""),"",B222*'MPTO_working_3-way'!$I221)</f>
        <v>3.648773448773448</v>
      </c>
      <c r="G222" s="48">
        <f>IF(OR($A222="",$B222="",$C222=""),"",C222*'MPTO_working_3-way'!$I221)</f>
        <v>2.3877242681775259</v>
      </c>
      <c r="H222" s="46">
        <f>IF(OR($A222="",$B222="",$C222=""),"",'MPTO_working_3-way'!E221)</f>
        <v>3.2653626934936297</v>
      </c>
      <c r="I222" s="47">
        <f>IF(OR($A222="",$B222="",$C222=""),"",'MPTO_working_3-way'!F221)</f>
        <v>3.6755179822606405</v>
      </c>
      <c r="J222" s="48">
        <f>IF(OR($A222="",$B222="",$C222=""),"",'MPTO_working_3-way'!G221)</f>
        <v>2.3714394656653814</v>
      </c>
      <c r="K222" s="46">
        <f>IF(OR($A222="",$B222="",$C222=""),"",'OddsRatio_working_3-way'!H221)</f>
        <v>3.2624462517106414</v>
      </c>
      <c r="L222" s="47">
        <f>IF(OR($A222="",$B222="",$C222=""),"",'OddsRatio_working_3-way'!I221)</f>
        <v>3.6623204729432195</v>
      </c>
      <c r="M222" s="48">
        <f>IF(OR($A222="",$B222="",$C222=""),"",'OddsRatio_working_3-way'!J221)</f>
        <v>2.3785137626702046</v>
      </c>
      <c r="N222" s="49">
        <f t="shared" si="52"/>
        <v>30.712647314719614</v>
      </c>
      <c r="O222" s="50">
        <f t="shared" si="53"/>
        <v>27.406469983390025</v>
      </c>
      <c r="P222" s="50">
        <f t="shared" si="54"/>
        <v>41.880882701890378</v>
      </c>
      <c r="Q222" t="s">
        <v>304</v>
      </c>
      <c r="R222" t="s">
        <v>307</v>
      </c>
      <c r="S222" t="s">
        <v>464</v>
      </c>
      <c r="T222" s="52">
        <v>100</v>
      </c>
      <c r="U222" s="52">
        <f t="shared" si="64"/>
        <v>68.253968253968253</v>
      </c>
      <c r="V222" s="52">
        <f t="shared" si="65"/>
        <v>71.671388101982998</v>
      </c>
      <c r="W222" s="52">
        <f t="shared" si="66"/>
        <v>56.709956709956707</v>
      </c>
      <c r="X222" s="52">
        <f t="shared" si="67"/>
        <v>71.618655188060288</v>
      </c>
      <c r="Y222" s="52">
        <f t="shared" si="68"/>
        <v>75.036075036075033</v>
      </c>
      <c r="Z222" s="52">
        <f t="shared" si="69"/>
        <v>60.074643644048741</v>
      </c>
      <c r="AA222" s="52">
        <f t="shared" si="70"/>
        <v>-3.3646869340920347</v>
      </c>
      <c r="AB222" s="52">
        <f t="shared" si="71"/>
        <v>-3.3646869340920347</v>
      </c>
      <c r="AC222" s="52">
        <f t="shared" si="72"/>
        <v>-3.3646869340920347</v>
      </c>
      <c r="AF222">
        <v>2.0699999999999998</v>
      </c>
      <c r="AG222">
        <v>1.81</v>
      </c>
    </row>
    <row r="223" spans="1:34" ht="15" x14ac:dyDescent="0.25">
      <c r="A223">
        <v>1.83</v>
      </c>
      <c r="B223">
        <v>3.71</v>
      </c>
      <c r="C223">
        <v>4.5199999999999996</v>
      </c>
      <c r="D223" s="45">
        <f t="shared" si="51"/>
        <v>3.7228804460532672E-2</v>
      </c>
      <c r="E223" s="46">
        <f>IF(OR($A223="",$B223="",$C223=""),"",A223*'MPTO_working_3-way'!$I222)</f>
        <v>1.8981287121627748</v>
      </c>
      <c r="F223" s="47">
        <f>IF(OR($A223="",$B223="",$C223=""),"",B223*'MPTO_working_3-way'!$I222)</f>
        <v>3.8481188645485762</v>
      </c>
      <c r="G223" s="48">
        <f>IF(OR($A223="",$B223="",$C223=""),"",C223*'MPTO_working_3-way'!$I222)</f>
        <v>4.6882741961616077</v>
      </c>
      <c r="H223" s="46">
        <f>IF(OR($A223="",$B223="",$C223=""),"",'MPTO_working_3-way'!E222)</f>
        <v>1.8725242212286366</v>
      </c>
      <c r="I223" s="47">
        <f>IF(OR($A223="",$B223="",$C223=""),"",'MPTO_working_3-way'!F222)</f>
        <v>3.8890504088823343</v>
      </c>
      <c r="J223" s="48">
        <f>IF(OR($A223="",$B223="",$C223=""),"",'MPTO_working_3-way'!G222)</f>
        <v>4.7885992286468824</v>
      </c>
      <c r="K223" s="46">
        <f>IF(OR($A223="",$B223="",$C223=""),"",'OddsRatio_working_3-way'!H222)</f>
        <v>1.882062310583096</v>
      </c>
      <c r="L223" s="47">
        <f>IF(OR($A223="",$B223="",$C223=""),"",'OddsRatio_working_3-way'!I222)</f>
        <v>3.8799865803375782</v>
      </c>
      <c r="M223" s="48">
        <f>IF(OR($A223="",$B223="",$C223=""),"",'OddsRatio_working_3-way'!J222)</f>
        <v>4.7407943774126471</v>
      </c>
      <c r="N223" s="49">
        <f t="shared" si="52"/>
        <v>52.683466278773864</v>
      </c>
      <c r="O223" s="50">
        <f t="shared" si="53"/>
        <v>25.986723258802201</v>
      </c>
      <c r="P223" s="50">
        <f t="shared" si="54"/>
        <v>21.329810462423929</v>
      </c>
      <c r="Q223" t="s">
        <v>312</v>
      </c>
      <c r="R223" t="s">
        <v>326</v>
      </c>
      <c r="S223" t="s">
        <v>464</v>
      </c>
      <c r="T223" s="52">
        <v>100</v>
      </c>
      <c r="U223" s="52">
        <f t="shared" si="64"/>
        <v>45.355191256830594</v>
      </c>
      <c r="V223" s="52">
        <f t="shared" si="65"/>
        <v>73.045822102425873</v>
      </c>
      <c r="W223" s="52">
        <f t="shared" si="66"/>
        <v>77.876106194690252</v>
      </c>
      <c r="X223" s="52">
        <f t="shared" si="67"/>
        <v>49.078071702883861</v>
      </c>
      <c r="Y223" s="52">
        <f t="shared" si="68"/>
        <v>76.768702548479126</v>
      </c>
      <c r="Z223" s="52">
        <f t="shared" si="69"/>
        <v>81.598986640743519</v>
      </c>
      <c r="AA223" s="52">
        <f t="shared" si="70"/>
        <v>-3.7228804460532672</v>
      </c>
      <c r="AB223" s="52">
        <f t="shared" si="71"/>
        <v>-3.722880446053253</v>
      </c>
      <c r="AC223" s="52">
        <f t="shared" si="72"/>
        <v>-3.7228804460532672</v>
      </c>
      <c r="AF223">
        <v>2.09</v>
      </c>
      <c r="AG223">
        <v>1.79</v>
      </c>
    </row>
    <row r="224" spans="1:34" ht="15" x14ac:dyDescent="0.25">
      <c r="A224">
        <v>2.79</v>
      </c>
      <c r="B224">
        <v>3.58</v>
      </c>
      <c r="C224">
        <v>2.5299999999999998</v>
      </c>
      <c r="D224" s="45">
        <f t="shared" si="51"/>
        <v>3.3009465002695304E-2</v>
      </c>
      <c r="E224" s="46">
        <f>IF(OR($A224="",$B224="",$C224=""),"",A224*'MPTO_working_3-way'!$I223)</f>
        <v>2.8820964073575199</v>
      </c>
      <c r="F224" s="47">
        <f>IF(OR($A224="",$B224="",$C224=""),"",B224*'MPTO_working_3-way'!$I223)</f>
        <v>3.6981738847096493</v>
      </c>
      <c r="G224" s="48">
        <f>IF(OR($A224="",$B224="",$C224=""),"",C224*'MPTO_working_3-way'!$I223)</f>
        <v>2.6135139464568189</v>
      </c>
      <c r="H224" s="46">
        <f>IF(OR($A224="",$B224="",$C224=""),"",'MPTO_working_3-way'!E223)</f>
        <v>2.8783622748627598</v>
      </c>
      <c r="I224" s="47">
        <f>IF(OR($A224="",$B224="",$C224=""),"",'MPTO_working_3-way'!F223)</f>
        <v>3.7268036204599109</v>
      </c>
      <c r="J224" s="48">
        <f>IF(OR($A224="",$B224="",$C224=""),"",'MPTO_working_3-way'!G223)</f>
        <v>2.6024468695055338</v>
      </c>
      <c r="K224" s="46">
        <f>IF(OR($A224="",$B224="",$C224=""),"",'OddsRatio_working_3-way'!H223)</f>
        <v>2.8810761131133567</v>
      </c>
      <c r="L224" s="47">
        <f>IF(OR($A224="",$B224="",$C224=""),"",'OddsRatio_working_3-way'!I223)</f>
        <v>3.7112717161075208</v>
      </c>
      <c r="M224" s="48">
        <f>IF(OR($A224="",$B224="",$C224=""),"",'OddsRatio_working_3-way'!J223)</f>
        <v>2.607847180482366</v>
      </c>
      <c r="N224" s="49">
        <f t="shared" si="52"/>
        <v>34.696965634014319</v>
      </c>
      <c r="O224" s="50">
        <f t="shared" si="53"/>
        <v>27.040372658910599</v>
      </c>
      <c r="P224" s="50">
        <f t="shared" si="54"/>
        <v>38.262661707075083</v>
      </c>
      <c r="Q224" t="s">
        <v>319</v>
      </c>
      <c r="R224" t="s">
        <v>311</v>
      </c>
      <c r="S224" t="s">
        <v>464</v>
      </c>
      <c r="T224" s="52">
        <v>100</v>
      </c>
      <c r="U224" s="52">
        <f t="shared" si="64"/>
        <v>64.157706093189958</v>
      </c>
      <c r="V224" s="52">
        <f t="shared" si="65"/>
        <v>72.067039106145245</v>
      </c>
      <c r="W224" s="52">
        <f t="shared" si="66"/>
        <v>60.474308300395251</v>
      </c>
      <c r="X224" s="52">
        <f t="shared" si="67"/>
        <v>67.45865259345949</v>
      </c>
      <c r="Y224" s="52">
        <f t="shared" si="68"/>
        <v>75.367985606414777</v>
      </c>
      <c r="Z224" s="52">
        <f t="shared" si="69"/>
        <v>63.775254800664783</v>
      </c>
      <c r="AA224" s="52">
        <f t="shared" si="70"/>
        <v>-3.3009465002695322</v>
      </c>
      <c r="AB224" s="52">
        <f t="shared" si="71"/>
        <v>-3.3009465002695322</v>
      </c>
      <c r="AC224" s="52">
        <f t="shared" si="72"/>
        <v>-3.3009465002695322</v>
      </c>
      <c r="AF224">
        <v>2.04</v>
      </c>
      <c r="AG224">
        <v>1.84</v>
      </c>
    </row>
    <row r="225" spans="1:33" ht="15" x14ac:dyDescent="0.25">
      <c r="A225">
        <v>1.71</v>
      </c>
      <c r="B225">
        <v>4.0999999999999996</v>
      </c>
      <c r="C225">
        <v>4.7699999999999996</v>
      </c>
      <c r="D225" s="45">
        <f t="shared" si="51"/>
        <v>3.8341366531838172E-2</v>
      </c>
      <c r="E225" s="46">
        <f>IF(OR($A225="",$B225="",$C225=""),"",A225*'MPTO_working_3-way'!$I224)</f>
        <v>1.7755637367694432</v>
      </c>
      <c r="F225" s="47">
        <f>IF(OR($A225="",$B225="",$C225=""),"",B225*'MPTO_working_3-way'!$I224)</f>
        <v>4.2571996027805366</v>
      </c>
      <c r="G225" s="48">
        <f>IF(OR($A225="",$B225="",$C225=""),"",C225*'MPTO_working_3-way'!$I224)</f>
        <v>4.9528883183568677</v>
      </c>
      <c r="H225" s="46">
        <f>IF(OR($A225="",$B225="",$C225=""),"",'MPTO_working_3-way'!E224)</f>
        <v>1.7482063128378602</v>
      </c>
      <c r="I225" s="47">
        <f>IF(OR($A225="",$B225="",$C225=""),"",'MPTO_working_3-way'!F224)</f>
        <v>4.3267195305131523</v>
      </c>
      <c r="J225" s="48">
        <f>IF(OR($A225="",$B225="",$C225=""),"",'MPTO_working_3-way'!G224)</f>
        <v>5.0796708178972265</v>
      </c>
      <c r="K225" s="46">
        <f>IF(OR($A225="",$B225="",$C225=""),"",'OddsRatio_working_3-way'!H224)</f>
        <v>1.757843338700128</v>
      </c>
      <c r="L225" s="47">
        <f>IF(OR($A225="",$B225="",$C225=""),"",'OddsRatio_working_3-way'!I224)</f>
        <v>4.3088934506625289</v>
      </c>
      <c r="M225" s="48">
        <f>IF(OR($A225="",$B225="",$C225=""),"",'OddsRatio_working_3-way'!J224)</f>
        <v>5.0240413899992689</v>
      </c>
      <c r="N225" s="49">
        <f t="shared" si="52"/>
        <v>56.320140994738608</v>
      </c>
      <c r="O225" s="50">
        <f t="shared" si="53"/>
        <v>23.489619780732447</v>
      </c>
      <c r="P225" s="50">
        <f t="shared" si="54"/>
        <v>20.190239224528938</v>
      </c>
      <c r="Q225" t="s">
        <v>321</v>
      </c>
      <c r="R225" t="s">
        <v>316</v>
      </c>
      <c r="S225" t="s">
        <v>464</v>
      </c>
      <c r="T225" s="52">
        <v>100</v>
      </c>
      <c r="U225" s="52">
        <f t="shared" si="64"/>
        <v>41.520467836257311</v>
      </c>
      <c r="V225" s="52">
        <f t="shared" si="65"/>
        <v>75.609756097560975</v>
      </c>
      <c r="W225" s="52">
        <f t="shared" si="66"/>
        <v>79.035639412997895</v>
      </c>
      <c r="X225" s="52">
        <f t="shared" si="67"/>
        <v>45.354604489441122</v>
      </c>
      <c r="Y225" s="52">
        <f t="shared" si="68"/>
        <v>79.44389275074478</v>
      </c>
      <c r="Z225" s="52">
        <f t="shared" si="69"/>
        <v>82.869776066181714</v>
      </c>
      <c r="AA225" s="52">
        <f t="shared" si="70"/>
        <v>-3.8341366531838119</v>
      </c>
      <c r="AB225" s="52">
        <f t="shared" si="71"/>
        <v>-3.8341366531838048</v>
      </c>
      <c r="AC225" s="52">
        <f t="shared" si="72"/>
        <v>-3.834136653183819</v>
      </c>
      <c r="AF225">
        <v>1.67</v>
      </c>
      <c r="AG225">
        <v>2.2799999999999998</v>
      </c>
    </row>
    <row r="226" spans="1:33" ht="15" x14ac:dyDescent="0.25">
      <c r="A226">
        <v>2.93</v>
      </c>
      <c r="B226">
        <v>3.45</v>
      </c>
      <c r="C226">
        <v>2.48</v>
      </c>
      <c r="D226" s="45">
        <f t="shared" si="51"/>
        <v>3.4377807243026082E-2</v>
      </c>
      <c r="E226" s="46">
        <f>IF(OR($A226="",$B226="",$C226=""),"",A226*'MPTO_working_3-way'!$I225)</f>
        <v>3.0307269752220667</v>
      </c>
      <c r="F226" s="47">
        <f>IF(OR($A226="",$B226="",$C226=""),"",B226*'MPTO_working_3-way'!$I225)</f>
        <v>3.5686034349884403</v>
      </c>
      <c r="G226" s="48">
        <f>IF(OR($A226="",$B226="",$C226=""),"",C226*'MPTO_working_3-way'!$I225)</f>
        <v>2.5652569619627048</v>
      </c>
      <c r="H226" s="46">
        <f>IF(OR($A226="",$B226="",$C226=""),"",'MPTO_working_3-way'!E225)</f>
        <v>3.0317944963714694</v>
      </c>
      <c r="I226" s="47">
        <f>IF(OR($A226="",$B226="",$C226=""),"",'MPTO_working_3-way'!F225)</f>
        <v>3.5920081691214478</v>
      </c>
      <c r="J226" s="48">
        <f>IF(OR($A226="",$B226="",$C226=""),"",'MPTO_working_3-way'!G225)</f>
        <v>2.5525406195017051</v>
      </c>
      <c r="K226" s="46">
        <f>IF(OR($A226="",$B226="",$C226=""),"",'OddsRatio_working_3-way'!H225)</f>
        <v>3.0322538619578632</v>
      </c>
      <c r="L226" s="47">
        <f>IF(OR($A226="",$B226="",$C226=""),"",'OddsRatio_working_3-way'!I225)</f>
        <v>3.5798041252832973</v>
      </c>
      <c r="M226" s="48">
        <f>IF(OR($A226="",$B226="",$C226=""),"",'OddsRatio_working_3-way'!J225)</f>
        <v>2.5584122879262368</v>
      </c>
      <c r="N226" s="49">
        <f t="shared" si="52"/>
        <v>32.99538388563451</v>
      </c>
      <c r="O226" s="50">
        <f t="shared" si="53"/>
        <v>28.02216660432148</v>
      </c>
      <c r="P226" s="50">
        <f t="shared" si="54"/>
        <v>38.982449510043999</v>
      </c>
      <c r="Q226" t="s">
        <v>317</v>
      </c>
      <c r="R226" t="s">
        <v>325</v>
      </c>
      <c r="S226" t="s">
        <v>464</v>
      </c>
      <c r="T226" s="52">
        <v>100</v>
      </c>
      <c r="U226" s="52">
        <f t="shared" si="64"/>
        <v>65.870307167235495</v>
      </c>
      <c r="V226" s="52">
        <f t="shared" si="65"/>
        <v>71.014492753623188</v>
      </c>
      <c r="W226" s="52">
        <f t="shared" si="66"/>
        <v>59.677419354838712</v>
      </c>
      <c r="X226" s="52">
        <f t="shared" si="67"/>
        <v>69.308087891538108</v>
      </c>
      <c r="Y226" s="52">
        <f t="shared" si="68"/>
        <v>74.4522734779258</v>
      </c>
      <c r="Z226" s="52">
        <f t="shared" si="69"/>
        <v>63.11520007914131</v>
      </c>
      <c r="AA226" s="52">
        <f t="shared" si="70"/>
        <v>-3.4377807243026126</v>
      </c>
      <c r="AB226" s="52">
        <f t="shared" si="71"/>
        <v>-3.4377807243026126</v>
      </c>
      <c r="AC226" s="52">
        <f t="shared" si="72"/>
        <v>-3.4377807243025984</v>
      </c>
      <c r="AF226">
        <v>2.13</v>
      </c>
      <c r="AG226">
        <v>1.76</v>
      </c>
    </row>
    <row r="227" spans="1:33" ht="15" x14ac:dyDescent="0.25">
      <c r="A227">
        <v>2.0499999999999998</v>
      </c>
      <c r="B227">
        <v>3.39</v>
      </c>
      <c r="C227">
        <v>3.96</v>
      </c>
      <c r="D227" s="45">
        <f t="shared" si="51"/>
        <v>3.5315381311496141E-2</v>
      </c>
      <c r="E227" s="46">
        <f>IF(OR($A227="",$B227="",$C227=""),"",A227*'MPTO_working_3-way'!$I226)</f>
        <v>2.1223965316885671</v>
      </c>
      <c r="F227" s="47">
        <f>IF(OR($A227="",$B227="",$C227=""),"",B227*'MPTO_working_3-way'!$I226)</f>
        <v>3.509719142645972</v>
      </c>
      <c r="G227" s="48">
        <f>IF(OR($A227="",$B227="",$C227=""),"",C227*'MPTO_working_3-way'!$I226)</f>
        <v>4.0998489099935247</v>
      </c>
      <c r="H227" s="46">
        <f>IF(OR($A227="",$B227="",$C227=""),"",'MPTO_working_3-way'!E226)</f>
        <v>2.1006943278241037</v>
      </c>
      <c r="I227" s="47">
        <f>IF(OR($A227="",$B227="",$C227=""),"",'MPTO_working_3-way'!F226)</f>
        <v>3.5309056663809781</v>
      </c>
      <c r="J227" s="48">
        <f>IF(OR($A227="",$B227="",$C227=""),"",'MPTO_working_3-way'!G226)</f>
        <v>4.1536267232557647</v>
      </c>
      <c r="K227" s="46">
        <f>IF(OR($A227="",$B227="",$C227=""),"",'OddsRatio_working_3-way'!H226)</f>
        <v>2.1094350607560779</v>
      </c>
      <c r="L227" s="47">
        <f>IF(OR($A227="",$B227="",$C227=""),"",'OddsRatio_working_3-way'!I226)</f>
        <v>3.5252855192447874</v>
      </c>
      <c r="M227" s="48">
        <f>IF(OR($A227="",$B227="",$C227=""),"",'OddsRatio_working_3-way'!J226)</f>
        <v>4.1275502665123733</v>
      </c>
      <c r="N227" s="49">
        <f t="shared" si="52"/>
        <v>47.116548913901845</v>
      </c>
      <c r="O227" s="50">
        <f t="shared" si="53"/>
        <v>28.492308340265126</v>
      </c>
      <c r="P227" s="50">
        <f t="shared" si="54"/>
        <v>24.391142745833029</v>
      </c>
      <c r="Q227" t="s">
        <v>323</v>
      </c>
      <c r="R227" t="s">
        <v>318</v>
      </c>
      <c r="S227" t="s">
        <v>464</v>
      </c>
      <c r="T227" s="52">
        <v>100</v>
      </c>
      <c r="U227" s="52">
        <f t="shared" si="64"/>
        <v>51.219512195121943</v>
      </c>
      <c r="V227" s="52">
        <f t="shared" si="65"/>
        <v>70.501474926253692</v>
      </c>
      <c r="W227" s="52">
        <f t="shared" si="66"/>
        <v>74.747474747474755</v>
      </c>
      <c r="X227" s="52">
        <f t="shared" si="67"/>
        <v>54.751050326271567</v>
      </c>
      <c r="Y227" s="52">
        <f t="shared" si="68"/>
        <v>74.033013057403309</v>
      </c>
      <c r="Z227" s="52">
        <f t="shared" si="69"/>
        <v>78.279012878624371</v>
      </c>
      <c r="AA227" s="52">
        <f t="shared" si="70"/>
        <v>-3.5315381311496239</v>
      </c>
      <c r="AB227" s="52">
        <f t="shared" si="71"/>
        <v>-3.5315381311496168</v>
      </c>
      <c r="AC227" s="52">
        <f t="shared" si="72"/>
        <v>-3.5315381311496168</v>
      </c>
      <c r="AF227">
        <v>2.2799999999999998</v>
      </c>
      <c r="AG227">
        <v>1.67</v>
      </c>
    </row>
    <row r="228" spans="1:33" ht="15" x14ac:dyDescent="0.25">
      <c r="A228">
        <v>2.02</v>
      </c>
      <c r="B228">
        <v>3.71</v>
      </c>
      <c r="C228">
        <v>3.72</v>
      </c>
      <c r="D228" s="45">
        <f t="shared" si="51"/>
        <v>3.3408488227311572E-2</v>
      </c>
      <c r="E228" s="46">
        <f>IF(OR($A228="",$B228="",$C228=""),"",A228*'MPTO_working_3-way'!$I227)</f>
        <v>2.0874851462191693</v>
      </c>
      <c r="F228" s="47">
        <f>IF(OR($A228="",$B228="",$C228=""),"",B228*'MPTO_working_3-way'!$I227)</f>
        <v>3.833945491323326</v>
      </c>
      <c r="G228" s="48">
        <f>IF(OR($A228="",$B228="",$C228=""),"",C228*'MPTO_working_3-way'!$I227)</f>
        <v>3.8442795762055995</v>
      </c>
      <c r="H228" s="46">
        <f>IF(OR($A228="",$B228="",$C228=""),"",'MPTO_working_3-way'!E227)</f>
        <v>2.0664856964618501</v>
      </c>
      <c r="I228" s="47">
        <f>IF(OR($A228="",$B228="",$C228=""),"",'MPTO_working_3-way'!F227)</f>
        <v>3.8698849296570246</v>
      </c>
      <c r="J228" s="48">
        <f>IF(OR($A228="",$B228="",$C228=""),"",'MPTO_working_3-way'!G227)</f>
        <v>3.88076667942387</v>
      </c>
      <c r="K228" s="46">
        <f>IF(OR($A228="",$B228="",$C228=""),"",'OddsRatio_working_3-way'!H227)</f>
        <v>2.0747894829075739</v>
      </c>
      <c r="L228" s="47">
        <f>IF(OR($A228="",$B228="",$C228=""),"",'OddsRatio_working_3-way'!I227)</f>
        <v>3.8555681359603189</v>
      </c>
      <c r="M228" s="48">
        <f>IF(OR($A228="",$B228="",$C228=""),"",'OddsRatio_working_3-way'!J227)</f>
        <v>3.8661052877535305</v>
      </c>
      <c r="N228" s="49">
        <f t="shared" si="52"/>
        <v>47.904532485473695</v>
      </c>
      <c r="O228" s="50">
        <f t="shared" si="53"/>
        <v>26.082791272414248</v>
      </c>
      <c r="P228" s="50">
        <f t="shared" si="54"/>
        <v>26.012676242112054</v>
      </c>
      <c r="Q228" t="s">
        <v>320</v>
      </c>
      <c r="R228" t="s">
        <v>308</v>
      </c>
      <c r="S228" t="s">
        <v>464</v>
      </c>
      <c r="T228" s="52">
        <v>100</v>
      </c>
      <c r="U228" s="52">
        <f t="shared" si="64"/>
        <v>50.495049504950494</v>
      </c>
      <c r="V228" s="52">
        <f t="shared" si="65"/>
        <v>73.045822102425873</v>
      </c>
      <c r="W228" s="52">
        <f t="shared" si="66"/>
        <v>73.118279569892465</v>
      </c>
      <c r="X228" s="52">
        <f t="shared" si="67"/>
        <v>53.835898327681655</v>
      </c>
      <c r="Y228" s="52">
        <f t="shared" si="68"/>
        <v>76.386670925157034</v>
      </c>
      <c r="Z228" s="52">
        <f t="shared" si="69"/>
        <v>76.459128392623626</v>
      </c>
      <c r="AA228" s="52">
        <f t="shared" si="70"/>
        <v>-3.3408488227311608</v>
      </c>
      <c r="AB228" s="52">
        <f t="shared" si="71"/>
        <v>-3.3408488227311608</v>
      </c>
      <c r="AC228" s="52">
        <f t="shared" si="72"/>
        <v>-3.3408488227311608</v>
      </c>
      <c r="AF228">
        <v>2.02</v>
      </c>
      <c r="AG228">
        <v>1.85</v>
      </c>
    </row>
    <row r="229" spans="1:33" ht="15" x14ac:dyDescent="0.25">
      <c r="A229">
        <v>2.78</v>
      </c>
      <c r="B229">
        <v>3.43</v>
      </c>
      <c r="C229">
        <v>2.62</v>
      </c>
      <c r="D229" s="45">
        <f t="shared" si="51"/>
        <v>3.2936809033177639E-2</v>
      </c>
      <c r="E229" s="46">
        <f>IF(OR($A229="",$B229="",$C229=""),"",A229*'MPTO_working_3-way'!$I228)</f>
        <v>2.8715643291122337</v>
      </c>
      <c r="F229" s="47">
        <f>IF(OR($A229="",$B229="",$C229=""),"",B229*'MPTO_working_3-way'!$I228)</f>
        <v>3.5429732549837993</v>
      </c>
      <c r="G229" s="48">
        <f>IF(OR($A229="",$B229="",$C229=""),"",C229*'MPTO_working_3-way'!$I228)</f>
        <v>2.7062944396669257</v>
      </c>
      <c r="H229" s="46">
        <f>IF(OR($A229="",$B229="",$C229=""),"",'MPTO_working_3-way'!E228)</f>
        <v>2.8675208750463139</v>
      </c>
      <c r="I229" s="47">
        <f>IF(OR($A229="",$B229="",$C229=""),"",'MPTO_working_3-way'!F228)</f>
        <v>3.5642205316467401</v>
      </c>
      <c r="J229" s="48">
        <f>IF(OR($A229="",$B229="",$C229=""),"",'MPTO_working_3-way'!G228)</f>
        <v>2.6975958405012963</v>
      </c>
      <c r="K229" s="46">
        <f>IF(OR($A229="",$B229="",$C229=""),"",'OddsRatio_working_3-way'!H228)</f>
        <v>2.8700100732549054</v>
      </c>
      <c r="L229" s="47">
        <f>IF(OR($A229="",$B229="",$C229=""),"",'OddsRatio_working_3-way'!I228)</f>
        <v>3.5528789202300124</v>
      </c>
      <c r="M229" s="48">
        <f>IF(OR($A229="",$B229="",$C229=""),"",'OddsRatio_working_3-way'!J228)</f>
        <v>2.7019192801533416</v>
      </c>
      <c r="N229" s="49">
        <f t="shared" si="52"/>
        <v>34.824224199398579</v>
      </c>
      <c r="O229" s="50">
        <f t="shared" si="53"/>
        <v>28.224881421086895</v>
      </c>
      <c r="P229" s="50">
        <f t="shared" si="54"/>
        <v>36.950894379514523</v>
      </c>
      <c r="Q229" t="s">
        <v>322</v>
      </c>
      <c r="R229" t="s">
        <v>313</v>
      </c>
      <c r="S229" t="s">
        <v>464</v>
      </c>
      <c r="T229" s="52">
        <v>100</v>
      </c>
      <c r="U229" s="52">
        <f t="shared" si="64"/>
        <v>64.02877697841727</v>
      </c>
      <c r="V229" s="52">
        <f t="shared" si="65"/>
        <v>70.845481049562679</v>
      </c>
      <c r="W229" s="52">
        <f t="shared" si="66"/>
        <v>61.832061068702288</v>
      </c>
      <c r="X229" s="52">
        <f t="shared" si="67"/>
        <v>67.322457881735019</v>
      </c>
      <c r="Y229" s="52">
        <f t="shared" si="68"/>
        <v>74.139161952880443</v>
      </c>
      <c r="Z229" s="52">
        <f t="shared" si="69"/>
        <v>65.125741972020052</v>
      </c>
      <c r="AA229" s="52">
        <f t="shared" si="70"/>
        <v>-3.2936809033177497</v>
      </c>
      <c r="AB229" s="52">
        <f t="shared" si="71"/>
        <v>-3.2936809033177639</v>
      </c>
      <c r="AC229" s="52">
        <f t="shared" si="72"/>
        <v>-3.2936809033177639</v>
      </c>
      <c r="AF229">
        <v>2.04</v>
      </c>
      <c r="AG229">
        <v>1.84</v>
      </c>
    </row>
    <row r="230" spans="1:33" ht="15" x14ac:dyDescent="0.25">
      <c r="A230">
        <v>4.75</v>
      </c>
      <c r="B230">
        <v>3.79</v>
      </c>
      <c r="C230">
        <v>1.78</v>
      </c>
      <c r="D230" s="45">
        <f t="shared" si="51"/>
        <v>3.6176311342525747E-2</v>
      </c>
      <c r="E230" s="46">
        <f>IF(OR($A230="",$B230="",$C230=""),"",A230*'MPTO_working_3-way'!$I229)</f>
        <v>4.9218374788769976</v>
      </c>
      <c r="F230" s="47">
        <f>IF(OR($A230="",$B230="",$C230=""),"",B230*'MPTO_working_3-way'!$I229)</f>
        <v>3.9271082199881726</v>
      </c>
      <c r="G230" s="48">
        <f>IF(OR($A230="",$B230="",$C230=""),"",C230*'MPTO_working_3-way'!$I229)</f>
        <v>1.8443938341896959</v>
      </c>
      <c r="H230" s="46">
        <f>IF(OR($A230="",$B230="",$C230=""),"",'MPTO_working_3-way'!E229)</f>
        <v>5.0386071852552625</v>
      </c>
      <c r="I230" s="47">
        <f>IF(OR($A230="",$B230="",$C230=""),"",'MPTO_working_3-way'!F229)</f>
        <v>3.9715088357105235</v>
      </c>
      <c r="J230" s="48">
        <f>IF(OR($A230="",$B230="",$C230=""),"",'MPTO_working_3-way'!G229)</f>
        <v>1.8190450961006277</v>
      </c>
      <c r="K230" s="46">
        <f>IF(OR($A230="",$B230="",$C230=""),"",'OddsRatio_working_3-way'!H229)</f>
        <v>4.98234028595762</v>
      </c>
      <c r="L230" s="47">
        <f>IF(OR($A230="",$B230="",$C230=""),"",'OddsRatio_working_3-way'!I229)</f>
        <v>3.9628611727524685</v>
      </c>
      <c r="M230" s="48">
        <f>IF(OR($A230="",$B230="",$C230=""),"",'OddsRatio_working_3-way'!J229)</f>
        <v>1.8283267794791846</v>
      </c>
      <c r="N230" s="49">
        <f t="shared" si="52"/>
        <v>20.317615205534324</v>
      </c>
      <c r="O230" s="50">
        <f t="shared" si="53"/>
        <v>25.464029611157795</v>
      </c>
      <c r="P230" s="50">
        <f t="shared" si="54"/>
        <v>54.218355183307885</v>
      </c>
      <c r="Q230" t="s">
        <v>324</v>
      </c>
      <c r="R230" t="s">
        <v>310</v>
      </c>
      <c r="S230" t="s">
        <v>464</v>
      </c>
      <c r="T230" s="52">
        <v>100</v>
      </c>
      <c r="U230" s="52">
        <f t="shared" si="64"/>
        <v>78.94736842105263</v>
      </c>
      <c r="V230" s="52">
        <f t="shared" si="65"/>
        <v>73.614775725593674</v>
      </c>
      <c r="W230" s="52">
        <f t="shared" si="66"/>
        <v>43.820224719101127</v>
      </c>
      <c r="X230" s="52">
        <f t="shared" si="67"/>
        <v>82.564999555305207</v>
      </c>
      <c r="Y230" s="52">
        <f t="shared" si="68"/>
        <v>77.23240685984625</v>
      </c>
      <c r="Z230" s="52">
        <f t="shared" si="69"/>
        <v>47.437855853353703</v>
      </c>
      <c r="AA230" s="52">
        <f t="shared" si="70"/>
        <v>-3.6176311342525764</v>
      </c>
      <c r="AB230" s="52">
        <f t="shared" si="71"/>
        <v>-3.6176311342525764</v>
      </c>
      <c r="AC230" s="52">
        <f t="shared" si="72"/>
        <v>-3.6176311342525764</v>
      </c>
      <c r="AF230">
        <v>1.87</v>
      </c>
      <c r="AG230">
        <v>2</v>
      </c>
    </row>
    <row r="231" spans="1:33" ht="15" x14ac:dyDescent="0.25">
      <c r="A231">
        <v>2.77</v>
      </c>
      <c r="B231">
        <v>3.35</v>
      </c>
      <c r="C231">
        <v>2.68</v>
      </c>
      <c r="D231" s="45">
        <f t="shared" si="51"/>
        <v>3.265262136968583E-2</v>
      </c>
      <c r="E231" s="46">
        <f>IF(OR($A231="",$B231="",$C231=""),"",A231*'MPTO_working_3-way'!$I230)</f>
        <v>2.8604477611940298</v>
      </c>
      <c r="F231" s="47">
        <f>IF(OR($A231="",$B231="",$C231=""),"",B231*'MPTO_working_3-way'!$I230)</f>
        <v>3.4593862815884475</v>
      </c>
      <c r="G231" s="48">
        <f>IF(OR($A231="",$B231="",$C231=""),"",C231*'MPTO_working_3-way'!$I230)</f>
        <v>2.7675090252707584</v>
      </c>
      <c r="H231" s="46">
        <f>IF(OR($A231="",$B231="",$C231=""),"",'MPTO_working_3-way'!E230)</f>
        <v>2.8561095721760541</v>
      </c>
      <c r="I231" s="47">
        <f>IF(OR($A231="",$B231="",$C231=""),"",'MPTO_working_3-way'!F230)</f>
        <v>3.4767703259647806</v>
      </c>
      <c r="J231" s="48">
        <f>IF(OR($A231="",$B231="",$C231=""),"",'MPTO_working_3-way'!G230)</f>
        <v>2.7605235757846205</v>
      </c>
      <c r="K231" s="46">
        <f>IF(OR($A231="",$B231="",$C231=""),"",'OddsRatio_working_3-way'!H230)</f>
        <v>2.8585575372392631</v>
      </c>
      <c r="L231" s="47">
        <f>IF(OR($A231="",$B231="",$C231=""),"",'OddsRatio_working_3-way'!I230)</f>
        <v>3.4675763912498692</v>
      </c>
      <c r="M231" s="48">
        <f>IF(OR($A231="",$B231="",$C231=""),"",'OddsRatio_working_3-way'!J230)</f>
        <v>2.7640546116169276</v>
      </c>
      <c r="N231" s="49">
        <f t="shared" si="52"/>
        <v>34.959561701017485</v>
      </c>
      <c r="O231" s="50">
        <f t="shared" si="53"/>
        <v>28.906861466214455</v>
      </c>
      <c r="P231" s="50">
        <f t="shared" si="54"/>
        <v>36.133576832768064</v>
      </c>
      <c r="Q231" t="s">
        <v>305</v>
      </c>
      <c r="R231" t="s">
        <v>306</v>
      </c>
      <c r="S231" t="s">
        <v>464</v>
      </c>
      <c r="T231" s="52">
        <v>100</v>
      </c>
      <c r="U231" s="52">
        <f t="shared" si="64"/>
        <v>63.898916967509031</v>
      </c>
      <c r="V231" s="52">
        <f t="shared" si="65"/>
        <v>70.149253731343279</v>
      </c>
      <c r="W231" s="52">
        <f t="shared" si="66"/>
        <v>62.686567164179095</v>
      </c>
      <c r="X231" s="52">
        <f t="shared" si="67"/>
        <v>67.164179104477611</v>
      </c>
      <c r="Y231" s="52">
        <f t="shared" si="68"/>
        <v>73.414515868311867</v>
      </c>
      <c r="Z231" s="52">
        <f t="shared" si="69"/>
        <v>65.951829301147697</v>
      </c>
      <c r="AA231" s="52">
        <f t="shared" si="70"/>
        <v>-3.2652621369685804</v>
      </c>
      <c r="AB231" s="52">
        <f t="shared" si="71"/>
        <v>-3.2652621369685875</v>
      </c>
      <c r="AC231" s="52">
        <f t="shared" si="72"/>
        <v>-3.2652621369686017</v>
      </c>
      <c r="AF231">
        <v>2.29</v>
      </c>
      <c r="AG231">
        <v>1.66</v>
      </c>
    </row>
    <row r="232" spans="1:33" ht="15" x14ac:dyDescent="0.25">
      <c r="A232">
        <v>2.1</v>
      </c>
      <c r="B232">
        <v>3.42</v>
      </c>
      <c r="C232">
        <v>3.76</v>
      </c>
      <c r="D232" s="45">
        <f t="shared" si="51"/>
        <v>3.4545583817700232E-2</v>
      </c>
      <c r="E232" s="46">
        <f>IF(OR($A232="",$B232="",$C232=""),"",A232*'MPTO_working_3-way'!$I231)</f>
        <v>2.1725457260171708</v>
      </c>
      <c r="F232" s="47">
        <f>IF(OR($A232="",$B232="",$C232=""),"",B232*'MPTO_working_3-way'!$I231)</f>
        <v>3.5381458966565349</v>
      </c>
      <c r="G232" s="48">
        <f>IF(OR($A232="",$B232="",$C232=""),"",C232*'MPTO_working_3-way'!$I231)</f>
        <v>3.8898913951545526</v>
      </c>
      <c r="H232" s="46">
        <f>IF(OR($A232="",$B232="",$C232=""),"",'MPTO_working_3-way'!E231)</f>
        <v>2.1520404455126778</v>
      </c>
      <c r="I232" s="47">
        <f>IF(OR($A232="",$B232="",$C232=""),"",'MPTO_working_3-way'!F231)</f>
        <v>3.5602079883560269</v>
      </c>
      <c r="J232" s="48">
        <f>IF(OR($A232="",$B232="",$C232=""),"",'MPTO_working_3-way'!G231)</f>
        <v>3.9301648658718324</v>
      </c>
      <c r="K232" s="46">
        <f>IF(OR($A232="",$B232="",$C232=""),"",'OddsRatio_working_3-way'!H231)</f>
        <v>2.1603859451843124</v>
      </c>
      <c r="L232" s="47">
        <f>IF(OR($A232="",$B232="",$C232=""),"",'OddsRatio_working_3-way'!I231)</f>
        <v>3.5528490794054881</v>
      </c>
      <c r="M232" s="48">
        <f>IF(OR($A232="",$B232="",$C232=""),"",'OddsRatio_working_3-way'!J231)</f>
        <v>3.9115138260988203</v>
      </c>
      <c r="N232" s="49">
        <f t="shared" si="52"/>
        <v>46.028950646449893</v>
      </c>
      <c r="O232" s="50">
        <f t="shared" si="53"/>
        <v>28.263390747820111</v>
      </c>
      <c r="P232" s="50">
        <f t="shared" si="54"/>
        <v>25.70765860573</v>
      </c>
      <c r="Q232" t="s">
        <v>315</v>
      </c>
      <c r="R232" t="s">
        <v>327</v>
      </c>
      <c r="S232" t="s">
        <v>464</v>
      </c>
      <c r="T232" s="52">
        <v>100</v>
      </c>
      <c r="U232" s="52">
        <f t="shared" si="64"/>
        <v>52.38095238095238</v>
      </c>
      <c r="V232" s="52">
        <f t="shared" si="65"/>
        <v>70.760233918128648</v>
      </c>
      <c r="W232" s="52">
        <f t="shared" si="66"/>
        <v>73.40425531914893</v>
      </c>
      <c r="X232" s="52">
        <f t="shared" si="67"/>
        <v>55.835510762722407</v>
      </c>
      <c r="Y232" s="52">
        <f t="shared" si="68"/>
        <v>74.214792299898676</v>
      </c>
      <c r="Z232" s="52">
        <f t="shared" si="69"/>
        <v>76.858813700918958</v>
      </c>
      <c r="AA232" s="52">
        <f t="shared" si="70"/>
        <v>-3.4545583817700276</v>
      </c>
      <c r="AB232" s="52">
        <f t="shared" si="71"/>
        <v>-3.4545583817700276</v>
      </c>
      <c r="AC232" s="52">
        <f t="shared" si="72"/>
        <v>-3.4545583817700276</v>
      </c>
      <c r="AF232">
        <v>2.23</v>
      </c>
      <c r="AG232">
        <v>1.69</v>
      </c>
    </row>
    <row r="233" spans="1:33" ht="15" x14ac:dyDescent="0.25">
      <c r="A233">
        <v>1.65</v>
      </c>
      <c r="B233">
        <v>3.91</v>
      </c>
      <c r="C233">
        <v>5.53</v>
      </c>
      <c r="D233" s="45">
        <f t="shared" si="51"/>
        <v>4.2646908165377528E-2</v>
      </c>
      <c r="E233" s="46">
        <f>IF(OR($A233="",$B233="",$C233=""),"",A233*'MPTO_working_3-way'!$I232)</f>
        <v>1.7203673984728729</v>
      </c>
      <c r="F233" s="47">
        <f>IF(OR($A233="",$B233="",$C233=""),"",B233*'MPTO_working_3-way'!$I232)</f>
        <v>4.0767494109266265</v>
      </c>
      <c r="G233" s="48">
        <f>IF(OR($A233="",$B233="",$C233=""),"",C233*'MPTO_working_3-way'!$I232)</f>
        <v>5.7658374021545375</v>
      </c>
      <c r="H233" s="46">
        <f>IF(OR($A233="",$B233="",$C233=""),"",'MPTO_working_3-way'!E232)</f>
        <v>1.6896316614648941</v>
      </c>
      <c r="I233" s="47">
        <f>IF(OR($A233="",$B233="",$C233=""),"",'MPTO_working_3-way'!F232)</f>
        <v>4.1401209074966943</v>
      </c>
      <c r="J233" s="48">
        <f>IF(OR($A233="",$B233="",$C233=""),"",'MPTO_working_3-way'!G232)</f>
        <v>6.0018176980367013</v>
      </c>
      <c r="K233" s="46">
        <f>IF(OR($A233="",$B233="",$C233=""),"",'OddsRatio_working_3-way'!H232)</f>
        <v>1.7003129285541629</v>
      </c>
      <c r="L233" s="47">
        <f>IF(OR($A233="",$B233="",$C233=""),"",'OddsRatio_working_3-way'!I232)</f>
        <v>4.1352471109117115</v>
      </c>
      <c r="M233" s="48">
        <f>IF(OR($A233="",$B233="",$C233=""),"",'OddsRatio_working_3-way'!J232)</f>
        <v>5.8806424097697789</v>
      </c>
      <c r="N233" s="49">
        <f t="shared" si="52"/>
        <v>58.12711871241428</v>
      </c>
      <c r="O233" s="50">
        <f t="shared" si="53"/>
        <v>24.529346771223416</v>
      </c>
      <c r="P233" s="50">
        <f t="shared" si="54"/>
        <v>17.343534516362308</v>
      </c>
      <c r="Q233" t="s">
        <v>435</v>
      </c>
      <c r="R233" t="s">
        <v>440</v>
      </c>
      <c r="S233" t="s">
        <v>464</v>
      </c>
      <c r="T233" s="52">
        <v>100</v>
      </c>
      <c r="U233" s="52">
        <f t="shared" si="64"/>
        <v>39.393939393939398</v>
      </c>
      <c r="V233" s="52">
        <f t="shared" si="65"/>
        <v>74.424552429667528</v>
      </c>
      <c r="W233" s="52">
        <f t="shared" si="66"/>
        <v>81.91681735985533</v>
      </c>
      <c r="X233" s="52">
        <f t="shared" si="67"/>
        <v>43.658630210477142</v>
      </c>
      <c r="Y233" s="52">
        <f t="shared" si="68"/>
        <v>78.68924324620528</v>
      </c>
      <c r="Z233" s="52">
        <f t="shared" si="69"/>
        <v>86.181508176393095</v>
      </c>
      <c r="AA233" s="52">
        <f t="shared" si="70"/>
        <v>-4.264690816537744</v>
      </c>
      <c r="AB233" s="52">
        <f t="shared" si="71"/>
        <v>-4.2646908165377511</v>
      </c>
      <c r="AC233" s="52">
        <f t="shared" si="72"/>
        <v>-4.2646908165377653</v>
      </c>
      <c r="AF233">
        <v>2.08</v>
      </c>
      <c r="AG233">
        <v>1.78</v>
      </c>
    </row>
    <row r="234" spans="1:33" ht="15" x14ac:dyDescent="0.25">
      <c r="A234">
        <v>3.6</v>
      </c>
      <c r="B234">
        <v>3.66</v>
      </c>
      <c r="C234">
        <v>2.04</v>
      </c>
      <c r="D234" s="45">
        <f t="shared" si="51"/>
        <v>4.1197899924997339E-2</v>
      </c>
      <c r="E234" s="46">
        <f>IF(OR($A234="",$B234="",$C234=""),"",A234*'MPTO_working_3-way'!$I233)</f>
        <v>3.7483124397299905</v>
      </c>
      <c r="F234" s="47">
        <f>IF(OR($A234="",$B234="",$C234=""),"",B234*'MPTO_working_3-way'!$I233)</f>
        <v>3.8107843137254904</v>
      </c>
      <c r="G234" s="48">
        <f>IF(OR($A234="",$B234="",$C234=""),"",C234*'MPTO_working_3-way'!$I233)</f>
        <v>2.1240437158469945</v>
      </c>
      <c r="H234" s="46">
        <f>IF(OR($A234="",$B234="",$C234=""),"",'MPTO_working_3-way'!E233)</f>
        <v>3.7872311646151768</v>
      </c>
      <c r="I234" s="47">
        <f>IF(OR($A234="",$B234="",$C234=""),"",'MPTO_working_3-way'!F233)</f>
        <v>3.8536921065308651</v>
      </c>
      <c r="J234" s="48">
        <f>IF(OR($A234="",$B234="",$C234=""),"",'MPTO_working_3-way'!G233)</f>
        <v>2.0987968966680408</v>
      </c>
      <c r="K234" s="46">
        <f>IF(OR($A234="",$B234="",$C234=""),"",'OddsRatio_working_3-way'!H233)</f>
        <v>3.7720217319542977</v>
      </c>
      <c r="L234" s="47">
        <f>IF(OR($A234="",$B234="",$C234=""),"",'OddsRatio_working_3-way'!I233)</f>
        <v>3.8359914642301676</v>
      </c>
      <c r="M234" s="48">
        <f>IF(OR($A234="",$B234="",$C234=""),"",'OddsRatio_working_3-way'!J233)</f>
        <v>2.1088086927817193</v>
      </c>
      <c r="N234" s="49">
        <f t="shared" si="52"/>
        <v>26.678672498070487</v>
      </c>
      <c r="O234" s="50">
        <f t="shared" si="53"/>
        <v>26.241317211216874</v>
      </c>
      <c r="P234" s="50">
        <f t="shared" si="54"/>
        <v>47.080010290712629</v>
      </c>
      <c r="Q234" t="s">
        <v>451</v>
      </c>
      <c r="R234" t="s">
        <v>457</v>
      </c>
      <c r="S234" t="s">
        <v>464</v>
      </c>
      <c r="T234" s="52">
        <v>100</v>
      </c>
      <c r="U234" s="52">
        <f t="shared" si="64"/>
        <v>72.222222222222229</v>
      </c>
      <c r="V234" s="52">
        <f t="shared" si="65"/>
        <v>72.67759562841529</v>
      </c>
      <c r="W234" s="52">
        <f t="shared" si="66"/>
        <v>50.980392156862742</v>
      </c>
      <c r="X234" s="52">
        <f t="shared" si="67"/>
        <v>76.342012214721947</v>
      </c>
      <c r="Y234" s="52">
        <f t="shared" si="68"/>
        <v>76.797385620915023</v>
      </c>
      <c r="Z234" s="52">
        <f t="shared" si="69"/>
        <v>55.100182149362475</v>
      </c>
      <c r="AA234" s="52">
        <f t="shared" si="70"/>
        <v>-4.1197899924997188</v>
      </c>
      <c r="AB234" s="52">
        <f t="shared" si="71"/>
        <v>-4.119789992499733</v>
      </c>
      <c r="AC234" s="52">
        <f t="shared" si="72"/>
        <v>-4.119789992499733</v>
      </c>
      <c r="AF234">
        <v>1.78</v>
      </c>
      <c r="AG234">
        <v>2.08</v>
      </c>
    </row>
    <row r="235" spans="1:33" ht="15" x14ac:dyDescent="0.25">
      <c r="A235">
        <v>3.43</v>
      </c>
      <c r="B235">
        <v>3.75</v>
      </c>
      <c r="C235">
        <v>2.08</v>
      </c>
      <c r="D235" s="45">
        <f t="shared" si="51"/>
        <v>3.8981086940270693E-2</v>
      </c>
      <c r="E235" s="46">
        <f>IF(OR($A235="",$B235="",$C235=""),"",A235*'MPTO_working_3-way'!$I234)</f>
        <v>3.5637051282051289</v>
      </c>
      <c r="F235" s="47">
        <f>IF(OR($A235="",$B235="",$C235=""),"",B235*'MPTO_working_3-way'!$I234)</f>
        <v>3.8961790760260149</v>
      </c>
      <c r="G235" s="48">
        <f>IF(OR($A235="",$B235="",$C235=""),"",C235*'MPTO_working_3-way'!$I234)</f>
        <v>2.1610806608357631</v>
      </c>
      <c r="H235" s="46">
        <f>IF(OR($A235="",$B235="",$C235=""),"",'MPTO_working_3-way'!E234)</f>
        <v>3.590000492013723</v>
      </c>
      <c r="I235" s="47">
        <f>IF(OR($A235="",$B235="",$C235=""),"",'MPTO_working_3-way'!F234)</f>
        <v>3.9420833681232597</v>
      </c>
      <c r="J235" s="48">
        <f>IF(OR($A235="",$B235="",$C235=""),"",'MPTO_working_3-way'!G234)</f>
        <v>2.1377774699956853</v>
      </c>
      <c r="K235" s="46">
        <f>IF(OR($A235="",$B235="",$C235=""),"",'OddsRatio_working_3-way'!H234)</f>
        <v>3.5811538895287751</v>
      </c>
      <c r="L235" s="47">
        <f>IF(OR($A235="",$B235="",$C235=""),"",'OddsRatio_working_3-way'!I234)</f>
        <v>3.9210589284790647</v>
      </c>
      <c r="M235" s="48">
        <f>IF(OR($A235="",$B235="",$C235=""),"",'OddsRatio_working_3-way'!J234)</f>
        <v>2.1471795064572334</v>
      </c>
      <c r="N235" s="49">
        <f t="shared" si="52"/>
        <v>28.060683025805034</v>
      </c>
      <c r="O235" s="50">
        <f t="shared" si="53"/>
        <v>25.666171407603006</v>
      </c>
      <c r="P235" s="50">
        <f t="shared" si="54"/>
        <v>46.273145566591957</v>
      </c>
      <c r="Q235" t="s">
        <v>460</v>
      </c>
      <c r="R235" t="s">
        <v>434</v>
      </c>
      <c r="S235" t="s">
        <v>464</v>
      </c>
      <c r="T235" s="52">
        <v>100</v>
      </c>
      <c r="U235" s="52">
        <f t="shared" si="64"/>
        <v>70.845481049562679</v>
      </c>
      <c r="V235" s="52">
        <f t="shared" si="65"/>
        <v>73.333333333333329</v>
      </c>
      <c r="W235" s="52">
        <f t="shared" si="66"/>
        <v>51.92307692307692</v>
      </c>
      <c r="X235" s="52">
        <f t="shared" si="67"/>
        <v>74.743589743589752</v>
      </c>
      <c r="Y235" s="52">
        <f t="shared" si="68"/>
        <v>77.231442027360387</v>
      </c>
      <c r="Z235" s="52">
        <f t="shared" si="69"/>
        <v>55.821185617103986</v>
      </c>
      <c r="AA235" s="52">
        <f t="shared" si="70"/>
        <v>-3.8981086940270728</v>
      </c>
      <c r="AB235" s="52">
        <f t="shared" si="71"/>
        <v>-3.8981086940270586</v>
      </c>
      <c r="AC235" s="52">
        <f t="shared" si="72"/>
        <v>-3.8981086940270657</v>
      </c>
      <c r="AF235">
        <v>1.83</v>
      </c>
      <c r="AG235">
        <v>2.0299999999999998</v>
      </c>
    </row>
    <row r="236" spans="1:33" ht="15" x14ac:dyDescent="0.25">
      <c r="A236">
        <v>1.91</v>
      </c>
      <c r="B236">
        <v>4.0599999999999996</v>
      </c>
      <c r="C236">
        <v>3.7</v>
      </c>
      <c r="D236" s="45">
        <f t="shared" si="51"/>
        <v>4.0135898413565796E-2</v>
      </c>
      <c r="E236" s="46">
        <f>IF(OR($A236="",$B236="",$C236=""),"",A236*'MPTO_working_3-way'!$I235)</f>
        <v>1.9866595659699107</v>
      </c>
      <c r="F236" s="47">
        <f>IF(OR($A236="",$B236="",$C236=""),"",B236*'MPTO_working_3-way'!$I235)</f>
        <v>4.222951747559077</v>
      </c>
      <c r="G236" s="48">
        <f>IF(OR($A236="",$B236="",$C236=""),"",C236*'MPTO_working_3-way'!$I235)</f>
        <v>3.8485028241301937</v>
      </c>
      <c r="H236" s="46">
        <f>IF(OR($A236="",$B236="",$C236=""),"",'MPTO_working_3-way'!E235)</f>
        <v>1.9600864590719858</v>
      </c>
      <c r="I236" s="47">
        <f>IF(OR($A236="",$B236="",$C236=""),"",'MPTO_working_3-way'!F235)</f>
        <v>4.2931945163500984</v>
      </c>
      <c r="J236" s="48">
        <f>IF(OR($A236="",$B236="",$C236=""),"",'MPTO_working_3-way'!G235)</f>
        <v>3.8926919142447032</v>
      </c>
      <c r="K236" s="46">
        <f>IF(OR($A236="",$B236="",$C236=""),"",'OddsRatio_working_3-way'!H235)</f>
        <v>1.9701915081152901</v>
      </c>
      <c r="L236" s="47">
        <f>IF(OR($A236="",$B236="",$C236=""),"",'OddsRatio_working_3-way'!I235)</f>
        <v>4.2624022141019635</v>
      </c>
      <c r="M236" s="48">
        <f>IF(OR($A236="",$B236="",$C236=""),"",'OddsRatio_working_3-way'!J235)</f>
        <v>3.8785901889134986</v>
      </c>
      <c r="N236" s="49">
        <f t="shared" si="52"/>
        <v>50.335750378640654</v>
      </c>
      <c r="O236" s="50">
        <f t="shared" si="53"/>
        <v>23.68011902049351</v>
      </c>
      <c r="P236" s="50">
        <f t="shared" si="54"/>
        <v>25.984130600865846</v>
      </c>
      <c r="Q236" t="s">
        <v>441</v>
      </c>
      <c r="R236" t="s">
        <v>438</v>
      </c>
      <c r="S236" t="s">
        <v>464</v>
      </c>
      <c r="T236" s="52">
        <v>100</v>
      </c>
      <c r="U236" s="52">
        <f t="shared" si="64"/>
        <v>47.643979057591622</v>
      </c>
      <c r="V236" s="52">
        <f t="shared" si="65"/>
        <v>75.369458128078819</v>
      </c>
      <c r="W236" s="52">
        <f t="shared" si="66"/>
        <v>72.972972972972968</v>
      </c>
      <c r="X236" s="52">
        <f t="shared" si="67"/>
        <v>51.657568898948213</v>
      </c>
      <c r="Y236" s="52">
        <f t="shared" si="68"/>
        <v>79.38304796943541</v>
      </c>
      <c r="Z236" s="52">
        <f t="shared" si="69"/>
        <v>76.98656281432956</v>
      </c>
      <c r="AA236" s="52">
        <f t="shared" si="70"/>
        <v>-4.0135898413565911</v>
      </c>
      <c r="AB236" s="52">
        <f t="shared" si="71"/>
        <v>-4.0135898413565911</v>
      </c>
      <c r="AC236" s="52">
        <f t="shared" si="72"/>
        <v>-4.0135898413565911</v>
      </c>
      <c r="AF236">
        <v>1.69</v>
      </c>
      <c r="AG236">
        <v>2.21</v>
      </c>
    </row>
    <row r="237" spans="1:33" ht="15" x14ac:dyDescent="0.25">
      <c r="A237">
        <v>3.06</v>
      </c>
      <c r="B237">
        <v>3.78</v>
      </c>
      <c r="C237">
        <v>2.23</v>
      </c>
      <c r="D237" s="45">
        <f t="shared" si="51"/>
        <v>3.9778143444722192E-2</v>
      </c>
      <c r="E237" s="46">
        <f>IF(OR($A237="",$B237="",$C237=""),"",A237*'MPTO_working_3-way'!$I236)</f>
        <v>3.1817211189408501</v>
      </c>
      <c r="F237" s="47">
        <f>IF(OR($A237="",$B237="",$C237=""),"",B237*'MPTO_working_3-way'!$I236)</f>
        <v>3.9303613822210495</v>
      </c>
      <c r="G237" s="48">
        <f>IF(OR($A237="",$B237="",$C237=""),"",C237*'MPTO_working_3-way'!$I236)</f>
        <v>2.3187052598817304</v>
      </c>
      <c r="H237" s="46">
        <f>IF(OR($A237="",$B237="",$C237=""),"",'MPTO_working_3-way'!E236)</f>
        <v>3.1894060233044339</v>
      </c>
      <c r="I237" s="47">
        <f>IF(OR($A237="",$B237="",$C237=""),"",'MPTO_working_3-way'!F236)</f>
        <v>3.9794519660315948</v>
      </c>
      <c r="J237" s="48">
        <f>IF(OR($A237="",$B237="",$C237=""),"",'MPTO_working_3-way'!G236)</f>
        <v>2.2979466516427745</v>
      </c>
      <c r="K237" s="46">
        <f>IF(OR($A237="",$B237="",$C237=""),"",'OddsRatio_working_3-way'!H236)</f>
        <v>3.1887965103374531</v>
      </c>
      <c r="L237" s="47">
        <f>IF(OR($A237="",$B237="",$C237=""),"",'OddsRatio_working_3-way'!I236)</f>
        <v>3.9538127663777276</v>
      </c>
      <c r="M237" s="48">
        <f>IF(OR($A237="",$B237="",$C237=""),"",'OddsRatio_working_3-way'!J236)</f>
        <v>2.3069027707354692</v>
      </c>
      <c r="N237" s="49">
        <f t="shared" si="52"/>
        <v>31.429530201342281</v>
      </c>
      <c r="O237" s="50">
        <f t="shared" si="53"/>
        <v>25.44295302013423</v>
      </c>
      <c r="P237" s="50">
        <f t="shared" si="54"/>
        <v>43.127516778523486</v>
      </c>
      <c r="Q237" t="s">
        <v>443</v>
      </c>
      <c r="R237" t="s">
        <v>437</v>
      </c>
      <c r="S237" t="s">
        <v>464</v>
      </c>
      <c r="T237" s="52">
        <v>100</v>
      </c>
      <c r="U237" s="52">
        <f t="shared" si="64"/>
        <v>67.320261437908499</v>
      </c>
      <c r="V237" s="52">
        <f t="shared" si="65"/>
        <v>73.544973544973558</v>
      </c>
      <c r="W237" s="52">
        <f t="shared" si="66"/>
        <v>55.156950672645742</v>
      </c>
      <c r="X237" s="52">
        <f t="shared" si="67"/>
        <v>71.298075782380721</v>
      </c>
      <c r="Y237" s="52">
        <f t="shared" si="68"/>
        <v>77.522787889445766</v>
      </c>
      <c r="Z237" s="52">
        <f t="shared" si="69"/>
        <v>59.134765017117964</v>
      </c>
      <c r="AA237" s="52">
        <f t="shared" si="70"/>
        <v>-3.9778143444722218</v>
      </c>
      <c r="AB237" s="52">
        <f t="shared" si="71"/>
        <v>-3.9778143444722076</v>
      </c>
      <c r="AC237" s="52">
        <f t="shared" si="72"/>
        <v>-3.9778143444722218</v>
      </c>
      <c r="AF237">
        <v>1.71</v>
      </c>
      <c r="AG237">
        <v>2.17</v>
      </c>
    </row>
    <row r="238" spans="1:33" ht="15" x14ac:dyDescent="0.25">
      <c r="A238">
        <v>3.71</v>
      </c>
      <c r="B238">
        <v>4.12</v>
      </c>
      <c r="C238">
        <v>1.89</v>
      </c>
      <c r="D238" s="45">
        <f t="shared" si="51"/>
        <v>4.1360754678211986E-2</v>
      </c>
      <c r="E238" s="46">
        <f>IF(OR($A238="",$B238="",$C238=""),"",A238*'MPTO_working_3-way'!$I237)</f>
        <v>3.8634483998561664</v>
      </c>
      <c r="F238" s="47">
        <f>IF(OR($A238="",$B238="",$C238=""),"",B238*'MPTO_working_3-way'!$I237)</f>
        <v>4.2904063092742337</v>
      </c>
      <c r="G238" s="48">
        <f>IF(OR($A238="",$B238="",$C238=""),"",C238*'MPTO_working_3-way'!$I237)</f>
        <v>1.9681718263418206</v>
      </c>
      <c r="H238" s="46">
        <f>IF(OR($A238="",$B238="",$C238=""),"",'MPTO_working_3-way'!E237)</f>
        <v>3.9099941133818232</v>
      </c>
      <c r="I238" s="47">
        <f>IF(OR($A238="",$B238="",$C238=""),"",'MPTO_working_3-way'!F237)</f>
        <v>4.3681183063529403</v>
      </c>
      <c r="J238" s="48">
        <f>IF(OR($A238="",$B238="",$C238=""),"",'MPTO_working_3-way'!G237)</f>
        <v>1.9405658591145221</v>
      </c>
      <c r="K238" s="46">
        <f>IF(OR($A238="",$B238="",$C238=""),"",'OddsRatio_working_3-way'!H237)</f>
        <v>3.8956961741034024</v>
      </c>
      <c r="L238" s="47">
        <f>IF(OR($A238="",$B238="",$C238=""),"",'OddsRatio_working_3-way'!I237)</f>
        <v>4.3337904292260578</v>
      </c>
      <c r="M238" s="48">
        <f>IF(OR($A238="",$B238="",$C238=""),"",'OddsRatio_working_3-way'!J237)</f>
        <v>1.9509850903882018</v>
      </c>
      <c r="N238" s="49">
        <f t="shared" si="52"/>
        <v>25.883612164646209</v>
      </c>
      <c r="O238" s="50">
        <f t="shared" si="53"/>
        <v>23.307815808455686</v>
      </c>
      <c r="P238" s="50">
        <f t="shared" si="54"/>
        <v>50.808572026898112</v>
      </c>
      <c r="Q238" t="s">
        <v>442</v>
      </c>
      <c r="R238" t="s">
        <v>447</v>
      </c>
      <c r="S238" t="s">
        <v>464</v>
      </c>
      <c r="T238" s="52">
        <v>100</v>
      </c>
      <c r="U238" s="52">
        <f t="shared" si="64"/>
        <v>73.045822102425873</v>
      </c>
      <c r="V238" s="52">
        <f t="shared" si="65"/>
        <v>75.728155339805824</v>
      </c>
      <c r="W238" s="52">
        <f t="shared" si="66"/>
        <v>47.089947089947096</v>
      </c>
      <c r="X238" s="52">
        <f t="shared" si="67"/>
        <v>77.181897570247088</v>
      </c>
      <c r="Y238" s="52">
        <f t="shared" si="68"/>
        <v>79.864230807627038</v>
      </c>
      <c r="Z238" s="52">
        <f t="shared" si="69"/>
        <v>51.226022557768289</v>
      </c>
      <c r="AA238" s="52">
        <f t="shared" si="70"/>
        <v>-4.1360754678212146</v>
      </c>
      <c r="AB238" s="52">
        <f t="shared" si="71"/>
        <v>-4.1360754678212146</v>
      </c>
      <c r="AC238" s="52">
        <f t="shared" si="72"/>
        <v>-4.1360754678211933</v>
      </c>
      <c r="AF238">
        <v>1.74</v>
      </c>
      <c r="AG238">
        <v>2.13</v>
      </c>
    </row>
    <row r="239" spans="1:33" ht="15" x14ac:dyDescent="0.25">
      <c r="A239">
        <v>1.97</v>
      </c>
      <c r="B239">
        <v>3.87</v>
      </c>
      <c r="C239">
        <v>3.65</v>
      </c>
      <c r="D239" s="45">
        <f t="shared" si="51"/>
        <v>3.9984748754232857E-2</v>
      </c>
      <c r="E239" s="46">
        <f>IF(OR($A239="",$B239="",$C239=""),"",A239*'MPTO_working_3-way'!$I238)</f>
        <v>2.0487699550458389</v>
      </c>
      <c r="F239" s="47">
        <f>IF(OR($A239="",$B239="",$C239=""),"",B239*'MPTO_working_3-way'!$I238)</f>
        <v>4.0247409776788814</v>
      </c>
      <c r="G239" s="48">
        <f>IF(OR($A239="",$B239="",$C239=""),"",C239*'MPTO_working_3-way'!$I238)</f>
        <v>3.7959443329529496</v>
      </c>
      <c r="H239" s="46">
        <f>IF(OR($A239="",$B239="",$C239=""),"",'MPTO_working_3-way'!E238)</f>
        <v>2.0231203667812259</v>
      </c>
      <c r="I239" s="47">
        <f>IF(OR($A239="",$B239="",$C239=""),"",'MPTO_working_3-way'!F238)</f>
        <v>4.0804720796663139</v>
      </c>
      <c r="J239" s="48">
        <f>IF(OR($A239="",$B239="",$C239=""),"",'MPTO_working_3-way'!G238)</f>
        <v>3.8366455589597592</v>
      </c>
      <c r="K239" s="46">
        <f>IF(OR($A239="",$B239="",$C239=""),"",'OddsRatio_working_3-way'!H238)</f>
        <v>2.0330708951200043</v>
      </c>
      <c r="L239" s="47">
        <f>IF(OR($A239="",$B239="",$C239=""),"",'OddsRatio_working_3-way'!I238)</f>
        <v>4.0566118237055786</v>
      </c>
      <c r="M239" s="48">
        <f>IF(OR($A239="",$B239="",$C239=""),"",'OddsRatio_working_3-way'!J238)</f>
        <v>3.8223070846061971</v>
      </c>
      <c r="N239" s="49">
        <f t="shared" si="52"/>
        <v>48.809774740064761</v>
      </c>
      <c r="O239" s="50">
        <f t="shared" si="53"/>
        <v>24.846319441324955</v>
      </c>
      <c r="P239" s="50">
        <f t="shared" si="54"/>
        <v>26.343905818610295</v>
      </c>
      <c r="Q239" t="s">
        <v>436</v>
      </c>
      <c r="R239" t="s">
        <v>445</v>
      </c>
      <c r="S239" t="s">
        <v>464</v>
      </c>
      <c r="T239" s="52">
        <v>100</v>
      </c>
      <c r="U239" s="52">
        <f t="shared" si="64"/>
        <v>49.238578680203041</v>
      </c>
      <c r="V239" s="52">
        <f t="shared" si="65"/>
        <v>74.160206718346245</v>
      </c>
      <c r="W239" s="52">
        <f t="shared" si="66"/>
        <v>72.602739726027394</v>
      </c>
      <c r="X239" s="52">
        <f t="shared" si="67"/>
        <v>53.237053555626346</v>
      </c>
      <c r="Y239" s="52">
        <f t="shared" si="68"/>
        <v>78.158681593769558</v>
      </c>
      <c r="Z239" s="52">
        <f t="shared" si="69"/>
        <v>76.601214601450692</v>
      </c>
      <c r="AA239" s="52">
        <f t="shared" si="70"/>
        <v>-3.9984748754233053</v>
      </c>
      <c r="AB239" s="52">
        <f t="shared" si="71"/>
        <v>-3.9984748754233124</v>
      </c>
      <c r="AC239" s="52">
        <f t="shared" si="72"/>
        <v>-3.9984748754232982</v>
      </c>
      <c r="AF239">
        <v>1.8</v>
      </c>
      <c r="AG239">
        <v>2.0499999999999998</v>
      </c>
    </row>
    <row r="240" spans="1:33" ht="15" x14ac:dyDescent="0.25">
      <c r="A240">
        <v>1.95</v>
      </c>
      <c r="B240">
        <v>3.84</v>
      </c>
      <c r="C240">
        <v>3.73</v>
      </c>
      <c r="D240" s="45">
        <f t="shared" si="51"/>
        <v>4.1333694232487783E-2</v>
      </c>
      <c r="E240" s="46">
        <f>IF(OR($A240="",$B240="",$C240=""),"",A240*'MPTO_working_3-way'!$I239)</f>
        <v>2.0306007037533513</v>
      </c>
      <c r="F240" s="47">
        <f>IF(OR($A240="",$B240="",$C240=""),"",B240*'MPTO_working_3-way'!$I239)</f>
        <v>3.9987213858527531</v>
      </c>
      <c r="G240" s="48">
        <f>IF(OR($A240="",$B240="",$C240=""),"",C240*'MPTO_working_3-way'!$I239)</f>
        <v>3.8841746794871792</v>
      </c>
      <c r="H240" s="46">
        <f>IF(OR($A240="",$B240="",$C240=""),"",'MPTO_working_3-way'!E239)</f>
        <v>2.0038368877875334</v>
      </c>
      <c r="I240" s="47">
        <f>IF(OR($A240="",$B240="",$C240=""),"",'MPTO_working_3-way'!F239)</f>
        <v>4.0545126207052729</v>
      </c>
      <c r="J240" s="48">
        <f>IF(OR($A240="",$B240="",$C240=""),"",'MPTO_working_3-way'!G239)</f>
        <v>3.9320754929482282</v>
      </c>
      <c r="K240" s="46">
        <f>IF(OR($A240="",$B240="",$C240=""),"",'OddsRatio_working_3-way'!H239)</f>
        <v>2.014129845405265</v>
      </c>
      <c r="L240" s="47">
        <f>IF(OR($A240="",$B240="",$C240=""),"",'OddsRatio_working_3-way'!I239)</f>
        <v>4.0317144852115314</v>
      </c>
      <c r="M240" s="48">
        <f>IF(OR($A240="",$B240="",$C240=""),"",'OddsRatio_working_3-way'!J239)</f>
        <v>3.9142889241646053</v>
      </c>
      <c r="N240" s="49">
        <f t="shared" si="52"/>
        <v>49.246511052202699</v>
      </c>
      <c r="O240" s="50">
        <f t="shared" si="53"/>
        <v>25.007993893696685</v>
      </c>
      <c r="P240" s="50">
        <f t="shared" si="54"/>
        <v>25.745495054100608</v>
      </c>
      <c r="Q240" t="s">
        <v>444</v>
      </c>
      <c r="R240" t="s">
        <v>433</v>
      </c>
      <c r="S240" t="s">
        <v>464</v>
      </c>
      <c r="T240" s="52">
        <v>100</v>
      </c>
      <c r="U240" s="52">
        <f t="shared" si="64"/>
        <v>48.717948717948723</v>
      </c>
      <c r="V240" s="52">
        <f t="shared" si="65"/>
        <v>73.958333333333343</v>
      </c>
      <c r="W240" s="52">
        <f t="shared" si="66"/>
        <v>73.190348525469176</v>
      </c>
      <c r="X240" s="52">
        <f t="shared" si="67"/>
        <v>52.851318141197503</v>
      </c>
      <c r="Y240" s="52">
        <f t="shared" si="68"/>
        <v>78.091702756582123</v>
      </c>
      <c r="Z240" s="52">
        <f t="shared" si="69"/>
        <v>77.323717948717956</v>
      </c>
      <c r="AA240" s="52">
        <f t="shared" si="70"/>
        <v>-4.1333694232487801</v>
      </c>
      <c r="AB240" s="52">
        <f t="shared" si="71"/>
        <v>-4.1333694232487801</v>
      </c>
      <c r="AC240" s="52">
        <f t="shared" si="72"/>
        <v>-4.1333694232487801</v>
      </c>
      <c r="AF240">
        <v>2.11</v>
      </c>
      <c r="AG240">
        <v>1.76</v>
      </c>
    </row>
    <row r="241" spans="1:33" ht="15" x14ac:dyDescent="0.25">
      <c r="A241">
        <v>2.54</v>
      </c>
      <c r="B241">
        <v>3.69</v>
      </c>
      <c r="C241">
        <v>2.67</v>
      </c>
      <c r="D241" s="45">
        <f t="shared" si="51"/>
        <v>3.9235332634667497E-2</v>
      </c>
      <c r="E241" s="46">
        <f>IF(OR($A241="",$B241="",$C241=""),"",A241*'MPTO_working_3-way'!$I240)</f>
        <v>2.6396577448920553</v>
      </c>
      <c r="F241" s="47">
        <f>IF(OR($A241="",$B241="",$C241=""),"",B241*'MPTO_working_3-way'!$I240)</f>
        <v>3.8347783774219231</v>
      </c>
      <c r="G241" s="48">
        <f>IF(OR($A241="",$B241="",$C241=""),"",C241*'MPTO_working_3-way'!$I240)</f>
        <v>2.774758338134562</v>
      </c>
      <c r="H241" s="46">
        <f>IF(OR($A241="",$B241="",$C241=""),"",'MPTO_working_3-way'!E240)</f>
        <v>2.6272761383867778</v>
      </c>
      <c r="I241" s="47">
        <f>IF(OR($A241="",$B241="",$C241=""),"",'MPTO_working_3-way'!F240)</f>
        <v>3.8771070912542753</v>
      </c>
      <c r="J241" s="48">
        <f>IF(OR($A241="",$B241="",$C241=""),"",'MPTO_working_3-way'!G240)</f>
        <v>2.7666084339360686</v>
      </c>
      <c r="K241" s="46">
        <f>IF(OR($A241="",$B241="",$C241=""),"",'OddsRatio_working_3-way'!H240)</f>
        <v>2.6336701453509361</v>
      </c>
      <c r="L241" s="47">
        <f>IF(OR($A241="",$B241="",$C241=""),"",'OddsRatio_working_3-way'!I240)</f>
        <v>3.8536186305155957</v>
      </c>
      <c r="M241" s="48">
        <f>IF(OR($A241="",$B241="",$C241=""),"",'OddsRatio_working_3-way'!J240)</f>
        <v>2.771577365413028</v>
      </c>
      <c r="N241" s="49">
        <f t="shared" si="52"/>
        <v>37.88369920059062</v>
      </c>
      <c r="O241" s="50">
        <f t="shared" si="53"/>
        <v>26.077126278997337</v>
      </c>
      <c r="P241" s="50">
        <f t="shared" si="54"/>
        <v>36.039174520412054</v>
      </c>
      <c r="Q241" t="s">
        <v>446</v>
      </c>
      <c r="R241" t="s">
        <v>439</v>
      </c>
      <c r="S241" t="s">
        <v>464</v>
      </c>
      <c r="T241" s="52">
        <v>100</v>
      </c>
      <c r="U241" s="52">
        <f t="shared" si="64"/>
        <v>60.629921259842511</v>
      </c>
      <c r="V241" s="52">
        <f t="shared" si="65"/>
        <v>72.899728997289984</v>
      </c>
      <c r="W241" s="52">
        <f t="shared" si="66"/>
        <v>62.546816479400754</v>
      </c>
      <c r="X241" s="52">
        <f t="shared" si="67"/>
        <v>64.553454523309284</v>
      </c>
      <c r="Y241" s="52">
        <f t="shared" si="68"/>
        <v>76.823262260756735</v>
      </c>
      <c r="Z241" s="52">
        <f t="shared" si="69"/>
        <v>66.470349742867512</v>
      </c>
      <c r="AA241" s="52">
        <f t="shared" si="70"/>
        <v>-3.9235332634667728</v>
      </c>
      <c r="AB241" s="52">
        <f t="shared" si="71"/>
        <v>-3.9235332634667515</v>
      </c>
      <c r="AC241" s="52">
        <f t="shared" si="72"/>
        <v>-3.9235332634667586</v>
      </c>
      <c r="AF241">
        <v>1.9</v>
      </c>
      <c r="AG241">
        <v>1.95</v>
      </c>
    </row>
    <row r="242" spans="1:33" ht="15" x14ac:dyDescent="0.25">
      <c r="A242">
        <v>2.2400000000000002</v>
      </c>
      <c r="B242">
        <v>3.69</v>
      </c>
      <c r="C242">
        <v>3.28</v>
      </c>
      <c r="D242" s="45">
        <f t="shared" si="51"/>
        <v>2.2309330236159441E-2</v>
      </c>
      <c r="E242" s="46">
        <f>IF(OR($A242="",$B242="",$C242=""),"",A242*'MPTO_working_3-way'!$I241)</f>
        <v>2.2899728997289972</v>
      </c>
      <c r="F242" s="47">
        <f>IF(OR($A242="",$B242="",$C242=""),"",B242*'MPTO_working_3-way'!$I241)</f>
        <v>3.7723214285714284</v>
      </c>
      <c r="G242" s="48">
        <f>IF(OR($A242="",$B242="",$C242=""),"",C242*'MPTO_working_3-way'!$I241)</f>
        <v>3.3531746031746028</v>
      </c>
      <c r="H242" s="46">
        <f>IF(OR($A242="",$B242="",$C242=""),"",'MPTO_working_3-way'!E241)</f>
        <v>2.2779451752774307</v>
      </c>
      <c r="I242" s="47">
        <f>IF(OR($A242="",$B242="",$C242=""),"",'MPTO_working_3-way'!F241)</f>
        <v>3.7941122467715283</v>
      </c>
      <c r="J242" s="48">
        <f>IF(OR($A242="",$B242="",$C242=""),"",'MPTO_working_3-way'!G241)</f>
        <v>3.3620044470958295</v>
      </c>
      <c r="K242" s="46">
        <f>IF(OR($A242="",$B242="",$C242=""),"",'OddsRatio_working_3-way'!H241)</f>
        <v>2.2830845859808493</v>
      </c>
      <c r="L242" s="47">
        <f>IF(OR($A242="",$B242="",$C242=""),"",'OddsRatio_working_3-way'!I241)</f>
        <v>3.7834657550713588</v>
      </c>
      <c r="M242" s="48">
        <f>IF(OR($A242="",$B242="",$C242=""),"",'OddsRatio_working_3-way'!J241)</f>
        <v>3.3592200451905945</v>
      </c>
      <c r="N242" s="49">
        <f t="shared" si="52"/>
        <v>43.668639053254438</v>
      </c>
      <c r="O242" s="50">
        <f t="shared" si="53"/>
        <v>26.508875739644971</v>
      </c>
      <c r="P242" s="50">
        <f t="shared" si="54"/>
        <v>29.822485207100595</v>
      </c>
      <c r="Q242" t="s">
        <v>136</v>
      </c>
      <c r="R242" t="s">
        <v>74</v>
      </c>
      <c r="S242" t="s">
        <v>464</v>
      </c>
      <c r="T242" s="52">
        <v>100</v>
      </c>
      <c r="U242" s="52">
        <f t="shared" si="64"/>
        <v>55.357142857142868</v>
      </c>
      <c r="V242" s="52">
        <f t="shared" si="65"/>
        <v>72.899728997289984</v>
      </c>
      <c r="W242" s="52">
        <f t="shared" si="66"/>
        <v>69.512195121951223</v>
      </c>
      <c r="X242" s="52">
        <f t="shared" si="67"/>
        <v>57.588075880758808</v>
      </c>
      <c r="Y242" s="52">
        <f t="shared" si="68"/>
        <v>75.13066202090593</v>
      </c>
      <c r="Z242" s="52">
        <f t="shared" si="69"/>
        <v>71.743128145567169</v>
      </c>
      <c r="AA242" s="52">
        <f t="shared" si="70"/>
        <v>-2.2309330236159397</v>
      </c>
      <c r="AB242" s="52">
        <f t="shared" si="71"/>
        <v>-2.2309330236159468</v>
      </c>
      <c r="AC242" s="52">
        <f t="shared" si="72"/>
        <v>-2.2309330236159468</v>
      </c>
      <c r="AF242">
        <v>1.77</v>
      </c>
      <c r="AG242">
        <v>2.15</v>
      </c>
    </row>
    <row r="243" spans="1:33" ht="15" x14ac:dyDescent="0.25">
      <c r="A243">
        <v>1.34</v>
      </c>
      <c r="B243">
        <v>5.5</v>
      </c>
      <c r="C243">
        <v>10.029999999999999</v>
      </c>
      <c r="D243" s="45">
        <f t="shared" si="51"/>
        <v>2.7787735842675465E-2</v>
      </c>
      <c r="E243" s="46">
        <f>IF(OR($A243="",$B243="",$C243=""),"",A243*'MPTO_working_3-way'!$I242)</f>
        <v>1.3772355660291853</v>
      </c>
      <c r="F243" s="47">
        <f>IF(OR($A243="",$B243="",$C243=""),"",B243*'MPTO_working_3-way'!$I242)</f>
        <v>5.6528325471347154</v>
      </c>
      <c r="G243" s="48">
        <f>IF(OR($A243="",$B243="",$C243=""),"",C243*'MPTO_working_3-way'!$I242)</f>
        <v>10.308710990502034</v>
      </c>
      <c r="H243" s="46">
        <f>IF(OR($A243="",$B243="",$C243=""),"",'MPTO_working_3-way'!E242)</f>
        <v>1.3568409131374095</v>
      </c>
      <c r="I243" s="47">
        <f>IF(OR($A243="",$B243="",$C243=""),"",'MPTO_working_3-way'!F242)</f>
        <v>5.7952334287170233</v>
      </c>
      <c r="J243" s="48">
        <f>IF(OR($A243="",$B243="",$C243=""),"",'MPTO_working_3-way'!G242)</f>
        <v>11.057259958416223</v>
      </c>
      <c r="K243" s="46">
        <f>IF(OR($A243="",$B243="",$C243=""),"",'OddsRatio_working_3-way'!H242)</f>
        <v>1.3629450075201146</v>
      </c>
      <c r="L243" s="47">
        <f>IF(OR($A243="",$B243="",$C243=""),"",'OddsRatio_working_3-way'!I242)</f>
        <v>5.8036839230603414</v>
      </c>
      <c r="M243" s="48">
        <f>IF(OR($A243="",$B243="",$C243=""),"",'OddsRatio_working_3-way'!J242)</f>
        <v>10.639392405607751</v>
      </c>
      <c r="N243" s="49">
        <f t="shared" si="52"/>
        <v>72.609219850688106</v>
      </c>
      <c r="O243" s="50">
        <f t="shared" si="53"/>
        <v>17.690246290894923</v>
      </c>
      <c r="P243" s="50">
        <f t="shared" si="54"/>
        <v>9.7005338584169589</v>
      </c>
      <c r="Q243" t="s">
        <v>137</v>
      </c>
      <c r="R243" t="s">
        <v>78</v>
      </c>
      <c r="S243" t="s">
        <v>464</v>
      </c>
      <c r="T243" s="52">
        <v>100</v>
      </c>
      <c r="U243" s="52">
        <f t="shared" si="64"/>
        <v>25.373134328358205</v>
      </c>
      <c r="V243" s="52">
        <f t="shared" si="65"/>
        <v>81.818181818181827</v>
      </c>
      <c r="W243" s="52">
        <f t="shared" si="66"/>
        <v>90.029910269192428</v>
      </c>
      <c r="X243" s="52">
        <f t="shared" si="67"/>
        <v>28.151907912625763</v>
      </c>
      <c r="Y243" s="52">
        <f t="shared" si="68"/>
        <v>84.596955402449353</v>
      </c>
      <c r="Z243" s="52">
        <f t="shared" si="69"/>
        <v>92.808683853459968</v>
      </c>
      <c r="AA243" s="52">
        <f t="shared" si="70"/>
        <v>-2.778773584267558</v>
      </c>
      <c r="AB243" s="52">
        <f t="shared" si="71"/>
        <v>-2.7787735842675261</v>
      </c>
      <c r="AC243" s="52">
        <f t="shared" si="72"/>
        <v>-2.7787735842675403</v>
      </c>
      <c r="AF243">
        <v>1.66</v>
      </c>
      <c r="AG243">
        <v>2.35</v>
      </c>
    </row>
    <row r="244" spans="1:33" ht="15" x14ac:dyDescent="0.25">
      <c r="A244">
        <v>6.74</v>
      </c>
      <c r="B244">
        <v>4.6100000000000003</v>
      </c>
      <c r="C244">
        <v>1.52</v>
      </c>
      <c r="D244" s="45">
        <f t="shared" si="51"/>
        <v>2.3182429060672805E-2</v>
      </c>
      <c r="E244" s="46">
        <f>IF(OR($A244="",$B244="",$C244=""),"",A244*'MPTO_working_3-way'!$I243)</f>
        <v>6.8962495718689345</v>
      </c>
      <c r="F244" s="47">
        <f>IF(OR($A244="",$B244="",$C244=""),"",B244*'MPTO_working_3-way'!$I243)</f>
        <v>4.7168709979697017</v>
      </c>
      <c r="G244" s="48">
        <f>IF(OR($A244="",$B244="",$C244=""),"",C244*'MPTO_working_3-way'!$I243)</f>
        <v>1.5552372921722226</v>
      </c>
      <c r="H244" s="46">
        <f>IF(OR($A244="",$B244="",$C244=""),"",'MPTO_working_3-way'!E243)</f>
        <v>7.1103285998584411</v>
      </c>
      <c r="I244" s="47">
        <f>IF(OR($A244="",$B244="",$C244=""),"",'MPTO_working_3-way'!F243)</f>
        <v>4.7802915080159183</v>
      </c>
      <c r="J244" s="48">
        <f>IF(OR($A244="",$B244="",$C244=""),"",'MPTO_working_3-way'!G243)</f>
        <v>1.5380657574922825</v>
      </c>
      <c r="K244" s="46">
        <f>IF(OR($A244="",$B244="",$C244=""),"",'OddsRatio_working_3-way'!H243)</f>
        <v>7.0023453258628523</v>
      </c>
      <c r="L244" s="47">
        <f>IF(OR($A244="",$B244="",$C244=""),"",'OddsRatio_working_3-way'!I243)</f>
        <v>4.7749941857778566</v>
      </c>
      <c r="M244" s="48">
        <f>IF(OR($A244="",$B244="",$C244=""),"",'OddsRatio_working_3-way'!J243)</f>
        <v>1.5437664755137075</v>
      </c>
      <c r="N244" s="49">
        <f t="shared" si="52"/>
        <v>14.500635302979509</v>
      </c>
      <c r="O244" s="50">
        <f t="shared" si="53"/>
        <v>21.200494998282409</v>
      </c>
      <c r="P244" s="50">
        <f t="shared" si="54"/>
        <v>64.298869698738088</v>
      </c>
      <c r="Q244" t="s">
        <v>69</v>
      </c>
      <c r="R244" t="s">
        <v>35</v>
      </c>
      <c r="S244" t="s">
        <v>464</v>
      </c>
      <c r="T244" s="52">
        <v>100</v>
      </c>
      <c r="U244" s="52">
        <f t="shared" si="64"/>
        <v>85.163204747774472</v>
      </c>
      <c r="V244" s="52">
        <f t="shared" si="65"/>
        <v>78.308026030368765</v>
      </c>
      <c r="W244" s="52">
        <f t="shared" si="66"/>
        <v>34.21052631578948</v>
      </c>
      <c r="X244" s="52">
        <f t="shared" si="67"/>
        <v>87.481447653841755</v>
      </c>
      <c r="Y244" s="52">
        <f t="shared" si="68"/>
        <v>80.626268936436048</v>
      </c>
      <c r="Z244" s="52">
        <f t="shared" si="69"/>
        <v>36.528769221856749</v>
      </c>
      <c r="AA244" s="52">
        <f t="shared" si="70"/>
        <v>-2.3182429060672831</v>
      </c>
      <c r="AB244" s="52">
        <f t="shared" si="71"/>
        <v>-2.3182429060672831</v>
      </c>
      <c r="AC244" s="52">
        <f t="shared" si="72"/>
        <v>-2.3182429060672689</v>
      </c>
      <c r="AF244">
        <v>1.7</v>
      </c>
      <c r="AG244">
        <v>2.27</v>
      </c>
    </row>
    <row r="245" spans="1:33" ht="15" x14ac:dyDescent="0.25">
      <c r="A245">
        <v>4.24</v>
      </c>
      <c r="B245">
        <v>4.21</v>
      </c>
      <c r="C245">
        <v>1.82</v>
      </c>
      <c r="D245" s="45">
        <f t="shared" si="51"/>
        <v>2.2829297265724247E-2</v>
      </c>
      <c r="E245" s="46">
        <f>IF(OR($A245="",$B245="",$C245=""),"",A245*'MPTO_working_3-way'!$I244)</f>
        <v>4.3367962204066712</v>
      </c>
      <c r="F245" s="47">
        <f>IF(OR($A245="",$B245="",$C245=""),"",B245*'MPTO_working_3-way'!$I244)</f>
        <v>4.3061113414886991</v>
      </c>
      <c r="G245" s="48">
        <f>IF(OR($A245="",$B245="",$C245=""),"",C245*'MPTO_working_3-way'!$I244)</f>
        <v>1.8615493210236183</v>
      </c>
      <c r="H245" s="46">
        <f>IF(OR($A245="",$B245="",$C245=""),"",'MPTO_working_3-way'!E244)</f>
        <v>4.3813665748884407</v>
      </c>
      <c r="I245" s="47">
        <f>IF(OR($A245="",$B245="",$C245=""),"",'MPTO_working_3-way'!F244)</f>
        <v>4.349340310614684</v>
      </c>
      <c r="J245" s="48">
        <f>IF(OR($A245="",$B245="",$C245=""),"",'MPTO_working_3-way'!G244)</f>
        <v>1.8455605965650741</v>
      </c>
      <c r="K245" s="46">
        <f>IF(OR($A245="",$B245="",$C245=""),"",'OddsRatio_working_3-way'!H244)</f>
        <v>4.364442649896989</v>
      </c>
      <c r="L245" s="47">
        <f>IF(OR($A245="",$B245="",$C245=""),"",'OddsRatio_working_3-way'!I244)</f>
        <v>4.3332904031386823</v>
      </c>
      <c r="M245" s="48">
        <f>IF(OR($A245="",$B245="",$C245=""),"",'OddsRatio_working_3-way'!J244)</f>
        <v>1.8514947447270154</v>
      </c>
      <c r="N245" s="49">
        <f t="shared" si="52"/>
        <v>23.058496391749479</v>
      </c>
      <c r="O245" s="50">
        <f t="shared" si="53"/>
        <v>23.222808717581422</v>
      </c>
      <c r="P245" s="50">
        <f t="shared" si="54"/>
        <v>53.718694890669113</v>
      </c>
      <c r="Q245" t="s">
        <v>133</v>
      </c>
      <c r="R245" t="s">
        <v>68</v>
      </c>
      <c r="S245" t="s">
        <v>464</v>
      </c>
      <c r="T245" s="52">
        <v>100</v>
      </c>
      <c r="U245" s="52">
        <f t="shared" si="64"/>
        <v>76.415094339622627</v>
      </c>
      <c r="V245" s="52">
        <f t="shared" si="65"/>
        <v>76.24703087885986</v>
      </c>
      <c r="W245" s="52">
        <f t="shared" si="66"/>
        <v>45.054945054945051</v>
      </c>
      <c r="X245" s="52">
        <f t="shared" si="67"/>
        <v>78.698024066195089</v>
      </c>
      <c r="Y245" s="52">
        <f t="shared" si="68"/>
        <v>78.529960605432294</v>
      </c>
      <c r="Z245" s="52">
        <f t="shared" si="69"/>
        <v>47.337874781517499</v>
      </c>
      <c r="AA245" s="52">
        <f t="shared" si="70"/>
        <v>-2.282929726572462</v>
      </c>
      <c r="AB245" s="52">
        <f t="shared" si="71"/>
        <v>-2.2829297265724335</v>
      </c>
      <c r="AC245" s="52">
        <f t="shared" si="72"/>
        <v>-2.2829297265724477</v>
      </c>
      <c r="AF245">
        <v>1.63</v>
      </c>
      <c r="AG245">
        <v>2.4300000000000002</v>
      </c>
    </row>
    <row r="246" spans="1:33" ht="15" x14ac:dyDescent="0.25">
      <c r="A246">
        <v>2.2000000000000002</v>
      </c>
      <c r="B246">
        <v>3.7</v>
      </c>
      <c r="C246">
        <v>3.35</v>
      </c>
      <c r="D246" s="45">
        <f t="shared" si="51"/>
        <v>2.3323187502291898E-2</v>
      </c>
      <c r="E246" s="46">
        <f>IF(OR($A246="",$B246="",$C246=""),"",A246*'MPTO_working_3-way'!$I245)</f>
        <v>2.2513110125050422</v>
      </c>
      <c r="F246" s="47">
        <f>IF(OR($A246="",$B246="",$C246=""),"",B246*'MPTO_working_3-way'!$I245)</f>
        <v>3.7862957937584802</v>
      </c>
      <c r="G246" s="48">
        <f>IF(OR($A246="",$B246="",$C246=""),"",C246*'MPTO_working_3-way'!$I245)</f>
        <v>3.4281326781326777</v>
      </c>
      <c r="H246" s="46">
        <f>IF(OR($A246="",$B246="",$C246=""),"",'MPTO_working_3-way'!E245)</f>
        <v>2.2382828531560368</v>
      </c>
      <c r="I246" s="47">
        <f>IF(OR($A246="",$B246="",$C246=""),"",'MPTO_working_3-way'!F245)</f>
        <v>3.809583682592903</v>
      </c>
      <c r="J246" s="48">
        <f>IF(OR($A246="",$B246="",$C246=""),"",'MPTO_working_3-way'!G245)</f>
        <v>3.4395812310797171</v>
      </c>
      <c r="K246" s="46">
        <f>IF(OR($A246="",$B246="",$C246=""),"",'OddsRatio_working_3-way'!H245)</f>
        <v>2.2437731318360261</v>
      </c>
      <c r="L246" s="47">
        <f>IF(OR($A246="",$B246="",$C246=""),"",'OddsRatio_working_3-way'!I245)</f>
        <v>3.7984895466310586</v>
      </c>
      <c r="M246" s="48">
        <f>IF(OR($A246="",$B246="",$C246=""),"",'OddsRatio_working_3-way'!J245)</f>
        <v>3.4357223831788843</v>
      </c>
      <c r="N246" s="49">
        <f t="shared" si="52"/>
        <v>44.418562981544532</v>
      </c>
      <c r="O246" s="50">
        <f t="shared" si="53"/>
        <v>26.411037448485935</v>
      </c>
      <c r="P246" s="50">
        <f t="shared" si="54"/>
        <v>29.17039956996954</v>
      </c>
      <c r="Q246" t="s">
        <v>274</v>
      </c>
      <c r="R246" t="s">
        <v>280</v>
      </c>
      <c r="S246" t="s">
        <v>464</v>
      </c>
      <c r="T246" s="52">
        <v>100</v>
      </c>
      <c r="U246" s="52">
        <f t="shared" si="64"/>
        <v>54.545454545454554</v>
      </c>
      <c r="V246" s="52">
        <f t="shared" si="65"/>
        <v>72.972972972972968</v>
      </c>
      <c r="W246" s="52">
        <f t="shared" si="66"/>
        <v>70.149253731343279</v>
      </c>
      <c r="X246" s="52">
        <f t="shared" si="67"/>
        <v>56.877773295683731</v>
      </c>
      <c r="Y246" s="52">
        <f t="shared" si="68"/>
        <v>75.305291723202174</v>
      </c>
      <c r="Z246" s="52">
        <f t="shared" si="69"/>
        <v>72.481572481572471</v>
      </c>
      <c r="AA246" s="52">
        <f t="shared" si="70"/>
        <v>-2.3323187502291773</v>
      </c>
      <c r="AB246" s="52">
        <f t="shared" si="71"/>
        <v>-2.3323187502292058</v>
      </c>
      <c r="AC246" s="52">
        <f t="shared" si="72"/>
        <v>-2.3323187502291916</v>
      </c>
      <c r="AF246">
        <v>1.78</v>
      </c>
      <c r="AG246">
        <v>2.14</v>
      </c>
    </row>
    <row r="247" spans="1:33" ht="15" x14ac:dyDescent="0.25">
      <c r="A247">
        <v>3.12</v>
      </c>
      <c r="B247">
        <v>2.95</v>
      </c>
      <c r="C247">
        <v>2.64</v>
      </c>
      <c r="D247" s="45">
        <f t="shared" si="51"/>
        <v>3.828375014815677E-2</v>
      </c>
      <c r="E247" s="46">
        <f>IF(OR($A247="",$B247="",$C247=""),"",A247*'MPTO_working_3-way'!$I246)</f>
        <v>3.2394453004622492</v>
      </c>
      <c r="F247" s="47">
        <f>IF(OR($A247="",$B247="",$C247=""),"",B247*'MPTO_working_3-way'!$I246)</f>
        <v>3.0629370629370625</v>
      </c>
      <c r="G247" s="48">
        <f>IF(OR($A247="",$B247="",$C247=""),"",C247*'MPTO_working_3-way'!$I246)</f>
        <v>2.7410691003911341</v>
      </c>
      <c r="H247" s="46">
        <f>IF(OR($A247="",$B247="",$C247=""),"",'MPTO_working_3-way'!E246)</f>
        <v>3.2493741575197372</v>
      </c>
      <c r="I247" s="47">
        <f>IF(OR($A247="",$B247="",$C247=""),"",'MPTO_working_3-way'!F246)</f>
        <v>3.0653990553469783</v>
      </c>
      <c r="J247" s="48">
        <f>IF(OR($A247="",$B247="",$C247=""),"",'MPTO_working_3-way'!G246)</f>
        <v>2.7320416644179391</v>
      </c>
      <c r="K247" s="46">
        <f>IF(OR($A247="",$B247="",$C247=""),"",'OddsRatio_working_3-way'!H246)</f>
        <v>3.2444498464405971</v>
      </c>
      <c r="L247" s="47">
        <f>IF(OR($A247="",$B247="",$C247=""),"",'OddsRatio_working_3-way'!I246)</f>
        <v>3.0644703776222477</v>
      </c>
      <c r="M247" s="48">
        <f>IF(OR($A247="",$B247="",$C247=""),"",'OddsRatio_working_3-way'!J246)</f>
        <v>2.7362725227181977</v>
      </c>
      <c r="N247" s="49">
        <f t="shared" si="52"/>
        <v>30.869482496194827</v>
      </c>
      <c r="O247" s="50">
        <f t="shared" si="53"/>
        <v>32.648401826484026</v>
      </c>
      <c r="P247" s="50">
        <f t="shared" si="54"/>
        <v>36.482115677321161</v>
      </c>
      <c r="Q247" t="s">
        <v>256</v>
      </c>
      <c r="R247" t="s">
        <v>261</v>
      </c>
      <c r="S247" t="s">
        <v>464</v>
      </c>
      <c r="T247" s="52">
        <v>100</v>
      </c>
      <c r="U247" s="52">
        <f t="shared" si="64"/>
        <v>67.948717948717942</v>
      </c>
      <c r="V247" s="52">
        <f t="shared" si="65"/>
        <v>66.101694915254228</v>
      </c>
      <c r="W247" s="52">
        <f t="shared" si="66"/>
        <v>62.121212121212118</v>
      </c>
      <c r="X247" s="52">
        <f t="shared" si="67"/>
        <v>71.777092963533633</v>
      </c>
      <c r="Y247" s="52">
        <f t="shared" si="68"/>
        <v>69.930069930069934</v>
      </c>
      <c r="Z247" s="52">
        <f t="shared" si="69"/>
        <v>65.949587136027816</v>
      </c>
      <c r="AA247" s="52">
        <f t="shared" si="70"/>
        <v>-3.8283750148156912</v>
      </c>
      <c r="AB247" s="52">
        <f t="shared" si="71"/>
        <v>-3.8283750148157054</v>
      </c>
      <c r="AC247" s="52">
        <f t="shared" si="72"/>
        <v>-3.8283750148156983</v>
      </c>
      <c r="AF247">
        <v>2.7</v>
      </c>
      <c r="AG247">
        <v>1.49</v>
      </c>
    </row>
    <row r="248" spans="1:33" ht="15" x14ac:dyDescent="0.25">
      <c r="A248">
        <v>4.09</v>
      </c>
      <c r="B248">
        <v>3.43</v>
      </c>
      <c r="C248">
        <v>1.98</v>
      </c>
      <c r="D248" s="45">
        <f t="shared" si="51"/>
        <v>4.1094472060990705E-2</v>
      </c>
      <c r="E248" s="46">
        <f>IF(OR($A248="",$B248="",$C248=""),"",A248*'MPTO_working_3-way'!$I247)</f>
        <v>4.2580763907294514</v>
      </c>
      <c r="F248" s="47">
        <f>IF(OR($A248="",$B248="",$C248=""),"",B248*'MPTO_working_3-way'!$I247)</f>
        <v>3.5709540391691981</v>
      </c>
      <c r="G248" s="48">
        <f>IF(OR($A248="",$B248="",$C248=""),"",C248*'MPTO_working_3-way'!$I247)</f>
        <v>2.0613670546807614</v>
      </c>
      <c r="H248" s="46">
        <f>IF(OR($A248="",$B248="",$C248=""),"",'MPTO_working_3-way'!E247)</f>
        <v>4.3327439906334648</v>
      </c>
      <c r="I248" s="47">
        <f>IF(OR($A248="",$B248="",$C248=""),"",'MPTO_working_3-way'!F247)</f>
        <v>3.599102687041051</v>
      </c>
      <c r="J248" s="48">
        <f>IF(OR($A248="",$B248="",$C248=""),"",'MPTO_working_3-way'!G247)</f>
        <v>2.0351993934442092</v>
      </c>
      <c r="K248" s="46">
        <f>IF(OR($A248="",$B248="",$C248=""),"",'OddsRatio_working_3-way'!H247)</f>
        <v>4.2964659976890172</v>
      </c>
      <c r="L248" s="47">
        <f>IF(OR($A248="",$B248="",$C248=""),"",'OddsRatio_working_3-way'!I247)</f>
        <v>3.5923664642020436</v>
      </c>
      <c r="M248" s="48">
        <f>IF(OR($A248="",$B248="",$C248=""),"",'OddsRatio_working_3-way'!J247)</f>
        <v>2.0454811254806593</v>
      </c>
      <c r="N248" s="49">
        <f t="shared" si="52"/>
        <v>23.4847829920846</v>
      </c>
      <c r="O248" s="50">
        <f t="shared" si="53"/>
        <v>28.003720827296206</v>
      </c>
      <c r="P248" s="50">
        <f t="shared" si="54"/>
        <v>48.511496180619197</v>
      </c>
      <c r="Q248" t="s">
        <v>259</v>
      </c>
      <c r="R248" t="s">
        <v>252</v>
      </c>
      <c r="S248" t="s">
        <v>464</v>
      </c>
      <c r="T248" s="52">
        <v>100</v>
      </c>
      <c r="U248" s="52">
        <f t="shared" si="64"/>
        <v>75.550122249388764</v>
      </c>
      <c r="V248" s="52">
        <f t="shared" si="65"/>
        <v>70.845481049562679</v>
      </c>
      <c r="W248" s="52">
        <f t="shared" si="66"/>
        <v>49.494949494949495</v>
      </c>
      <c r="X248" s="52">
        <f t="shared" si="67"/>
        <v>79.659569455487826</v>
      </c>
      <c r="Y248" s="52">
        <f t="shared" si="68"/>
        <v>74.954928255661756</v>
      </c>
      <c r="Z248" s="52">
        <f t="shared" si="69"/>
        <v>53.604396701048564</v>
      </c>
      <c r="AA248" s="52">
        <f t="shared" si="70"/>
        <v>-4.1094472060990626</v>
      </c>
      <c r="AB248" s="52">
        <f t="shared" si="71"/>
        <v>-4.1094472060990768</v>
      </c>
      <c r="AC248" s="52">
        <f t="shared" si="72"/>
        <v>-4.1094472060990697</v>
      </c>
      <c r="AF248">
        <v>2.16</v>
      </c>
      <c r="AG248">
        <v>1.72</v>
      </c>
    </row>
    <row r="249" spans="1:33" ht="15" x14ac:dyDescent="0.25">
      <c r="A249">
        <v>2.89</v>
      </c>
      <c r="B249">
        <v>3.02</v>
      </c>
      <c r="C249">
        <v>2.77</v>
      </c>
      <c r="D249" s="45">
        <f t="shared" si="51"/>
        <v>3.8157419385154157E-2</v>
      </c>
      <c r="E249" s="46">
        <f>IF(OR($A249="",$B249="",$C249=""),"",A249*'MPTO_working_3-way'!$I248)</f>
        <v>3.0002749420230956</v>
      </c>
      <c r="F249" s="47">
        <f>IF(OR($A249="",$B249="",$C249=""),"",B249*'MPTO_working_3-way'!$I248)</f>
        <v>3.1352354065431656</v>
      </c>
      <c r="G249" s="48">
        <f>IF(OR($A249="",$B249="",$C249=""),"",C249*'MPTO_working_3-way'!$I248)</f>
        <v>2.875696051696877</v>
      </c>
      <c r="H249" s="46">
        <f>IF(OR($A249="",$B249="",$C249=""),"",'MPTO_working_3-way'!E248)</f>
        <v>3.0002854340993479</v>
      </c>
      <c r="I249" s="47">
        <f>IF(OR($A249="",$B249="",$C249=""),"",'MPTO_working_3-way'!F248)</f>
        <v>3.1406375482248055</v>
      </c>
      <c r="J249" s="48">
        <f>IF(OR($A249="",$B249="",$C249=""),"",'MPTO_working_3-way'!G248)</f>
        <v>2.8711566402250184</v>
      </c>
      <c r="K249" s="46">
        <f>IF(OR($A249="",$B249="",$C249=""),"",'OddsRatio_working_3-way'!H248)</f>
        <v>3.0003542881209042</v>
      </c>
      <c r="L249" s="47">
        <f>IF(OR($A249="",$B249="",$C249=""),"",'OddsRatio_working_3-way'!I248)</f>
        <v>3.1379447947112298</v>
      </c>
      <c r="M249" s="48">
        <f>IF(OR($A249="",$B249="",$C249=""),"",'OddsRatio_working_3-way'!J248)</f>
        <v>2.8733476666529096</v>
      </c>
      <c r="N249" s="49">
        <f t="shared" si="52"/>
        <v>33.330278701914452</v>
      </c>
      <c r="O249" s="50">
        <f t="shared" si="53"/>
        <v>31.895531605474424</v>
      </c>
      <c r="P249" s="50">
        <f t="shared" si="54"/>
        <v>34.77418969261111</v>
      </c>
      <c r="Q249" t="s">
        <v>255</v>
      </c>
      <c r="R249" t="s">
        <v>258</v>
      </c>
      <c r="S249" t="s">
        <v>464</v>
      </c>
      <c r="T249" s="52">
        <v>100</v>
      </c>
      <c r="U249" s="52">
        <f t="shared" si="64"/>
        <v>65.397923875432525</v>
      </c>
      <c r="V249" s="52">
        <f t="shared" si="65"/>
        <v>66.88741721854305</v>
      </c>
      <c r="W249" s="52">
        <f t="shared" si="66"/>
        <v>63.898916967509031</v>
      </c>
      <c r="X249" s="52">
        <f t="shared" si="67"/>
        <v>69.213665813947927</v>
      </c>
      <c r="Y249" s="52">
        <f t="shared" si="68"/>
        <v>70.703159157058451</v>
      </c>
      <c r="Z249" s="52">
        <f t="shared" si="69"/>
        <v>67.714658906024425</v>
      </c>
      <c r="AA249" s="52">
        <f t="shared" si="70"/>
        <v>-3.8157419385154014</v>
      </c>
      <c r="AB249" s="52">
        <f t="shared" si="71"/>
        <v>-3.8157419385154014</v>
      </c>
      <c r="AC249" s="52">
        <f t="shared" si="72"/>
        <v>-3.8157419385153943</v>
      </c>
      <c r="AF249">
        <v>2.57</v>
      </c>
      <c r="AG249">
        <v>1.53</v>
      </c>
    </row>
    <row r="250" spans="1:33" ht="15" x14ac:dyDescent="0.25">
      <c r="A250">
        <v>2.7</v>
      </c>
      <c r="B250">
        <v>2.8</v>
      </c>
      <c r="C250">
        <v>3.21</v>
      </c>
      <c r="D250" s="45">
        <f t="shared" si="51"/>
        <v>3.9039707264006296E-2</v>
      </c>
      <c r="E250" s="46">
        <f>IF(OR($A250="",$B250="",$C250=""),"",A250*'MPTO_working_3-way'!$I249)</f>
        <v>2.8054072096128171</v>
      </c>
      <c r="F250" s="47">
        <f>IF(OR($A250="",$B250="",$C250=""),"",B250*'MPTO_working_3-way'!$I249)</f>
        <v>2.9093111803392175</v>
      </c>
      <c r="G250" s="48">
        <f>IF(OR($A250="",$B250="",$C250=""),"",C250*'MPTO_working_3-way'!$I249)</f>
        <v>3.33531746031746</v>
      </c>
      <c r="H250" s="46">
        <f>IF(OR($A250="",$B250="",$C250=""),"",'MPTO_working_3-way'!E249)</f>
        <v>2.7983210719309981</v>
      </c>
      <c r="I250" s="47">
        <f>IF(OR($A250="",$B250="",$C250=""),"",'MPTO_working_3-way'!F249)</f>
        <v>2.9058817894434328</v>
      </c>
      <c r="J250" s="48">
        <f>IF(OR($A250="",$B250="",$C250=""),"",'MPTO_working_3-way'!G249)</f>
        <v>3.3499351205102008</v>
      </c>
      <c r="K250" s="46">
        <f>IF(OR($A250="",$B250="",$C250=""),"",'OddsRatio_working_3-way'!H249)</f>
        <v>2.8018243788396391</v>
      </c>
      <c r="L250" s="47">
        <f>IF(OR($A250="",$B250="",$C250=""),"",'OddsRatio_working_3-way'!I249)</f>
        <v>2.9078140481831478</v>
      </c>
      <c r="M250" s="48">
        <f>IF(OR($A250="",$B250="",$C250=""),"",'OddsRatio_working_3-way'!J249)</f>
        <v>3.3423716924915312</v>
      </c>
      <c r="N250" s="49">
        <f t="shared" si="52"/>
        <v>35.645449137418204</v>
      </c>
      <c r="O250" s="50">
        <f t="shared" si="53"/>
        <v>34.372397382510414</v>
      </c>
      <c r="P250" s="50">
        <f t="shared" si="54"/>
        <v>29.982153480071389</v>
      </c>
      <c r="Q250" t="s">
        <v>276</v>
      </c>
      <c r="R250" t="s">
        <v>262</v>
      </c>
      <c r="S250" t="s">
        <v>464</v>
      </c>
      <c r="T250" s="52">
        <v>100</v>
      </c>
      <c r="U250" s="52">
        <f t="shared" si="64"/>
        <v>62.962962962962962</v>
      </c>
      <c r="V250" s="52">
        <f t="shared" si="65"/>
        <v>64.285714285714292</v>
      </c>
      <c r="W250" s="52">
        <f t="shared" si="66"/>
        <v>68.847352024922117</v>
      </c>
      <c r="X250" s="52">
        <f t="shared" si="67"/>
        <v>66.866933689363591</v>
      </c>
      <c r="Y250" s="52">
        <f t="shared" si="68"/>
        <v>68.189685012114907</v>
      </c>
      <c r="Z250" s="52">
        <f t="shared" si="69"/>
        <v>72.751322751322746</v>
      </c>
      <c r="AA250" s="52">
        <f t="shared" si="70"/>
        <v>-3.9039707264006296</v>
      </c>
      <c r="AB250" s="52">
        <f t="shared" si="71"/>
        <v>-3.9039707264006154</v>
      </c>
      <c r="AC250" s="52">
        <f t="shared" si="72"/>
        <v>-3.9039707264006296</v>
      </c>
      <c r="AF250">
        <v>2.81</v>
      </c>
      <c r="AG250">
        <v>1.45</v>
      </c>
    </row>
    <row r="251" spans="1:33" ht="15" x14ac:dyDescent="0.25">
      <c r="A251">
        <v>2.38</v>
      </c>
      <c r="B251">
        <v>3.07</v>
      </c>
      <c r="C251">
        <v>3.41</v>
      </c>
      <c r="D251" s="45">
        <f t="shared" si="51"/>
        <v>3.9156098214501389E-2</v>
      </c>
      <c r="E251" s="46">
        <f>IF(OR($A251="",$B251="",$C251=""),"",A251*'MPTO_working_3-way'!$I250)</f>
        <v>2.4731915137505132</v>
      </c>
      <c r="F251" s="47">
        <f>IF(OR($A251="",$B251="",$C251=""),"",B251*'MPTO_working_3-way'!$I250)</f>
        <v>3.1902092215185189</v>
      </c>
      <c r="G251" s="48">
        <f>IF(OR($A251="",$B251="",$C251=""),"",C251*'MPTO_working_3-way'!$I250)</f>
        <v>3.5435222949114498</v>
      </c>
      <c r="H251" s="46">
        <f>IF(OR($A251="",$B251="",$C251=""),"",'MPTO_working_3-way'!E250)</f>
        <v>2.4563021725632823</v>
      </c>
      <c r="I251" s="47">
        <f>IF(OR($A251="",$B251="",$C251=""),"",'MPTO_working_3-way'!F250)</f>
        <v>3.1981490005522031</v>
      </c>
      <c r="J251" s="48">
        <f>IF(OR($A251="",$B251="",$C251=""),"",'MPTO_working_3-way'!G250)</f>
        <v>3.5688398977741147</v>
      </c>
      <c r="K251" s="46">
        <f>IF(OR($A251="",$B251="",$C251=""),"",'OddsRatio_working_3-way'!H250)</f>
        <v>2.4637667469043865</v>
      </c>
      <c r="L251" s="47">
        <f>IF(OR($A251="",$B251="",$C251=""),"",'OddsRatio_working_3-way'!I250)</f>
        <v>3.1956501203565786</v>
      </c>
      <c r="M251" s="48">
        <f>IF(OR($A251="",$B251="",$C251=""),"",'OddsRatio_working_3-way'!J250)</f>
        <v>3.5562883043765017</v>
      </c>
      <c r="N251" s="49">
        <f t="shared" si="52"/>
        <v>40.433585286063554</v>
      </c>
      <c r="O251" s="50">
        <f t="shared" si="53"/>
        <v>31.345906508414096</v>
      </c>
      <c r="P251" s="50">
        <f t="shared" si="54"/>
        <v>28.220508205522361</v>
      </c>
      <c r="Q251" t="s">
        <v>264</v>
      </c>
      <c r="R251" t="s">
        <v>253</v>
      </c>
      <c r="S251" t="s">
        <v>464</v>
      </c>
      <c r="T251" s="52">
        <v>100</v>
      </c>
      <c r="U251" s="52">
        <f t="shared" si="64"/>
        <v>57.983193277310924</v>
      </c>
      <c r="V251" s="52">
        <f t="shared" si="65"/>
        <v>67.426710097719877</v>
      </c>
      <c r="W251" s="52">
        <f t="shared" si="66"/>
        <v>70.674486803519059</v>
      </c>
      <c r="X251" s="52">
        <f t="shared" si="67"/>
        <v>61.898803098761071</v>
      </c>
      <c r="Y251" s="52">
        <f t="shared" si="68"/>
        <v>71.342319919170023</v>
      </c>
      <c r="Z251" s="52">
        <f t="shared" si="69"/>
        <v>74.590096624969206</v>
      </c>
      <c r="AA251" s="52">
        <f t="shared" si="70"/>
        <v>-3.9156098214501469</v>
      </c>
      <c r="AB251" s="52">
        <f t="shared" si="71"/>
        <v>-3.9156098214501469</v>
      </c>
      <c r="AC251" s="52">
        <f t="shared" si="72"/>
        <v>-3.9156098214501469</v>
      </c>
      <c r="AF251">
        <v>2.2999999999999998</v>
      </c>
      <c r="AG251">
        <v>1.65</v>
      </c>
    </row>
    <row r="252" spans="1:33" ht="15" x14ac:dyDescent="0.25">
      <c r="A252">
        <v>2.33</v>
      </c>
      <c r="B252">
        <v>3.22</v>
      </c>
      <c r="C252">
        <v>3.33</v>
      </c>
      <c r="D252" s="45">
        <f t="shared" si="51"/>
        <v>4.0043855867703648E-2</v>
      </c>
      <c r="E252" s="46">
        <f>IF(OR($A252="",$B252="",$C252=""),"",A252*'MPTO_working_3-way'!$I251)</f>
        <v>2.4233021841717495</v>
      </c>
      <c r="F252" s="47">
        <f>IF(OR($A252="",$B252="",$C252=""),"",B252*'MPTO_working_3-way'!$I251)</f>
        <v>3.3489412158940057</v>
      </c>
      <c r="G252" s="48">
        <f>IF(OR($A252="",$B252="",$C252=""),"",C252*'MPTO_working_3-way'!$I251)</f>
        <v>3.4633460400394531</v>
      </c>
      <c r="H252" s="46">
        <f>IF(OR($A252="",$B252="",$C252=""),"",'MPTO_working_3-way'!E251)</f>
        <v>2.4047907429304725</v>
      </c>
      <c r="I252" s="47">
        <f>IF(OR($A252="",$B252="",$C252=""),"",'MPTO_working_3-way'!F251)</f>
        <v>3.3646124048302912</v>
      </c>
      <c r="J252" s="48">
        <f>IF(OR($A252="",$B252="",$C252=""),"",'MPTO_working_3-way'!G251)</f>
        <v>3.484899167996367</v>
      </c>
      <c r="K252" s="46">
        <f>IF(OR($A252="",$B252="",$C252=""),"",'OddsRatio_working_3-way'!H251)</f>
        <v>2.4127985269817604</v>
      </c>
      <c r="L252" s="47">
        <f>IF(OR($A252="",$B252="",$C252=""),"",'OddsRatio_working_3-way'!I251)</f>
        <v>3.3582050600748179</v>
      </c>
      <c r="M252" s="48">
        <f>IF(OR($A252="",$B252="",$C252=""),"",'OddsRatio_working_3-way'!J251)</f>
        <v>3.4750530585469934</v>
      </c>
      <c r="N252" s="49">
        <f t="shared" si="52"/>
        <v>41.266004979968521</v>
      </c>
      <c r="O252" s="50">
        <f t="shared" si="53"/>
        <v>29.860183727741195</v>
      </c>
      <c r="P252" s="50">
        <f t="shared" si="54"/>
        <v>28.873811292290284</v>
      </c>
      <c r="Q252" t="s">
        <v>260</v>
      </c>
      <c r="R252" t="s">
        <v>257</v>
      </c>
      <c r="S252" t="s">
        <v>464</v>
      </c>
      <c r="T252" s="52">
        <v>100</v>
      </c>
      <c r="U252" s="52">
        <f t="shared" si="64"/>
        <v>57.081545064377686</v>
      </c>
      <c r="V252" s="52">
        <f t="shared" si="65"/>
        <v>68.944099378881987</v>
      </c>
      <c r="W252" s="52">
        <f t="shared" si="66"/>
        <v>69.969969969969966</v>
      </c>
      <c r="X252" s="52">
        <f t="shared" si="67"/>
        <v>61.085930651148047</v>
      </c>
      <c r="Y252" s="52">
        <f t="shared" si="68"/>
        <v>72.948484965652355</v>
      </c>
      <c r="Z252" s="52">
        <f t="shared" si="69"/>
        <v>73.974355556740321</v>
      </c>
      <c r="AA252" s="52">
        <f t="shared" si="70"/>
        <v>-4.0043855867703613</v>
      </c>
      <c r="AB252" s="52">
        <f t="shared" si="71"/>
        <v>-4.0043855867703684</v>
      </c>
      <c r="AC252" s="52">
        <f t="shared" si="72"/>
        <v>-4.0043855867703542</v>
      </c>
      <c r="AF252">
        <v>2.4</v>
      </c>
      <c r="AG252">
        <v>1.6</v>
      </c>
    </row>
    <row r="253" spans="1:33" ht="15" x14ac:dyDescent="0.25">
      <c r="A253">
        <v>3.16</v>
      </c>
      <c r="B253">
        <v>2.74</v>
      </c>
      <c r="C253">
        <v>2.8</v>
      </c>
      <c r="D253" s="45">
        <f t="shared" si="51"/>
        <v>3.8562056995023797E-2</v>
      </c>
      <c r="E253" s="46">
        <f>IF(OR($A253="",$B253="",$C253=""),"",A253*'MPTO_working_3-way'!$I252)</f>
        <v>3.2818561001042754</v>
      </c>
      <c r="F253" s="47">
        <f>IF(OR($A253="",$B253="",$C253=""),"",B253*'MPTO_working_3-way'!$I252)</f>
        <v>2.8456600361663655</v>
      </c>
      <c r="G253" s="48">
        <f>IF(OR($A253="",$B253="",$C253=""),"",C253*'MPTO_working_3-way'!$I252)</f>
        <v>2.9079737595860666</v>
      </c>
      <c r="H253" s="46">
        <f>IF(OR($A253="",$B253="",$C253=""),"",'MPTO_working_3-way'!E252)</f>
        <v>3.2937894454629113</v>
      </c>
      <c r="I253" s="47">
        <f>IF(OR($A253="",$B253="",$C253=""),"",'MPTO_working_3-way'!F252)</f>
        <v>2.8400257408298297</v>
      </c>
      <c r="J253" s="48">
        <f>IF(OR($A253="",$B253="",$C253=""),"",'MPTO_working_3-way'!G252)</f>
        <v>2.9045379611762145</v>
      </c>
      <c r="K253" s="46">
        <f>IF(OR($A253="",$B253="",$C253=""),"",'OddsRatio_working_3-way'!H252)</f>
        <v>3.2876572527319539</v>
      </c>
      <c r="L253" s="47">
        <f>IF(OR($A253="",$B253="",$C253=""),"",'OddsRatio_working_3-way'!I252)</f>
        <v>2.8428350091451851</v>
      </c>
      <c r="M253" s="48">
        <f>IF(OR($A253="",$B253="",$C253=""),"",'OddsRatio_working_3-way'!J252)</f>
        <v>2.9063810439432953</v>
      </c>
      <c r="N253" s="49">
        <f t="shared" si="52"/>
        <v>30.470562069075079</v>
      </c>
      <c r="O253" s="50">
        <f t="shared" si="53"/>
        <v>35.141232167254472</v>
      </c>
      <c r="P253" s="50">
        <f t="shared" si="54"/>
        <v>34.388205763670449</v>
      </c>
      <c r="Q253" t="s">
        <v>268</v>
      </c>
      <c r="R253" t="s">
        <v>266</v>
      </c>
      <c r="S253" t="s">
        <v>464</v>
      </c>
      <c r="T253" s="52">
        <v>100</v>
      </c>
      <c r="U253" s="52">
        <f t="shared" si="64"/>
        <v>68.35443037974683</v>
      </c>
      <c r="V253" s="52">
        <f t="shared" si="65"/>
        <v>63.503649635036496</v>
      </c>
      <c r="W253" s="52">
        <f t="shared" si="66"/>
        <v>64.285714285714292</v>
      </c>
      <c r="X253" s="52">
        <f t="shared" si="67"/>
        <v>72.210636079249227</v>
      </c>
      <c r="Y253" s="52">
        <f t="shared" si="68"/>
        <v>67.359855334538878</v>
      </c>
      <c r="Z253" s="52">
        <f t="shared" si="69"/>
        <v>68.14191998521666</v>
      </c>
      <c r="AA253" s="52">
        <f t="shared" si="70"/>
        <v>-3.8562056995023966</v>
      </c>
      <c r="AB253" s="52">
        <f t="shared" si="71"/>
        <v>-3.8562056995023823</v>
      </c>
      <c r="AC253" s="52">
        <f t="shared" si="72"/>
        <v>-3.8562056995023681</v>
      </c>
      <c r="AF253">
        <v>2.5099999999999998</v>
      </c>
      <c r="AG253">
        <v>1.55</v>
      </c>
    </row>
    <row r="254" spans="1:33" ht="15" x14ac:dyDescent="0.25">
      <c r="A254">
        <v>2.16</v>
      </c>
      <c r="B254">
        <v>3.46</v>
      </c>
      <c r="C254">
        <v>3.48</v>
      </c>
      <c r="D254" s="45">
        <f t="shared" si="51"/>
        <v>3.9336625842505857E-2</v>
      </c>
      <c r="E254" s="46">
        <f>IF(OR($A254="",$B254="",$C254=""),"",A254*'MPTO_working_3-way'!$I253)</f>
        <v>2.2449671118198129</v>
      </c>
      <c r="F254" s="47">
        <f>IF(OR($A254="",$B254="",$C254=""),"",B254*'MPTO_working_3-way'!$I253)</f>
        <v>3.5961047254150702</v>
      </c>
      <c r="G254" s="48">
        <f>IF(OR($A254="",$B254="",$C254=""),"",C254*'MPTO_working_3-way'!$I253)</f>
        <v>3.6168914579319202</v>
      </c>
      <c r="H254" s="46">
        <f>IF(OR($A254="",$B254="",$C254=""),"",'MPTO_working_3-way'!E253)</f>
        <v>2.2229594823011998</v>
      </c>
      <c r="I254" s="47">
        <f>IF(OR($A254="",$B254="",$C254=""),"",'MPTO_working_3-way'!F253)</f>
        <v>3.624434207533791</v>
      </c>
      <c r="J254" s="48">
        <f>IF(OR($A254="",$B254="",$C254=""),"",'MPTO_working_3-way'!G253)</f>
        <v>3.6463863827038083</v>
      </c>
      <c r="K254" s="46">
        <f>IF(OR($A254="",$B254="",$C254=""),"",'OddsRatio_working_3-way'!H253)</f>
        <v>2.2320282599926822</v>
      </c>
      <c r="L254" s="47">
        <f>IF(OR($A254="",$B254="",$C254=""),"",'OddsRatio_working_3-way'!I253)</f>
        <v>3.612749585846549</v>
      </c>
      <c r="M254" s="48">
        <f>IF(OR($A254="",$B254="",$C254=""),"",'OddsRatio_working_3-way'!J253)</f>
        <v>3.6339914523981474</v>
      </c>
      <c r="N254" s="49">
        <f t="shared" si="52"/>
        <v>44.544082393678416</v>
      </c>
      <c r="O254" s="50">
        <f t="shared" si="53"/>
        <v>27.807866465417742</v>
      </c>
      <c r="P254" s="50">
        <f t="shared" si="54"/>
        <v>27.648051140903846</v>
      </c>
      <c r="Q254" t="s">
        <v>267</v>
      </c>
      <c r="R254" t="s">
        <v>265</v>
      </c>
      <c r="S254" t="s">
        <v>464</v>
      </c>
      <c r="T254" s="52">
        <v>100</v>
      </c>
      <c r="U254" s="52">
        <f t="shared" si="64"/>
        <v>53.703703703703695</v>
      </c>
      <c r="V254" s="52">
        <f t="shared" si="65"/>
        <v>71.098265895953759</v>
      </c>
      <c r="W254" s="52">
        <f t="shared" si="66"/>
        <v>71.264367816091948</v>
      </c>
      <c r="X254" s="52">
        <f t="shared" si="67"/>
        <v>57.637366287954286</v>
      </c>
      <c r="Y254" s="52">
        <f t="shared" si="68"/>
        <v>75.031928480204328</v>
      </c>
      <c r="Z254" s="52">
        <f t="shared" si="69"/>
        <v>75.198030400342546</v>
      </c>
      <c r="AA254" s="52">
        <f t="shared" si="70"/>
        <v>-3.933662584250591</v>
      </c>
      <c r="AB254" s="52">
        <f t="shared" si="71"/>
        <v>-3.9336625842505697</v>
      </c>
      <c r="AC254" s="52">
        <f t="shared" si="72"/>
        <v>-3.9336625842505981</v>
      </c>
      <c r="AF254">
        <v>2.23</v>
      </c>
      <c r="AG254">
        <v>1.68</v>
      </c>
    </row>
    <row r="255" spans="1:33" ht="15" x14ac:dyDescent="0.25">
      <c r="A255">
        <v>3.35</v>
      </c>
      <c r="B255">
        <v>3.55</v>
      </c>
      <c r="C255">
        <v>2.23</v>
      </c>
      <c r="D255" s="45">
        <f t="shared" si="51"/>
        <v>2.8628096805180192E-2</v>
      </c>
      <c r="E255" s="46">
        <f>IF(OR($A255="",$B255="",$C255=""),"",A255*'MPTO_working_3-way'!$I254)</f>
        <v>3.4459041242973538</v>
      </c>
      <c r="F255" s="47">
        <f>IF(OR($A255="",$B255="",$C255=""),"",B255*'MPTO_working_3-way'!$I254)</f>
        <v>3.6516297436583893</v>
      </c>
      <c r="G255" s="48">
        <f>IF(OR($A255="",$B255="",$C255=""),"",C255*'MPTO_working_3-way'!$I254)</f>
        <v>2.293840655875552</v>
      </c>
      <c r="H255" s="46">
        <f>IF(OR($A255="",$B255="",$C255=""),"",'MPTO_working_3-way'!E254)</f>
        <v>3.4606295487983512</v>
      </c>
      <c r="I255" s="47">
        <f>IF(OR($A255="",$B255="",$C255=""),"",'MPTO_working_3-way'!F254)</f>
        <v>3.6744787787888331</v>
      </c>
      <c r="J255" s="48">
        <f>IF(OR($A255="",$B255="",$C255=""),"",'MPTO_working_3-way'!G254)</f>
        <v>2.2784866950042635</v>
      </c>
      <c r="K255" s="46">
        <f>IF(OR($A255="",$B255="",$C255=""),"",'OddsRatio_working_3-way'!H254)</f>
        <v>3.4550416504375989</v>
      </c>
      <c r="L255" s="47">
        <f>IF(OR($A255="",$B255="",$C255=""),"",'OddsRatio_working_3-way'!I254)</f>
        <v>3.6639813653684579</v>
      </c>
      <c r="M255" s="48">
        <f>IF(OR($A255="",$B255="",$C255=""),"",'OddsRatio_working_3-way'!J254)</f>
        <v>2.2849792468247854</v>
      </c>
      <c r="N255" s="49">
        <f t="shared" si="52"/>
        <v>29.019960043255921</v>
      </c>
      <c r="O255" s="50">
        <f t="shared" si="53"/>
        <v>27.385032716875312</v>
      </c>
      <c r="P255" s="50">
        <f t="shared" si="54"/>
        <v>43.595007239868764</v>
      </c>
      <c r="Q255" t="s">
        <v>386</v>
      </c>
      <c r="R255" t="s">
        <v>373</v>
      </c>
      <c r="S255" t="s">
        <v>464</v>
      </c>
      <c r="T255" s="52">
        <v>100</v>
      </c>
      <c r="U255" s="52">
        <f t="shared" si="64"/>
        <v>70.149253731343279</v>
      </c>
      <c r="V255" s="52">
        <f t="shared" si="65"/>
        <v>71.83098591549296</v>
      </c>
      <c r="W255" s="52">
        <f t="shared" si="66"/>
        <v>55.156950672645742</v>
      </c>
      <c r="X255" s="52">
        <f t="shared" si="67"/>
        <v>73.012063411861305</v>
      </c>
      <c r="Y255" s="52">
        <f t="shared" si="68"/>
        <v>74.693795596010972</v>
      </c>
      <c r="Z255" s="52">
        <f t="shared" si="69"/>
        <v>58.019760353163761</v>
      </c>
      <c r="AA255" s="52">
        <f t="shared" si="70"/>
        <v>-2.8628096805180263</v>
      </c>
      <c r="AB255" s="52">
        <f t="shared" si="71"/>
        <v>-2.8628096805180121</v>
      </c>
      <c r="AC255" s="52">
        <f t="shared" si="72"/>
        <v>-2.8628096805180192</v>
      </c>
      <c r="AF255">
        <v>1.8</v>
      </c>
      <c r="AG255">
        <v>2.09</v>
      </c>
    </row>
    <row r="256" spans="1:33" ht="15" x14ac:dyDescent="0.25">
      <c r="A256">
        <v>2.14</v>
      </c>
      <c r="B256">
        <v>3.59</v>
      </c>
      <c r="C256">
        <v>3.54</v>
      </c>
      <c r="D256" s="45">
        <f t="shared" si="51"/>
        <v>2.8327127365809224E-2</v>
      </c>
      <c r="E256" s="46">
        <f>IF(OR($A256="",$B256="",$C256=""),"",A256*'MPTO_working_3-way'!$I255)</f>
        <v>2.2006200525628317</v>
      </c>
      <c r="F256" s="47">
        <f>IF(OR($A256="",$B256="",$C256=""),"",B256*'MPTO_working_3-way'!$I255)</f>
        <v>3.6916943872432548</v>
      </c>
      <c r="G256" s="48">
        <f>IF(OR($A256="",$B256="",$C256=""),"",C256*'MPTO_working_3-way'!$I255)</f>
        <v>3.6402780308749647</v>
      </c>
      <c r="H256" s="46">
        <f>IF(OR($A256="",$B256="",$C256=""),"",'MPTO_working_3-way'!E255)</f>
        <v>2.1841341081467087</v>
      </c>
      <c r="I256" s="47">
        <f>IF(OR($A256="",$B256="",$C256=""),"",'MPTO_working_3-way'!F255)</f>
        <v>3.7159642353092068</v>
      </c>
      <c r="J256" s="48">
        <f>IF(OR($A256="",$B256="",$C256=""),"",'MPTO_working_3-way'!G255)</f>
        <v>3.6624200916767511</v>
      </c>
      <c r="K256" s="46">
        <f>IF(OR($A256="",$B256="",$C256=""),"",'OddsRatio_working_3-way'!H255)</f>
        <v>2.1909170761819534</v>
      </c>
      <c r="L256" s="47">
        <f>IF(OR($A256="",$B256="",$C256=""),"",'OddsRatio_working_3-way'!I255)</f>
        <v>3.7056800239572447</v>
      </c>
      <c r="M256" s="48">
        <f>IF(OR($A256="",$B256="",$C256=""),"",'OddsRatio_working_3-way'!J255)</f>
        <v>3.6534468188615441</v>
      </c>
      <c r="N256" s="49">
        <f t="shared" si="52"/>
        <v>45.441738060843569</v>
      </c>
      <c r="O256" s="50">
        <f t="shared" si="53"/>
        <v>27.087832715934606</v>
      </c>
      <c r="P256" s="50">
        <f t="shared" si="54"/>
        <v>27.470429223221814</v>
      </c>
      <c r="Q256" t="s">
        <v>356</v>
      </c>
      <c r="R256" t="s">
        <v>374</v>
      </c>
      <c r="S256" t="s">
        <v>464</v>
      </c>
      <c r="T256" s="52">
        <v>100</v>
      </c>
      <c r="U256" s="52">
        <f t="shared" si="64"/>
        <v>53.271028037383175</v>
      </c>
      <c r="V256" s="52">
        <f t="shared" si="65"/>
        <v>72.14484679665739</v>
      </c>
      <c r="W256" s="52">
        <f t="shared" si="66"/>
        <v>71.751412429378533</v>
      </c>
      <c r="X256" s="52">
        <f t="shared" si="67"/>
        <v>56.103740773964091</v>
      </c>
      <c r="Y256" s="52">
        <f t="shared" si="68"/>
        <v>74.977559533238292</v>
      </c>
      <c r="Z256" s="52">
        <f t="shared" si="69"/>
        <v>74.584125165959449</v>
      </c>
      <c r="AA256" s="52">
        <f t="shared" si="70"/>
        <v>-2.8327127365809162</v>
      </c>
      <c r="AB256" s="52">
        <f t="shared" si="71"/>
        <v>-2.8327127365809019</v>
      </c>
      <c r="AC256" s="52">
        <f t="shared" si="72"/>
        <v>-2.8327127365809162</v>
      </c>
      <c r="AF256">
        <v>1.93</v>
      </c>
      <c r="AG256">
        <v>1.96</v>
      </c>
    </row>
    <row r="257" spans="1:33" ht="15" x14ac:dyDescent="0.25">
      <c r="A257">
        <v>2.41</v>
      </c>
      <c r="B257">
        <v>3.34</v>
      </c>
      <c r="C257">
        <v>3.2</v>
      </c>
      <c r="D257" s="45">
        <f t="shared" si="51"/>
        <v>2.6838956940890002E-2</v>
      </c>
      <c r="E257" s="46">
        <f>IF(OR($A257="",$B257="",$C257=""),"",A257*'MPTO_working_3-way'!$I256)</f>
        <v>2.474681886227545</v>
      </c>
      <c r="F257" s="47">
        <f>IF(OR($A257="",$B257="",$C257=""),"",B257*'MPTO_working_3-way'!$I256)</f>
        <v>3.4296421161825723</v>
      </c>
      <c r="G257" s="48">
        <f>IF(OR($A257="",$B257="",$C257=""),"",C257*'MPTO_working_3-way'!$I256)</f>
        <v>3.2858846622108482</v>
      </c>
      <c r="H257" s="46">
        <f>IF(OR($A257="",$B257="",$C257=""),"",'MPTO_working_3-way'!E256)</f>
        <v>2.4631061165319634</v>
      </c>
      <c r="I257" s="47">
        <f>IF(OR($A257="",$B257="",$C257=""),"",'MPTO_working_3-way'!F256)</f>
        <v>3.4428755500189796</v>
      </c>
      <c r="J257" s="48">
        <f>IF(OR($A257="",$B257="",$C257=""),"",'MPTO_working_3-way'!G256)</f>
        <v>3.2943102407481306</v>
      </c>
      <c r="K257" s="46">
        <f>IF(OR($A257="",$B257="",$C257=""),"",'OddsRatio_working_3-way'!H256)</f>
        <v>2.4682369945573019</v>
      </c>
      <c r="L257" s="47">
        <f>IF(OR($A257="",$B257="",$C257=""),"",'OddsRatio_working_3-way'!I256)</f>
        <v>3.4366486292653096</v>
      </c>
      <c r="M257" s="48">
        <f>IF(OR($A257="",$B257="",$C257=""),"",'OddsRatio_working_3-way'!J256)</f>
        <v>3.2908662326425988</v>
      </c>
      <c r="N257" s="49">
        <f t="shared" si="52"/>
        <v>40.409234235937298</v>
      </c>
      <c r="O257" s="50">
        <f t="shared" si="53"/>
        <v>29.157561230122425</v>
      </c>
      <c r="P257" s="50">
        <f t="shared" si="54"/>
        <v>30.433204533940277</v>
      </c>
      <c r="Q257" t="s">
        <v>387</v>
      </c>
      <c r="R257" t="s">
        <v>385</v>
      </c>
      <c r="S257" t="s">
        <v>464</v>
      </c>
      <c r="T257" s="52">
        <v>100</v>
      </c>
      <c r="U257" s="52">
        <f t="shared" si="64"/>
        <v>58.50622406639004</v>
      </c>
      <c r="V257" s="52">
        <f t="shared" si="65"/>
        <v>70.059880239520965</v>
      </c>
      <c r="W257" s="52">
        <f t="shared" si="66"/>
        <v>68.75</v>
      </c>
      <c r="X257" s="52">
        <f t="shared" si="67"/>
        <v>61.190119760479043</v>
      </c>
      <c r="Y257" s="52">
        <f t="shared" si="68"/>
        <v>72.743775933609953</v>
      </c>
      <c r="Z257" s="52">
        <f t="shared" si="69"/>
        <v>71.433895694089003</v>
      </c>
      <c r="AA257" s="52">
        <f t="shared" si="70"/>
        <v>-2.6838956940890029</v>
      </c>
      <c r="AB257" s="52">
        <f t="shared" si="71"/>
        <v>-2.6838956940889886</v>
      </c>
      <c r="AC257" s="52">
        <f t="shared" si="72"/>
        <v>-2.6838956940890029</v>
      </c>
      <c r="AF257">
        <v>1.89</v>
      </c>
      <c r="AG257">
        <v>2</v>
      </c>
    </row>
    <row r="258" spans="1:33" ht="15" x14ac:dyDescent="0.25">
      <c r="A258">
        <v>1.88</v>
      </c>
      <c r="B258">
        <v>3.95</v>
      </c>
      <c r="C258">
        <v>4.05</v>
      </c>
      <c r="D258" s="45">
        <f t="shared" si="51"/>
        <v>3.1993030825960167E-2</v>
      </c>
      <c r="E258" s="46">
        <f>IF(OR($A258="",$B258="",$C258=""),"",A258*'MPTO_working_3-way'!$I257)</f>
        <v>1.9401468979528049</v>
      </c>
      <c r="F258" s="47">
        <f>IF(OR($A258="",$B258="",$C258=""),"",B258*'MPTO_working_3-way'!$I257)</f>
        <v>4.0763724717625429</v>
      </c>
      <c r="G258" s="48">
        <f>IF(OR($A258="",$B258="",$C258=""),"",C258*'MPTO_working_3-way'!$I257)</f>
        <v>4.1795717748451384</v>
      </c>
      <c r="H258" s="46">
        <f>IF(OR($A258="",$B258="",$C258=""),"",'MPTO_working_3-way'!E257)</f>
        <v>1.9184632035092268</v>
      </c>
      <c r="I258" s="47">
        <f>IF(OR($A258="",$B258="",$C258=""),"",'MPTO_working_3-way'!F257)</f>
        <v>4.1237077121363086</v>
      </c>
      <c r="J258" s="48">
        <f>IF(OR($A258="",$B258="",$C258=""),"",'MPTO_working_3-way'!G257)</f>
        <v>4.2328179097195502</v>
      </c>
      <c r="K258" s="46">
        <f>IF(OR($A258="",$B258="",$C258=""),"",'OddsRatio_working_3-way'!H257)</f>
        <v>1.9266403491911244</v>
      </c>
      <c r="L258" s="47">
        <f>IF(OR($A258="",$B258="",$C258=""),"",'OddsRatio_working_3-way'!I257)</f>
        <v>4.106351170583884</v>
      </c>
      <c r="M258" s="48">
        <f>IF(OR($A258="",$B258="",$C258=""),"",'OddsRatio_working_3-way'!J257)</f>
        <v>4.2116512102646917</v>
      </c>
      <c r="N258" s="49">
        <f t="shared" si="52"/>
        <v>51.542488924687881</v>
      </c>
      <c r="O258" s="50">
        <f t="shared" si="53"/>
        <v>24.531614981876761</v>
      </c>
      <c r="P258" s="50">
        <f t="shared" si="54"/>
        <v>23.925896093435362</v>
      </c>
      <c r="Q258" t="s">
        <v>388</v>
      </c>
      <c r="R258" t="s">
        <v>390</v>
      </c>
      <c r="S258" t="s">
        <v>464</v>
      </c>
      <c r="T258" s="52">
        <v>100</v>
      </c>
      <c r="U258" s="52">
        <f t="shared" si="64"/>
        <v>46.808510638297875</v>
      </c>
      <c r="V258" s="52">
        <f t="shared" si="65"/>
        <v>74.683544303797461</v>
      </c>
      <c r="W258" s="52">
        <f t="shared" si="66"/>
        <v>75.308641975308646</v>
      </c>
      <c r="X258" s="52">
        <f t="shared" si="67"/>
        <v>50.007813720893893</v>
      </c>
      <c r="Y258" s="52">
        <f t="shared" si="68"/>
        <v>77.882847386393479</v>
      </c>
      <c r="Z258" s="52">
        <f t="shared" si="69"/>
        <v>78.507945057904664</v>
      </c>
      <c r="AA258" s="52">
        <f t="shared" si="70"/>
        <v>-3.1993030825960176</v>
      </c>
      <c r="AB258" s="52">
        <f t="shared" si="71"/>
        <v>-3.1993030825960176</v>
      </c>
      <c r="AC258" s="52">
        <f t="shared" si="72"/>
        <v>-3.1993030825960176</v>
      </c>
      <c r="AF258">
        <v>1.56</v>
      </c>
      <c r="AG258">
        <v>2.5499999999999998</v>
      </c>
    </row>
    <row r="259" spans="1:33" ht="15" x14ac:dyDescent="0.25">
      <c r="A259">
        <v>6.08</v>
      </c>
      <c r="B259">
        <v>4.4000000000000004</v>
      </c>
      <c r="C259">
        <v>1.58</v>
      </c>
      <c r="D259" s="45">
        <f t="shared" si="51"/>
        <v>2.4657803888316732E-2</v>
      </c>
      <c r="E259" s="46">
        <f>IF(OR($A259="",$B259="",$C259=""),"",A259*'MPTO_working_3-way'!$I258)</f>
        <v>6.2299194476409658</v>
      </c>
      <c r="F259" s="47">
        <f>IF(OR($A259="",$B259="",$C259=""),"",B259*'MPTO_working_3-way'!$I258)</f>
        <v>4.5084943371085942</v>
      </c>
      <c r="G259" s="48">
        <f>IF(OR($A259="",$B259="",$C259=""),"",C259*'MPTO_working_3-way'!$I258)</f>
        <v>1.6189593301435405</v>
      </c>
      <c r="H259" s="46">
        <f>IF(OR($A259="",$B259="",$C259=""),"",'MPTO_working_3-way'!E258)</f>
        <v>6.3998191156045081</v>
      </c>
      <c r="I259" s="47">
        <f>IF(OR($A259="",$B259="",$C259=""),"",'MPTO_working_3-way'!F258)</f>
        <v>4.5650956764167132</v>
      </c>
      <c r="J259" s="48">
        <f>IF(OR($A259="",$B259="",$C259=""),"",'MPTO_working_3-way'!G258)</f>
        <v>1.6007885498681036</v>
      </c>
      <c r="K259" s="46">
        <f>IF(OR($A259="",$B259="",$C259=""),"",'OddsRatio_working_3-way'!H258)</f>
        <v>6.3162333197694354</v>
      </c>
      <c r="L259" s="47">
        <f>IF(OR($A259="",$B259="",$C259=""),"",'OddsRatio_working_3-way'!I258)</f>
        <v>4.558108914806315</v>
      </c>
      <c r="M259" s="48">
        <f>IF(OR($A259="",$B259="",$C259=""),"",'OddsRatio_working_3-way'!J258)</f>
        <v>1.6069715207610773</v>
      </c>
      <c r="N259" s="49">
        <f t="shared" si="52"/>
        <v>16.051571908825597</v>
      </c>
      <c r="O259" s="50">
        <f t="shared" si="53"/>
        <v>22.180353910377185</v>
      </c>
      <c r="P259" s="50">
        <f t="shared" si="54"/>
        <v>61.768074180797228</v>
      </c>
      <c r="Q259" t="s">
        <v>361</v>
      </c>
      <c r="R259" t="s">
        <v>382</v>
      </c>
      <c r="S259" t="s">
        <v>464</v>
      </c>
      <c r="T259" s="52">
        <v>100</v>
      </c>
      <c r="U259" s="52">
        <f t="shared" si="64"/>
        <v>83.55263157894737</v>
      </c>
      <c r="V259" s="52">
        <f t="shared" si="65"/>
        <v>77.27272727272728</v>
      </c>
      <c r="W259" s="52">
        <f t="shared" si="66"/>
        <v>36.708860759493668</v>
      </c>
      <c r="X259" s="52">
        <f t="shared" si="67"/>
        <v>86.018411967779045</v>
      </c>
      <c r="Y259" s="52">
        <f t="shared" si="68"/>
        <v>79.738507661558955</v>
      </c>
      <c r="Z259" s="52">
        <f t="shared" si="69"/>
        <v>39.174641148325364</v>
      </c>
      <c r="AA259" s="52">
        <f t="shared" si="70"/>
        <v>-2.4657803888316749</v>
      </c>
      <c r="AB259" s="52">
        <f t="shared" si="71"/>
        <v>-2.4657803888316749</v>
      </c>
      <c r="AC259" s="52">
        <f t="shared" si="72"/>
        <v>-2.4657803888316963</v>
      </c>
      <c r="AF259">
        <v>1.65</v>
      </c>
      <c r="AG259">
        <v>2.35</v>
      </c>
    </row>
    <row r="260" spans="1:33" ht="15" x14ac:dyDescent="0.25">
      <c r="A260">
        <v>1.51</v>
      </c>
      <c r="B260">
        <v>4.82</v>
      </c>
      <c r="C260">
        <v>6.35</v>
      </c>
      <c r="D260" s="45">
        <f t="shared" si="51"/>
        <v>2.7200850257818709E-2</v>
      </c>
      <c r="E260" s="46">
        <f>IF(OR($A260="",$B260="",$C260=""),"",A260*'MPTO_working_3-way'!$I259)</f>
        <v>1.5510732838893062</v>
      </c>
      <c r="F260" s="47">
        <f>IF(OR($A260="",$B260="",$C260=""),"",B260*'MPTO_working_3-way'!$I259)</f>
        <v>4.9511080982426865</v>
      </c>
      <c r="G260" s="48">
        <f>IF(OR($A260="",$B260="",$C260=""),"",C260*'MPTO_working_3-way'!$I259)</f>
        <v>6.5227253991371485</v>
      </c>
      <c r="H260" s="46">
        <f>IF(OR($A260="",$B260="",$C260=""),"",'MPTO_working_3-way'!E259)</f>
        <v>1.5309605254280763</v>
      </c>
      <c r="I260" s="47">
        <f>IF(OR($A260="",$B260="",$C260=""),"",'MPTO_working_3-way'!F259)</f>
        <v>5.0402735603745326</v>
      </c>
      <c r="J260" s="48">
        <f>IF(OR($A260="",$B260="",$C260=""),"",'MPTO_working_3-way'!G259)</f>
        <v>6.7379376570589073</v>
      </c>
      <c r="K260" s="46">
        <f>IF(OR($A260="",$B260="",$C260=""),"",'OddsRatio_working_3-way'!H259)</f>
        <v>1.5375099670577084</v>
      </c>
      <c r="L260" s="47">
        <f>IF(OR($A260="",$B260="",$C260=""),"",'OddsRatio_working_3-way'!I259)</f>
        <v>5.0260550473734247</v>
      </c>
      <c r="M260" s="48">
        <f>IF(OR($A260="",$B260="",$C260=""),"",'OddsRatio_working_3-way'!J259)</f>
        <v>6.6385849485465496</v>
      </c>
      <c r="N260" s="49">
        <f t="shared" si="52"/>
        <v>64.471486317687493</v>
      </c>
      <c r="O260" s="50">
        <f t="shared" si="53"/>
        <v>20.19749882566558</v>
      </c>
      <c r="P260" s="50">
        <f t="shared" si="54"/>
        <v>15.331014856646947</v>
      </c>
      <c r="Q260" t="s">
        <v>371</v>
      </c>
      <c r="R260" t="s">
        <v>367</v>
      </c>
      <c r="S260" t="s">
        <v>464</v>
      </c>
      <c r="T260" s="52">
        <v>100</v>
      </c>
      <c r="U260" s="52">
        <f t="shared" si="64"/>
        <v>33.774834437086092</v>
      </c>
      <c r="V260" s="52">
        <f t="shared" si="65"/>
        <v>79.253112033195009</v>
      </c>
      <c r="W260" s="52">
        <f t="shared" si="66"/>
        <v>84.251968503937007</v>
      </c>
      <c r="X260" s="52">
        <f t="shared" si="67"/>
        <v>36.494919462867969</v>
      </c>
      <c r="Y260" s="52">
        <f t="shared" si="68"/>
        <v>81.973197058976893</v>
      </c>
      <c r="Z260" s="52">
        <f t="shared" si="69"/>
        <v>86.972053529718892</v>
      </c>
      <c r="AA260" s="52">
        <f t="shared" si="70"/>
        <v>-2.7200850257818772</v>
      </c>
      <c r="AB260" s="52">
        <f t="shared" si="71"/>
        <v>-2.7200850257818843</v>
      </c>
      <c r="AC260" s="52">
        <f t="shared" si="72"/>
        <v>-2.7200850257818843</v>
      </c>
      <c r="AF260">
        <v>1.57</v>
      </c>
      <c r="AG260">
        <v>2.5499999999999998</v>
      </c>
    </row>
    <row r="261" spans="1:33" ht="15" x14ac:dyDescent="0.25">
      <c r="A261">
        <v>1.1100000000000001</v>
      </c>
      <c r="B261">
        <v>9.9700000000000006</v>
      </c>
      <c r="C261">
        <v>19.260000000000002</v>
      </c>
      <c r="D261" s="45">
        <f t="shared" ref="D261:D324" si="73">IF(OR($A261="",$B261="",$C261=""),"",(1/A261)+(1/B261)+(1/C261)-1)</f>
        <v>5.3122883567488177E-2</v>
      </c>
      <c r="E261" s="46">
        <f>IF(OR($A261="",$B261="",$C261=""),"",A261*'MPTO_working_3-way'!$I260)</f>
        <v>1.1689664007599119</v>
      </c>
      <c r="F261" s="47">
        <f>IF(OR($A261="",$B261="",$C261=""),"",B261*'MPTO_working_3-way'!$I260)</f>
        <v>10.499635149167858</v>
      </c>
      <c r="G261" s="48">
        <f>IF(OR($A261="",$B261="",$C261=""),"",C261*'MPTO_working_3-way'!$I260)</f>
        <v>20.283146737509824</v>
      </c>
      <c r="H261" s="46">
        <f>IF(OR($A261="",$B261="",$C261=""),"",'MPTO_working_3-way'!E260)</f>
        <v>1.1322550007114554</v>
      </c>
      <c r="I261" s="47">
        <f>IF(OR($A261="",$B261="",$C261=""),"",'MPTO_working_3-way'!F260)</f>
        <v>12.107523303662944</v>
      </c>
      <c r="J261" s="48">
        <f>IF(OR($A261="",$B261="",$C261=""),"",'MPTO_working_3-way'!G260)</f>
        <v>29.228269541471388</v>
      </c>
      <c r="K261" s="46">
        <f>IF(OR($A261="",$B261="",$C261=""),"",'OddsRatio_working_3-way'!H260)</f>
        <v>1.1393601775939335</v>
      </c>
      <c r="L261" s="47">
        <f>IF(OR($A261="",$B261="",$C261=""),"",'OddsRatio_working_3-way'!I260)</f>
        <v>12.364189027432555</v>
      </c>
      <c r="M261" s="48">
        <f>IF(OR($A261="",$B261="",$C261=""),"",'OddsRatio_working_3-way'!J260)</f>
        <v>24.133789480592913</v>
      </c>
      <c r="N261" s="49">
        <f t="shared" ref="N261:N324" si="74">(1/E261)* 100</f>
        <v>85.545658057402534</v>
      </c>
      <c r="O261" s="50">
        <f t="shared" ref="O261:O324" si="75">(1/F261)* 100</f>
        <v>9.524140465768987</v>
      </c>
      <c r="P261" s="50">
        <f t="shared" ref="P261:P324" si="76">(1/G261)* 100</f>
        <v>4.9302014768284952</v>
      </c>
      <c r="Q261" t="s">
        <v>353</v>
      </c>
      <c r="R261" t="s">
        <v>368</v>
      </c>
      <c r="S261" t="s">
        <v>464</v>
      </c>
      <c r="T261" s="52">
        <v>100</v>
      </c>
      <c r="U261" s="52">
        <f t="shared" si="64"/>
        <v>9.9099099099099224</v>
      </c>
      <c r="V261" s="52">
        <f t="shared" si="65"/>
        <v>89.969909729187563</v>
      </c>
      <c r="W261" s="52">
        <f t="shared" si="66"/>
        <v>94.807892004153686</v>
      </c>
      <c r="X261" s="52">
        <f t="shared" si="67"/>
        <v>15.222198266658749</v>
      </c>
      <c r="Y261" s="52">
        <f t="shared" si="68"/>
        <v>95.2821980859364</v>
      </c>
      <c r="Z261" s="52">
        <f t="shared" si="69"/>
        <v>100.12018036090251</v>
      </c>
      <c r="AA261" s="52">
        <f t="shared" si="70"/>
        <v>-5.3122883567488266</v>
      </c>
      <c r="AB261" s="52">
        <f t="shared" si="71"/>
        <v>-5.3122883567488373</v>
      </c>
      <c r="AC261" s="52">
        <f t="shared" si="72"/>
        <v>-5.312288356748823</v>
      </c>
      <c r="AF261">
        <v>1.17</v>
      </c>
      <c r="AG261">
        <v>5.0599999999999996</v>
      </c>
    </row>
    <row r="262" spans="1:33" ht="15" x14ac:dyDescent="0.25">
      <c r="A262">
        <v>3.9</v>
      </c>
      <c r="B262">
        <v>4.01</v>
      </c>
      <c r="C262">
        <v>1.93</v>
      </c>
      <c r="D262" s="45">
        <f t="shared" si="73"/>
        <v>2.3921530039654471E-2</v>
      </c>
      <c r="E262" s="46">
        <f>IF(OR($A262="",$B262="",$C262=""),"",A262*'MPTO_working_3-way'!$I261)</f>
        <v>3.9932939671546523</v>
      </c>
      <c r="F262" s="47">
        <f>IF(OR($A262="",$B262="",$C262=""),"",B262*'MPTO_working_3-way'!$I261)</f>
        <v>4.1059253354590144</v>
      </c>
      <c r="G262" s="48">
        <f>IF(OR($A262="",$B262="",$C262=""),"",C262*'MPTO_working_3-way'!$I261)</f>
        <v>1.9761685529765332</v>
      </c>
      <c r="H262" s="46">
        <f>IF(OR($A262="",$B262="",$C262=""),"",'MPTO_working_3-way'!E261)</f>
        <v>4.0251748432045531</v>
      </c>
      <c r="I262" s="47">
        <f>IF(OR($A262="",$B262="",$C262=""),"",'MPTO_working_3-way'!F261)</f>
        <v>4.1424554770878963</v>
      </c>
      <c r="J262" s="48">
        <f>IF(OR($A262="",$B262="",$C262=""),"",'MPTO_working_3-way'!G261)</f>
        <v>1.9601660094161768</v>
      </c>
      <c r="K262" s="46">
        <f>IF(OR($A262="",$B262="",$C262=""),"",'OddsRatio_working_3-way'!H261)</f>
        <v>4.01331820492147</v>
      </c>
      <c r="L262" s="47">
        <f>IF(OR($A262="",$B262="",$C262=""),"",'OddsRatio_working_3-way'!I261)</f>
        <v>4.1276164816598708</v>
      </c>
      <c r="M262" s="48">
        <f>IF(OR($A262="",$B262="",$C262=""),"",'OddsRatio_working_3-way'!J261)</f>
        <v>1.966339976061023</v>
      </c>
      <c r="N262" s="49">
        <f t="shared" si="74"/>
        <v>25.041983090279015</v>
      </c>
      <c r="O262" s="50">
        <f t="shared" si="75"/>
        <v>24.355045898276344</v>
      </c>
      <c r="P262" s="50">
        <f t="shared" si="76"/>
        <v>50.60297101144463</v>
      </c>
      <c r="Q262" t="s">
        <v>360</v>
      </c>
      <c r="R262" t="s">
        <v>379</v>
      </c>
      <c r="S262" t="s">
        <v>464</v>
      </c>
      <c r="T262" s="52">
        <v>100</v>
      </c>
      <c r="U262" s="52">
        <f t="shared" si="64"/>
        <v>74.358974358974365</v>
      </c>
      <c r="V262" s="52">
        <f t="shared" si="65"/>
        <v>75.062344139650875</v>
      </c>
      <c r="W262" s="52">
        <f t="shared" si="66"/>
        <v>48.186528497409334</v>
      </c>
      <c r="X262" s="52">
        <f t="shared" si="67"/>
        <v>76.751127362939812</v>
      </c>
      <c r="Y262" s="52">
        <f t="shared" si="68"/>
        <v>77.454497143616322</v>
      </c>
      <c r="Z262" s="52">
        <f t="shared" si="69"/>
        <v>50.578681501374767</v>
      </c>
      <c r="AA262" s="52">
        <f t="shared" si="70"/>
        <v>-2.3921530039654471</v>
      </c>
      <c r="AB262" s="52">
        <f t="shared" si="71"/>
        <v>-2.3921530039654471</v>
      </c>
      <c r="AC262" s="52">
        <f t="shared" si="72"/>
        <v>-2.3921530039654328</v>
      </c>
      <c r="AF262">
        <v>1.56</v>
      </c>
      <c r="AG262">
        <v>2.57</v>
      </c>
    </row>
    <row r="263" spans="1:33" ht="15" x14ac:dyDescent="0.25">
      <c r="A263">
        <v>5.09</v>
      </c>
      <c r="B263">
        <v>4.4800000000000004</v>
      </c>
      <c r="C263">
        <v>1.65</v>
      </c>
      <c r="D263" s="45">
        <f t="shared" si="73"/>
        <v>2.5738545998860385E-2</v>
      </c>
      <c r="E263" s="46">
        <f>IF(OR($A263="",$B263="",$C263=""),"",A263*'MPTO_working_3-way'!$I262)</f>
        <v>5.2210091991341994</v>
      </c>
      <c r="F263" s="47">
        <f>IF(OR($A263="",$B263="",$C263=""),"",B263*'MPTO_working_3-way'!$I262)</f>
        <v>4.5953086860748948</v>
      </c>
      <c r="G263" s="48">
        <f>IF(OR($A263="",$B263="",$C263=""),"",C263*'MPTO_working_3-way'!$I262)</f>
        <v>1.6924686008981196</v>
      </c>
      <c r="H263" s="46">
        <f>IF(OR($A263="",$B263="",$C263=""),"",'MPTO_working_3-way'!E262)</f>
        <v>5.3224290560261949</v>
      </c>
      <c r="I263" s="47">
        <f>IF(OR($A263="",$B263="",$C263=""),"",'MPTO_working_3-way'!F262)</f>
        <v>4.6590773630169222</v>
      </c>
      <c r="J263" s="48">
        <f>IF(OR($A263="",$B263="",$C263=""),"",'MPTO_working_3-way'!G262)</f>
        <v>1.6736931352624611</v>
      </c>
      <c r="K263" s="46">
        <f>IF(OR($A263="",$B263="",$C263=""),"",'OddsRatio_working_3-way'!H262)</f>
        <v>5.2800211598529847</v>
      </c>
      <c r="L263" s="47">
        <f>IF(OR($A263="",$B263="",$C263=""),"",'OddsRatio_working_3-way'!I262)</f>
        <v>4.6416805956695315</v>
      </c>
      <c r="M263" s="48">
        <f>IF(OR($A263="",$B263="",$C263=""),"",'OddsRatio_working_3-way'!J262)</f>
        <v>1.6801989618348261</v>
      </c>
      <c r="N263" s="49">
        <f t="shared" si="74"/>
        <v>19.153385137988842</v>
      </c>
      <c r="O263" s="50">
        <f t="shared" si="75"/>
        <v>21.761323739366787</v>
      </c>
      <c r="P263" s="50">
        <f t="shared" si="76"/>
        <v>59.085291122644371</v>
      </c>
      <c r="Q263" t="s">
        <v>369</v>
      </c>
      <c r="R263" t="s">
        <v>370</v>
      </c>
      <c r="S263" t="s">
        <v>464</v>
      </c>
      <c r="T263" s="52">
        <v>100</v>
      </c>
      <c r="U263" s="52">
        <f t="shared" si="64"/>
        <v>80.353634577603145</v>
      </c>
      <c r="V263" s="52">
        <f t="shared" si="65"/>
        <v>77.678571428571431</v>
      </c>
      <c r="W263" s="52">
        <f t="shared" si="66"/>
        <v>39.393939393939398</v>
      </c>
      <c r="X263" s="52">
        <f t="shared" si="67"/>
        <v>82.927489177489178</v>
      </c>
      <c r="Y263" s="52">
        <f t="shared" si="68"/>
        <v>80.252426028457464</v>
      </c>
      <c r="Z263" s="52">
        <f t="shared" si="69"/>
        <v>41.967793993825431</v>
      </c>
      <c r="AA263" s="52">
        <f t="shared" si="70"/>
        <v>-2.5738545998860332</v>
      </c>
      <c r="AB263" s="52">
        <f t="shared" si="71"/>
        <v>-2.5738545998860332</v>
      </c>
      <c r="AC263" s="52">
        <f t="shared" si="72"/>
        <v>-2.5738545998860332</v>
      </c>
      <c r="AF263">
        <v>1.6</v>
      </c>
      <c r="AG263">
        <v>2.4700000000000002</v>
      </c>
    </row>
    <row r="264" spans="1:33" ht="15" x14ac:dyDescent="0.25">
      <c r="A264">
        <v>2.37</v>
      </c>
      <c r="B264">
        <v>3.8</v>
      </c>
      <c r="C264">
        <v>2.78</v>
      </c>
      <c r="D264" s="45">
        <f t="shared" si="73"/>
        <v>4.4811053222711505E-2</v>
      </c>
      <c r="E264" s="46">
        <f>IF(OR($A264="",$B264="",$C264=""),"",A264*'MPTO_working_3-way'!$I263)</f>
        <v>2.4762021961378262</v>
      </c>
      <c r="F264" s="47">
        <f>IF(OR($A264="",$B264="",$C264=""),"",B264*'MPTO_working_3-way'!$I263)</f>
        <v>3.9702820022463037</v>
      </c>
      <c r="G264" s="48">
        <f>IF(OR($A264="",$B264="",$C264=""),"",C264*'MPTO_working_3-way'!$I263)</f>
        <v>2.9045747279591376</v>
      </c>
      <c r="H264" s="46">
        <f>IF(OR($A264="",$B264="",$C264=""),"",'MPTO_working_3-way'!E263)</f>
        <v>2.4569788499081451</v>
      </c>
      <c r="I264" s="47">
        <f>IF(OR($A264="",$B264="",$C264=""),"",'MPTO_working_3-way'!F263)</f>
        <v>4.0286699978759772</v>
      </c>
      <c r="J264" s="48">
        <f>IF(OR($A264="",$B264="",$C264=""),"",'MPTO_working_3-way'!G263)</f>
        <v>2.9004405299952727</v>
      </c>
      <c r="K264" s="46">
        <f>IF(OR($A264="",$B264="",$C264=""),"",'OddsRatio_working_3-way'!H263)</f>
        <v>2.466041533527624</v>
      </c>
      <c r="L264" s="47">
        <f>IF(OR($A264="",$B264="",$C264=""),"",'OddsRatio_working_3-way'!I263)</f>
        <v>3.9962892656039015</v>
      </c>
      <c r="M264" s="48">
        <f>IF(OR($A264="",$B264="",$C264=""),"",'OddsRatio_working_3-way'!J263)</f>
        <v>2.9047838902767662</v>
      </c>
      <c r="N264" s="49">
        <f t="shared" si="74"/>
        <v>40.384424242887626</v>
      </c>
      <c r="O264" s="50">
        <f t="shared" si="75"/>
        <v>25.187127751485171</v>
      </c>
      <c r="P264" s="50">
        <f t="shared" si="76"/>
        <v>34.428448005627224</v>
      </c>
      <c r="Q264" t="s">
        <v>363</v>
      </c>
      <c r="R264" t="s">
        <v>364</v>
      </c>
      <c r="S264" t="s">
        <v>464</v>
      </c>
      <c r="T264" s="52">
        <v>100</v>
      </c>
      <c r="U264" s="52">
        <f t="shared" si="64"/>
        <v>57.805907172995774</v>
      </c>
      <c r="V264" s="52">
        <f t="shared" si="65"/>
        <v>73.68421052631578</v>
      </c>
      <c r="W264" s="52">
        <f t="shared" si="66"/>
        <v>64.02877697841727</v>
      </c>
      <c r="X264" s="52">
        <f t="shared" si="67"/>
        <v>62.28701249526695</v>
      </c>
      <c r="Y264" s="52">
        <f t="shared" si="68"/>
        <v>78.165315848586943</v>
      </c>
      <c r="Z264" s="52">
        <f t="shared" si="69"/>
        <v>68.509882300688417</v>
      </c>
      <c r="AA264" s="52">
        <f t="shared" si="70"/>
        <v>-4.4811053222711763</v>
      </c>
      <c r="AB264" s="52">
        <f t="shared" si="71"/>
        <v>-4.4811053222711621</v>
      </c>
      <c r="AC264" s="52">
        <f t="shared" si="72"/>
        <v>-4.4811053222711479</v>
      </c>
      <c r="AF264">
        <v>1.46</v>
      </c>
      <c r="AG264">
        <v>2.71</v>
      </c>
    </row>
    <row r="265" spans="1:33" ht="15" x14ac:dyDescent="0.25">
      <c r="A265">
        <v>3.99</v>
      </c>
      <c r="B265">
        <v>3.66</v>
      </c>
      <c r="C265">
        <v>2</v>
      </c>
      <c r="D265" s="45">
        <f t="shared" si="73"/>
        <v>2.3850610131887162E-2</v>
      </c>
      <c r="E265" s="46">
        <f>IF(OR($A265="",$B265="",$C265=""),"",A265*'MPTO_working_3-way'!$I264)</f>
        <v>4.0851639344262303</v>
      </c>
      <c r="F265" s="47">
        <f>IF(OR($A265="",$B265="",$C265=""),"",B265*'MPTO_working_3-way'!$I264)</f>
        <v>3.7472932330827073</v>
      </c>
      <c r="G265" s="48">
        <f>IF(OR($A265="",$B265="",$C265=""),"",C265*'MPTO_working_3-way'!$I264)</f>
        <v>2.0477012202637743</v>
      </c>
      <c r="H265" s="46">
        <f>IF(OR($A265="",$B265="",$C265=""),"",'MPTO_working_3-way'!E264)</f>
        <v>4.1207144671125038</v>
      </c>
      <c r="I265" s="47">
        <f>IF(OR($A265="",$B265="",$C265=""),"",'MPTO_working_3-way'!F264)</f>
        <v>3.7696894602338737</v>
      </c>
      <c r="J265" s="48">
        <f>IF(OR($A265="",$B265="",$C265=""),"",'MPTO_working_3-way'!G264)</f>
        <v>2.0323146292585172</v>
      </c>
      <c r="K265" s="46">
        <f>IF(OR($A265="",$B265="",$C265=""),"",'OddsRatio_working_3-way'!H264)</f>
        <v>4.104830838324558</v>
      </c>
      <c r="L265" s="47">
        <f>IF(OR($A265="",$B265="",$C265=""),"",'OddsRatio_working_3-way'!I264)</f>
        <v>3.7621572006499417</v>
      </c>
      <c r="M265" s="48">
        <f>IF(OR($A265="",$B265="",$C265=""),"",'OddsRatio_working_3-way'!J264)</f>
        <v>2.038404962650354</v>
      </c>
      <c r="N265" s="49">
        <f t="shared" si="74"/>
        <v>24.478821806216011</v>
      </c>
      <c r="O265" s="50">
        <f t="shared" si="75"/>
        <v>26.685928690383033</v>
      </c>
      <c r="P265" s="50">
        <f t="shared" si="76"/>
        <v>48.835249503400945</v>
      </c>
      <c r="Q265" t="s">
        <v>354</v>
      </c>
      <c r="R265" t="s">
        <v>381</v>
      </c>
      <c r="S265" t="s">
        <v>464</v>
      </c>
      <c r="T265" s="52">
        <v>100</v>
      </c>
      <c r="U265" s="52">
        <f t="shared" si="64"/>
        <v>74.937343358395992</v>
      </c>
      <c r="V265" s="52">
        <f t="shared" si="65"/>
        <v>72.67759562841529</v>
      </c>
      <c r="W265" s="52">
        <f t="shared" si="66"/>
        <v>50</v>
      </c>
      <c r="X265" s="52">
        <f t="shared" si="67"/>
        <v>77.322404371584696</v>
      </c>
      <c r="Y265" s="52">
        <f t="shared" si="68"/>
        <v>75.062656641604008</v>
      </c>
      <c r="Z265" s="52">
        <f t="shared" si="69"/>
        <v>52.385061013188704</v>
      </c>
      <c r="AA265" s="52">
        <f t="shared" si="70"/>
        <v>-2.3850610131887038</v>
      </c>
      <c r="AB265" s="52">
        <f t="shared" si="71"/>
        <v>-2.385061013188718</v>
      </c>
      <c r="AC265" s="52">
        <f t="shared" si="72"/>
        <v>-2.3850610131887038</v>
      </c>
      <c r="AF265">
        <v>1.85</v>
      </c>
      <c r="AG265">
        <v>2.06</v>
      </c>
    </row>
    <row r="266" spans="1:33" ht="15" x14ac:dyDescent="0.25">
      <c r="A266">
        <v>1.85</v>
      </c>
      <c r="B266">
        <v>3.01</v>
      </c>
      <c r="C266">
        <v>5.47</v>
      </c>
      <c r="D266" s="45">
        <f t="shared" si="73"/>
        <v>5.5581810651748054E-2</v>
      </c>
      <c r="E266" s="46">
        <f>IF(OR($A266="",$B266="",$C266=""),"",A266*'MPTO_working_3-way'!$I265)</f>
        <v>1.9528263497057341</v>
      </c>
      <c r="F266" s="47">
        <f>IF(OR($A266="",$B266="",$C266=""),"",B266*'MPTO_working_3-way'!$I265)</f>
        <v>3.1773012500617615</v>
      </c>
      <c r="G266" s="48">
        <f>IF(OR($A266="",$B266="",$C266=""),"",C266*'MPTO_working_3-way'!$I265)</f>
        <v>5.7740325042650618</v>
      </c>
      <c r="H266" s="46">
        <f>IF(OR($A266="",$B266="",$C266=""),"",'MPTO_working_3-way'!E265)</f>
        <v>1.9156601122049717</v>
      </c>
      <c r="I266" s="47">
        <f>IF(OR($A266="",$B266="",$C266=""),"",'MPTO_working_3-way'!F265)</f>
        <v>3.187772790946048</v>
      </c>
      <c r="J266" s="48">
        <f>IF(OR($A266="",$B266="",$C266=""),"",'MPTO_working_3-way'!G265)</f>
        <v>6.0868686384241917</v>
      </c>
      <c r="K266" s="46">
        <f>IF(OR($A266="",$B266="",$C266=""),"",'OddsRatio_working_3-way'!H265)</f>
        <v>1.930728561012566</v>
      </c>
      <c r="L266" s="47">
        <f>IF(OR($A266="",$B266="",$C266=""),"",'OddsRatio_working_3-way'!I265)</f>
        <v>3.2008993031003019</v>
      </c>
      <c r="M266" s="48">
        <f>IF(OR($A266="",$B266="",$C266=""),"",'OddsRatio_working_3-way'!J265)</f>
        <v>5.8945372561484328</v>
      </c>
      <c r="N266" s="49">
        <f t="shared" si="74"/>
        <v>51.207830135571818</v>
      </c>
      <c r="O266" s="50">
        <f t="shared" si="75"/>
        <v>31.473251080002619</v>
      </c>
      <c r="P266" s="50">
        <f t="shared" si="76"/>
        <v>17.31891878442557</v>
      </c>
      <c r="Q266" t="s">
        <v>338</v>
      </c>
      <c r="R266" t="s">
        <v>396</v>
      </c>
      <c r="S266" t="s">
        <v>464</v>
      </c>
      <c r="T266" s="52">
        <v>100</v>
      </c>
      <c r="U266" s="52">
        <f t="shared" si="64"/>
        <v>45.945945945945937</v>
      </c>
      <c r="V266" s="52">
        <f t="shared" si="65"/>
        <v>66.777408637873762</v>
      </c>
      <c r="W266" s="52">
        <f t="shared" si="66"/>
        <v>81.71846435100548</v>
      </c>
      <c r="X266" s="52">
        <f t="shared" si="67"/>
        <v>51.504127011120758</v>
      </c>
      <c r="Y266" s="52">
        <f t="shared" si="68"/>
        <v>72.335589703048569</v>
      </c>
      <c r="Z266" s="52">
        <f t="shared" si="69"/>
        <v>87.276645416180301</v>
      </c>
      <c r="AA266" s="52">
        <f t="shared" si="70"/>
        <v>-5.5581810651748214</v>
      </c>
      <c r="AB266" s="52">
        <f t="shared" si="71"/>
        <v>-5.5581810651748071</v>
      </c>
      <c r="AC266" s="52">
        <f t="shared" si="72"/>
        <v>-5.5581810651748214</v>
      </c>
      <c r="AF266">
        <v>2.4300000000000002</v>
      </c>
      <c r="AG266">
        <v>1.56</v>
      </c>
    </row>
    <row r="267" spans="1:33" ht="15" x14ac:dyDescent="0.25">
      <c r="A267">
        <v>3.29</v>
      </c>
      <c r="B267">
        <v>3.06</v>
      </c>
      <c r="C267">
        <v>2.39</v>
      </c>
      <c r="D267" s="45">
        <f t="shared" si="73"/>
        <v>4.9158795243074316E-2</v>
      </c>
      <c r="E267" s="46">
        <f>IF(OR($A267="",$B267="",$C267=""),"",A267*'MPTO_working_3-way'!$I266)</f>
        <v>3.4517324363497144</v>
      </c>
      <c r="F267" s="47">
        <f>IF(OR($A267="",$B267="",$C267=""),"",B267*'MPTO_working_3-way'!$I266)</f>
        <v>3.2104259134438076</v>
      </c>
      <c r="G267" s="48">
        <f>IF(OR($A267="",$B267="",$C267=""),"",C267*'MPTO_working_3-way'!$I266)</f>
        <v>2.5074895206309478</v>
      </c>
      <c r="H267" s="46">
        <f>IF(OR($A267="",$B267="",$C267=""),"",'MPTO_working_3-way'!E266)</f>
        <v>3.4774734159686584</v>
      </c>
      <c r="I267" s="47">
        <f>IF(OR($A267="",$B267="",$C267=""),"",'MPTO_working_3-way'!F266)</f>
        <v>3.221534068305044</v>
      </c>
      <c r="J267" s="48">
        <f>IF(OR($A267="",$B267="",$C267=""),"",'MPTO_working_3-way'!G266)</f>
        <v>2.4874150679824862</v>
      </c>
      <c r="K267" s="46">
        <f>IF(OR($A267="",$B267="",$C267=""),"",'OddsRatio_working_3-way'!H266)</f>
        <v>3.4650495623551323</v>
      </c>
      <c r="L267" s="47">
        <f>IF(OR($A267="",$B267="",$C267=""),"",'OddsRatio_working_3-way'!I266)</f>
        <v>3.2174681652626949</v>
      </c>
      <c r="M267" s="48">
        <f>IF(OR($A267="",$B267="",$C267=""),"",'OddsRatio_working_3-way'!J266)</f>
        <v>2.4962527911238577</v>
      </c>
      <c r="N267" s="49">
        <f t="shared" si="74"/>
        <v>28.970959320865635</v>
      </c>
      <c r="O267" s="50">
        <f t="shared" si="75"/>
        <v>31.148515086813049</v>
      </c>
      <c r="P267" s="50">
        <f t="shared" si="76"/>
        <v>39.880525592321305</v>
      </c>
      <c r="Q267" t="s">
        <v>282</v>
      </c>
      <c r="R267" t="s">
        <v>340</v>
      </c>
      <c r="S267" t="s">
        <v>464</v>
      </c>
      <c r="T267" s="52">
        <v>100</v>
      </c>
      <c r="U267" s="52">
        <f t="shared" si="64"/>
        <v>69.6048632218845</v>
      </c>
      <c r="V267" s="52">
        <f t="shared" si="65"/>
        <v>67.320261437908499</v>
      </c>
      <c r="W267" s="52">
        <f t="shared" si="66"/>
        <v>58.15899581589958</v>
      </c>
      <c r="X267" s="52">
        <f t="shared" si="67"/>
        <v>74.520742746191914</v>
      </c>
      <c r="Y267" s="52">
        <f t="shared" si="68"/>
        <v>72.236140962215913</v>
      </c>
      <c r="Z267" s="52">
        <f t="shared" si="69"/>
        <v>63.074875340207001</v>
      </c>
      <c r="AA267" s="52">
        <f t="shared" si="70"/>
        <v>-4.9158795243074138</v>
      </c>
      <c r="AB267" s="52">
        <f t="shared" si="71"/>
        <v>-4.9158795243074138</v>
      </c>
      <c r="AC267" s="52">
        <f t="shared" si="72"/>
        <v>-4.9158795243074209</v>
      </c>
      <c r="AF267">
        <v>2.81</v>
      </c>
      <c r="AG267">
        <v>1.43</v>
      </c>
    </row>
    <row r="268" spans="1:33" ht="15" x14ac:dyDescent="0.25">
      <c r="A268">
        <v>1.46</v>
      </c>
      <c r="B268">
        <v>4.25</v>
      </c>
      <c r="C268">
        <v>7.21</v>
      </c>
      <c r="D268" s="45">
        <f t="shared" si="73"/>
        <v>5.8921879697483304E-2</v>
      </c>
      <c r="E268" s="46">
        <f>IF(OR($A268="",$B268="",$C268=""),"",A268*'MPTO_working_3-way'!$I267)</f>
        <v>1.5460259443583255</v>
      </c>
      <c r="F268" s="47">
        <f>IF(OR($A268="",$B268="",$C268=""),"",B268*'MPTO_working_3-way'!$I267)</f>
        <v>4.5004179887143039</v>
      </c>
      <c r="G268" s="48">
        <f>IF(OR($A268="",$B268="",$C268=""),"",C268*'MPTO_working_3-way'!$I267)</f>
        <v>7.6348267526188547</v>
      </c>
      <c r="H268" s="46">
        <f>IF(OR($A268="",$B268="",$C268=""),"",'MPTO_working_3-way'!E267)</f>
        <v>1.503101920732612</v>
      </c>
      <c r="I268" s="47">
        <f>IF(OR($A268="",$B268="",$C268=""),"",'MPTO_working_3-way'!F267)</f>
        <v>4.6370684517382843</v>
      </c>
      <c r="J268" s="48">
        <f>IF(OR($A268="",$B268="",$C268=""),"",'MPTO_working_3-way'!G267)</f>
        <v>8.3994348815159903</v>
      </c>
      <c r="K268" s="46">
        <f>IF(OR($A268="",$B268="",$C268=""),"",'OddsRatio_working_3-way'!H267)</f>
        <v>1.5164300226172307</v>
      </c>
      <c r="L268" s="47">
        <f>IF(OR($A268="",$B268="",$C268=""),"",'OddsRatio_working_3-way'!I267)</f>
        <v>4.6486903771869574</v>
      </c>
      <c r="M268" s="48">
        <f>IF(OR($A268="",$B268="",$C268=""),"",'OddsRatio_working_3-way'!J267)</f>
        <v>7.9718053053326177</v>
      </c>
      <c r="N268" s="49">
        <f t="shared" si="74"/>
        <v>64.681967572998772</v>
      </c>
      <c r="O268" s="50">
        <f t="shared" si="75"/>
        <v>22.220158272136047</v>
      </c>
      <c r="P268" s="50">
        <f t="shared" si="76"/>
        <v>13.097874154865213</v>
      </c>
      <c r="Q268" t="s">
        <v>89</v>
      </c>
      <c r="R268" t="s">
        <v>91</v>
      </c>
      <c r="S268" t="s">
        <v>464</v>
      </c>
      <c r="T268" s="52">
        <v>100</v>
      </c>
      <c r="U268" s="52">
        <f t="shared" si="64"/>
        <v>31.506849315068493</v>
      </c>
      <c r="V268" s="52">
        <f t="shared" si="65"/>
        <v>76.470588235294116</v>
      </c>
      <c r="W268" s="52">
        <f t="shared" si="66"/>
        <v>86.130374479889042</v>
      </c>
      <c r="X268" s="52">
        <f t="shared" si="67"/>
        <v>37.399037284816842</v>
      </c>
      <c r="Y268" s="52">
        <f t="shared" si="68"/>
        <v>82.362776205042465</v>
      </c>
      <c r="Z268" s="52">
        <f t="shared" si="69"/>
        <v>92.022562449637377</v>
      </c>
      <c r="AA268" s="52">
        <f t="shared" si="70"/>
        <v>-5.892187969748349</v>
      </c>
      <c r="AB268" s="52">
        <f t="shared" si="71"/>
        <v>-5.892187969748349</v>
      </c>
      <c r="AC268" s="52">
        <f t="shared" si="72"/>
        <v>-5.8921879697483348</v>
      </c>
      <c r="AF268">
        <v>2.16</v>
      </c>
      <c r="AG268">
        <v>1.69</v>
      </c>
    </row>
    <row r="269" spans="1:33" ht="15" x14ac:dyDescent="0.25">
      <c r="A269">
        <v>4.7699999999999996</v>
      </c>
      <c r="B269">
        <v>4.09</v>
      </c>
      <c r="C269">
        <v>1.68</v>
      </c>
      <c r="D269" s="45">
        <f t="shared" si="73"/>
        <v>4.9380478614228673E-2</v>
      </c>
      <c r="E269" s="46">
        <f>IF(OR($A269="",$B269="",$C269=""),"",A269*'MPTO_working_3-way'!$I268)</f>
        <v>5.0055448829898701</v>
      </c>
      <c r="F269" s="47">
        <f>IF(OR($A269="",$B269="",$C269=""),"",B269*'MPTO_working_3-way'!$I268)</f>
        <v>4.2919661575321948</v>
      </c>
      <c r="G269" s="48">
        <f>IF(OR($A269="",$B269="",$C269=""),"",C269*'MPTO_working_3-way'!$I268)</f>
        <v>1.7629592040719042</v>
      </c>
      <c r="H269" s="46">
        <f>IF(OR($A269="",$B269="",$C269=""),"",'MPTO_working_3-way'!E268)</f>
        <v>5.1764269609400806</v>
      </c>
      <c r="I269" s="47">
        <f>IF(OR($A269="",$B269="",$C269=""),"",'MPTO_working_3-way'!F268)</f>
        <v>4.3852221562760398</v>
      </c>
      <c r="J269" s="48">
        <f>IF(OR($A269="",$B269="",$C269=""),"",'MPTO_working_3-way'!G268)</f>
        <v>1.7277783728754661</v>
      </c>
      <c r="K269" s="46">
        <f>IF(OR($A269="",$B269="",$C269=""),"",'OddsRatio_working_3-way'!H268)</f>
        <v>5.101994796204016</v>
      </c>
      <c r="L269" s="47">
        <f>IF(OR($A269="",$B269="",$C269=""),"",'OddsRatio_working_3-way'!I268)</f>
        <v>4.3621124456950682</v>
      </c>
      <c r="M269" s="48">
        <f>IF(OR($A269="",$B269="",$C269=""),"",'OddsRatio_working_3-way'!J268)</f>
        <v>1.7398823505089469</v>
      </c>
      <c r="N269" s="49">
        <f t="shared" si="74"/>
        <v>19.977845037375598</v>
      </c>
      <c r="O269" s="50">
        <f t="shared" si="75"/>
        <v>23.299344945790125</v>
      </c>
      <c r="P269" s="50">
        <f t="shared" si="76"/>
        <v>56.722810016834281</v>
      </c>
      <c r="Q269" t="s">
        <v>204</v>
      </c>
      <c r="R269" t="s">
        <v>51</v>
      </c>
      <c r="S269" t="s">
        <v>464</v>
      </c>
      <c r="T269" s="52">
        <v>100</v>
      </c>
      <c r="U269" s="52">
        <f t="shared" si="64"/>
        <v>79.035639412997895</v>
      </c>
      <c r="V269" s="52">
        <f t="shared" si="65"/>
        <v>75.550122249388764</v>
      </c>
      <c r="W269" s="52">
        <f t="shared" si="66"/>
        <v>40.476190476190474</v>
      </c>
      <c r="X269" s="52">
        <f t="shared" si="67"/>
        <v>83.973687274420769</v>
      </c>
      <c r="Y269" s="52">
        <f t="shared" si="68"/>
        <v>80.488170110811623</v>
      </c>
      <c r="Z269" s="52">
        <f t="shared" si="69"/>
        <v>45.414238337613341</v>
      </c>
      <c r="AA269" s="52">
        <f t="shared" si="70"/>
        <v>-4.9380478614228736</v>
      </c>
      <c r="AB269" s="52">
        <f t="shared" si="71"/>
        <v>-4.9380478614228593</v>
      </c>
      <c r="AC269" s="52">
        <f t="shared" si="72"/>
        <v>-4.9380478614228664</v>
      </c>
      <c r="AF269">
        <v>1.63</v>
      </c>
      <c r="AG269">
        <v>2.31</v>
      </c>
    </row>
    <row r="270" spans="1:33" ht="15" x14ac:dyDescent="0.25">
      <c r="A270">
        <v>1.28</v>
      </c>
      <c r="B270">
        <v>6.12</v>
      </c>
      <c r="C270">
        <v>11.14</v>
      </c>
      <c r="D270" s="45">
        <f t="shared" si="73"/>
        <v>3.4415299632719609E-2</v>
      </c>
      <c r="E270" s="46">
        <f>IF(OR($A270="",$B270="",$C270=""),"",A270*'MPTO_working_3-way'!$I269)</f>
        <v>1.3240515835298812</v>
      </c>
      <c r="F270" s="47">
        <f>IF(OR($A270="",$B270="",$C270=""),"",B270*'MPTO_working_3-way'!$I269)</f>
        <v>6.3306216337522443</v>
      </c>
      <c r="G270" s="48">
        <f>IF(OR($A270="",$B270="",$C270=""),"",C270*'MPTO_working_3-way'!$I269)</f>
        <v>11.523386437908497</v>
      </c>
      <c r="H270" s="46">
        <f>IF(OR($A270="",$B270="",$C270=""),"",'MPTO_working_3-way'!E269)</f>
        <v>1.2990754434698768</v>
      </c>
      <c r="I270" s="47">
        <f>IF(OR($A270="",$B270="",$C270=""),"",'MPTO_working_3-way'!F269)</f>
        <v>6.5821117070961188</v>
      </c>
      <c r="J270" s="48">
        <f>IF(OR($A270="",$B270="",$C270=""),"",'MPTO_working_3-way'!G269)</f>
        <v>12.772233731482622</v>
      </c>
      <c r="K270" s="46">
        <f>IF(OR($A270="",$B270="",$C270=""),"",'OddsRatio_working_3-way'!H269)</f>
        <v>1.306069858094886</v>
      </c>
      <c r="L270" s="47">
        <f>IF(OR($A270="",$B270="",$C270=""),"",'OddsRatio_working_3-way'!I269)</f>
        <v>6.5967059765922036</v>
      </c>
      <c r="M270" s="48">
        <f>IF(OR($A270="",$B270="",$C270=""),"",'OddsRatio_working_3-way'!J269)</f>
        <v>12.08410128957909</v>
      </c>
      <c r="N270" s="49">
        <f t="shared" si="74"/>
        <v>75.525758394852744</v>
      </c>
      <c r="O270" s="50">
        <f t="shared" si="75"/>
        <v>15.796237049903844</v>
      </c>
      <c r="P270" s="50">
        <f t="shared" si="76"/>
        <v>8.6780045552434046</v>
      </c>
      <c r="Q270" t="s">
        <v>53</v>
      </c>
      <c r="R270" t="s">
        <v>95</v>
      </c>
      <c r="S270" t="s">
        <v>464</v>
      </c>
      <c r="T270" s="52">
        <v>100</v>
      </c>
      <c r="U270" s="52">
        <f t="shared" ref="U270:U333" si="77">(1/A270)*((T270*A270)-T270)</f>
        <v>21.875</v>
      </c>
      <c r="V270" s="52">
        <f t="shared" ref="V270:V333" si="78">(1/B270)*((T270*B270)-T270)</f>
        <v>83.66013071895425</v>
      </c>
      <c r="W270" s="52">
        <f t="shared" ref="W270:W333" si="79">(1/C270)*((T270*C270)-T270)</f>
        <v>91.02333931777379</v>
      </c>
      <c r="X270" s="52">
        <f t="shared" ref="X270:X333" si="80">((1/B270)+(1/C270))*T270</f>
        <v>25.316529963271961</v>
      </c>
      <c r="Y270" s="52">
        <f t="shared" ref="Y270:Y333" si="81">((1/A270)+(1/C270))*T270</f>
        <v>87.10166068222621</v>
      </c>
      <c r="Z270" s="52">
        <f t="shared" ref="Z270:Z333" si="82">((1/A270)+(1/B270))*T270</f>
        <v>94.46486928104575</v>
      </c>
      <c r="AA270" s="52">
        <f t="shared" ref="AA270:AA333" si="83">U270-X270</f>
        <v>-3.4415299632719609</v>
      </c>
      <c r="AB270" s="52">
        <f t="shared" ref="AB270:AB333" si="84">V270-Y270</f>
        <v>-3.4415299632719609</v>
      </c>
      <c r="AC270" s="52">
        <f t="shared" ref="AC270:AC333" si="85">W270-Z270</f>
        <v>-3.4415299632719609</v>
      </c>
      <c r="AF270">
        <v>1.43</v>
      </c>
      <c r="AG270">
        <v>2.94</v>
      </c>
    </row>
    <row r="271" spans="1:33" ht="15" x14ac:dyDescent="0.25">
      <c r="A271">
        <v>6.62</v>
      </c>
      <c r="B271">
        <v>5.24</v>
      </c>
      <c r="C271">
        <v>1.46</v>
      </c>
      <c r="D271" s="45">
        <f t="shared" si="73"/>
        <v>2.682860331849235E-2</v>
      </c>
      <c r="E271" s="46">
        <f>IF(OR($A271="",$B271="",$C271=""),"",A271*'MPTO_working_3-way'!$I270)</f>
        <v>6.7976053539684198</v>
      </c>
      <c r="F271" s="47">
        <f>IF(OR($A271="",$B271="",$C271=""),"",B271*'MPTO_working_3-way'!$I270)</f>
        <v>5.3805818813888999</v>
      </c>
      <c r="G271" s="48">
        <f>IF(OR($A271="",$B271="",$C271=""),"",C271*'MPTO_working_3-way'!$I270)</f>
        <v>1.4991697608449988</v>
      </c>
      <c r="H271" s="46">
        <f>IF(OR($A271="",$B271="",$C271=""),"",'MPTO_working_3-way'!E270)</f>
        <v>7.0365779739286607</v>
      </c>
      <c r="I271" s="47">
        <f>IF(OR($A271="",$B271="",$C271=""),"",'MPTO_working_3-way'!F270)</f>
        <v>5.497622015361519</v>
      </c>
      <c r="J271" s="48">
        <f>IF(OR($A271="",$B271="",$C271=""),"",'MPTO_working_3-way'!G270)</f>
        <v>1.4793148023407174</v>
      </c>
      <c r="K271" s="46">
        <f>IF(OR($A271="",$B271="",$C271=""),"",'OddsRatio_working_3-way'!H270)</f>
        <v>6.9326146892103173</v>
      </c>
      <c r="L271" s="47">
        <f>IF(OR($A271="",$B271="",$C271=""),"",'OddsRatio_working_3-way'!I270)</f>
        <v>5.4758516516462175</v>
      </c>
      <c r="M271" s="48">
        <f>IF(OR($A271="",$B271="",$C271=""),"",'OddsRatio_working_3-way'!J270)</f>
        <v>1.4855876791880331</v>
      </c>
      <c r="N271" s="49">
        <f t="shared" si="74"/>
        <v>14.711062910061457</v>
      </c>
      <c r="O271" s="50">
        <f t="shared" si="75"/>
        <v>18.585350470344821</v>
      </c>
      <c r="P271" s="50">
        <f t="shared" si="76"/>
        <v>66.703586619593736</v>
      </c>
      <c r="Q271" t="s">
        <v>196</v>
      </c>
      <c r="R271" t="s">
        <v>98</v>
      </c>
      <c r="S271" t="s">
        <v>464</v>
      </c>
      <c r="T271" s="52">
        <v>100</v>
      </c>
      <c r="U271" s="52">
        <f t="shared" si="77"/>
        <v>84.894259818731115</v>
      </c>
      <c r="V271" s="52">
        <f t="shared" si="78"/>
        <v>80.916030534351137</v>
      </c>
      <c r="W271" s="52">
        <f t="shared" si="79"/>
        <v>31.506849315068493</v>
      </c>
      <c r="X271" s="52">
        <f t="shared" si="80"/>
        <v>87.577120150580356</v>
      </c>
      <c r="Y271" s="52">
        <f t="shared" si="81"/>
        <v>83.598890866200378</v>
      </c>
      <c r="Z271" s="52">
        <f t="shared" si="82"/>
        <v>34.189709646917734</v>
      </c>
      <c r="AA271" s="52">
        <f t="shared" si="83"/>
        <v>-2.6828603318492412</v>
      </c>
      <c r="AB271" s="52">
        <f t="shared" si="84"/>
        <v>-2.6828603318492412</v>
      </c>
      <c r="AC271" s="52">
        <f t="shared" si="85"/>
        <v>-2.6828603318492412</v>
      </c>
      <c r="AF271">
        <v>1.4</v>
      </c>
      <c r="AG271">
        <v>3.11</v>
      </c>
    </row>
    <row r="272" spans="1:33" ht="15" x14ac:dyDescent="0.25">
      <c r="A272">
        <v>2.27</v>
      </c>
      <c r="B272">
        <v>3.35</v>
      </c>
      <c r="C272">
        <v>3.46</v>
      </c>
      <c r="D272" s="45">
        <f t="shared" si="73"/>
        <v>2.8053438088263105E-2</v>
      </c>
      <c r="E272" s="46">
        <f>IF(OR($A272="",$B272="",$C272=""),"",A272*'MPTO_working_3-way'!$I271)</f>
        <v>2.3336813044603573</v>
      </c>
      <c r="F272" s="47">
        <f>IF(OR($A272="",$B272="",$C272=""),"",B272*'MPTO_working_3-way'!$I271)</f>
        <v>3.4439790175956815</v>
      </c>
      <c r="G272" s="48">
        <f>IF(OR($A272="",$B272="",$C272=""),"",C272*'MPTO_working_3-way'!$I271)</f>
        <v>3.5570648957853903</v>
      </c>
      <c r="H272" s="46">
        <f>IF(OR($A272="",$B272="",$C272=""),"",'MPTO_working_3-way'!E271)</f>
        <v>2.3192305420881585</v>
      </c>
      <c r="I272" s="47">
        <f>IF(OR($A272="",$B272="",$C272=""),"",'MPTO_working_3-way'!F271)</f>
        <v>3.4583370391514023</v>
      </c>
      <c r="J272" s="48">
        <f>IF(OR($A272="",$B272="",$C272=""),"",'MPTO_working_3-way'!G271)</f>
        <v>3.5756913700653712</v>
      </c>
      <c r="K272" s="46">
        <f>IF(OR($A272="",$B272="",$C272=""),"",'OddsRatio_working_3-way'!H271)</f>
        <v>2.3254020037927816</v>
      </c>
      <c r="L272" s="47">
        <f>IF(OR($A272="",$B272="",$C272=""),"",'OddsRatio_working_3-way'!I271)</f>
        <v>3.4525155188291632</v>
      </c>
      <c r="M272" s="48">
        <f>IF(OR($A272="",$B272="",$C272=""),"",'OddsRatio_working_3-way'!J271)</f>
        <v>3.5673141175828675</v>
      </c>
      <c r="N272" s="49">
        <f t="shared" si="74"/>
        <v>42.850752503724628</v>
      </c>
      <c r="O272" s="50">
        <f t="shared" si="75"/>
        <v>29.036181547299968</v>
      </c>
      <c r="P272" s="50">
        <f t="shared" si="76"/>
        <v>28.113065948975404</v>
      </c>
      <c r="Q272" t="s">
        <v>105</v>
      </c>
      <c r="R272" t="s">
        <v>202</v>
      </c>
      <c r="S272" t="s">
        <v>464</v>
      </c>
      <c r="T272" s="52">
        <v>100</v>
      </c>
      <c r="U272" s="52">
        <f t="shared" si="77"/>
        <v>55.947136563876647</v>
      </c>
      <c r="V272" s="52">
        <f t="shared" si="78"/>
        <v>70.149253731343279</v>
      </c>
      <c r="W272" s="52">
        <f t="shared" si="79"/>
        <v>71.098265895953759</v>
      </c>
      <c r="X272" s="52">
        <f t="shared" si="80"/>
        <v>58.752480372702955</v>
      </c>
      <c r="Y272" s="52">
        <f t="shared" si="81"/>
        <v>72.954597540169601</v>
      </c>
      <c r="Z272" s="52">
        <f t="shared" si="82"/>
        <v>73.903609704780067</v>
      </c>
      <c r="AA272" s="52">
        <f t="shared" si="83"/>
        <v>-2.8053438088263078</v>
      </c>
      <c r="AB272" s="52">
        <f t="shared" si="84"/>
        <v>-2.8053438088263221</v>
      </c>
      <c r="AC272" s="52">
        <f t="shared" si="85"/>
        <v>-2.8053438088263078</v>
      </c>
      <c r="AF272">
        <v>2.02</v>
      </c>
      <c r="AG272">
        <v>1.88</v>
      </c>
    </row>
    <row r="273" spans="1:33" ht="15" x14ac:dyDescent="0.25">
      <c r="A273">
        <v>2.52</v>
      </c>
      <c r="B273">
        <v>3.19</v>
      </c>
      <c r="C273">
        <v>3.15</v>
      </c>
      <c r="D273" s="45">
        <f t="shared" si="73"/>
        <v>2.7765338110165683E-2</v>
      </c>
      <c r="E273" s="46">
        <f>IF(OR($A273="",$B273="",$C273=""),"",A273*'MPTO_working_3-way'!$I272)</f>
        <v>2.5899686520376175</v>
      </c>
      <c r="F273" s="47">
        <f>IF(OR($A273="",$B273="",$C273=""),"",B273*'MPTO_working_3-way'!$I272)</f>
        <v>3.2785714285714285</v>
      </c>
      <c r="G273" s="48">
        <f>IF(OR($A273="",$B273="",$C273=""),"",C273*'MPTO_working_3-way'!$I272)</f>
        <v>3.2374608150470219</v>
      </c>
      <c r="H273" s="46">
        <f>IF(OR($A273="",$B273="",$C273=""),"",'MPTO_working_3-way'!E272)</f>
        <v>2.580177172936192</v>
      </c>
      <c r="I273" s="47">
        <f>IF(OR($A273="",$B273="",$C273=""),"",'MPTO_working_3-way'!F272)</f>
        <v>3.2870461236506379</v>
      </c>
      <c r="J273" s="48">
        <f>IF(OR($A273="",$B273="",$C273=""),"",'MPTO_working_3-way'!G272)</f>
        <v>3.2445915402001937</v>
      </c>
      <c r="K273" s="46">
        <f>IF(OR($A273="",$B273="",$C273=""),"",'OddsRatio_working_3-way'!H272)</f>
        <v>2.5846253755614503</v>
      </c>
      <c r="L273" s="47">
        <f>IF(OR($A273="",$B273="",$C273=""),"",'OddsRatio_working_3-way'!I272)</f>
        <v>3.2831115608418258</v>
      </c>
      <c r="M273" s="48">
        <f>IF(OR($A273="",$B273="",$C273=""),"",'OddsRatio_working_3-way'!J272)</f>
        <v>3.2414108930638936</v>
      </c>
      <c r="N273" s="49">
        <f t="shared" si="74"/>
        <v>38.610505930767367</v>
      </c>
      <c r="O273" s="50">
        <f t="shared" si="75"/>
        <v>30.501089324618736</v>
      </c>
      <c r="P273" s="50">
        <f t="shared" si="76"/>
        <v>30.888404744613894</v>
      </c>
      <c r="Q273" t="s">
        <v>453</v>
      </c>
      <c r="R273" t="s">
        <v>200</v>
      </c>
      <c r="S273" t="s">
        <v>464</v>
      </c>
      <c r="T273" s="52">
        <v>100</v>
      </c>
      <c r="U273" s="52">
        <f t="shared" si="77"/>
        <v>60.317460317460316</v>
      </c>
      <c r="V273" s="52">
        <f t="shared" si="78"/>
        <v>68.652037617554868</v>
      </c>
      <c r="W273" s="52">
        <f t="shared" si="79"/>
        <v>68.253968253968253</v>
      </c>
      <c r="X273" s="52">
        <f t="shared" si="80"/>
        <v>63.093994128476893</v>
      </c>
      <c r="Y273" s="52">
        <f t="shared" si="81"/>
        <v>71.428571428571416</v>
      </c>
      <c r="Z273" s="52">
        <f t="shared" si="82"/>
        <v>71.03050206498483</v>
      </c>
      <c r="AA273" s="52">
        <f t="shared" si="83"/>
        <v>-2.7765338110165771</v>
      </c>
      <c r="AB273" s="52">
        <f t="shared" si="84"/>
        <v>-2.7765338110165487</v>
      </c>
      <c r="AC273" s="52">
        <f t="shared" si="85"/>
        <v>-2.7765338110165771</v>
      </c>
      <c r="AF273">
        <v>2</v>
      </c>
      <c r="AG273">
        <v>1.89</v>
      </c>
    </row>
    <row r="274" spans="1:33" ht="15" x14ac:dyDescent="0.25">
      <c r="A274">
        <v>1.57</v>
      </c>
      <c r="B274">
        <v>3.85</v>
      </c>
      <c r="C274">
        <v>7.4</v>
      </c>
      <c r="D274" s="45">
        <f t="shared" si="73"/>
        <v>3.1818070034630441E-2</v>
      </c>
      <c r="E274" s="46">
        <f>IF(OR($A274="",$B274="",$C274=""),"",A274*'MPTO_working_3-way'!$I273)</f>
        <v>1.6199543699543699</v>
      </c>
      <c r="F274" s="47">
        <f>IF(OR($A274="",$B274="",$C274=""),"",B274*'MPTO_working_3-way'!$I273)</f>
        <v>3.9724995696333272</v>
      </c>
      <c r="G274" s="48">
        <f>IF(OR($A274="",$B274="",$C274=""),"",C274*'MPTO_working_3-way'!$I273)</f>
        <v>7.6354537182562661</v>
      </c>
      <c r="H274" s="46">
        <f>IF(OR($A274="",$B274="",$C274=""),"",'MPTO_working_3-way'!E273)</f>
        <v>1.5965854738074501</v>
      </c>
      <c r="I274" s="47">
        <f>IF(OR($A274="",$B274="",$C274=""),"",'MPTO_working_3-way'!F273)</f>
        <v>4.0139003553609243</v>
      </c>
      <c r="J274" s="48">
        <f>IF(OR($A274="",$B274="",$C274=""),"",'MPTO_working_3-way'!G273)</f>
        <v>8.0302508033967062</v>
      </c>
      <c r="K274" s="46">
        <f>IF(OR($A274="",$B274="",$C274=""),"",'OddsRatio_working_3-way'!H273)</f>
        <v>1.6047967328324835</v>
      </c>
      <c r="L274" s="47">
        <f>IF(OR($A274="",$B274="",$C274=""),"",'OddsRatio_working_3-way'!I273)</f>
        <v>4.023983664162416</v>
      </c>
      <c r="M274" s="48">
        <f>IF(OR($A274="",$B274="",$C274=""),"",'OddsRatio_working_3-way'!J273)</f>
        <v>7.7907001581191109</v>
      </c>
      <c r="N274" s="49">
        <f t="shared" si="74"/>
        <v>61.730133795569046</v>
      </c>
      <c r="O274" s="50">
        <f t="shared" si="75"/>
        <v>25.17306754780348</v>
      </c>
      <c r="P274" s="50">
        <f t="shared" si="76"/>
        <v>13.096798656627485</v>
      </c>
      <c r="Q274" t="s">
        <v>50</v>
      </c>
      <c r="R274" t="s">
        <v>461</v>
      </c>
      <c r="S274" t="s">
        <v>464</v>
      </c>
      <c r="T274" s="52">
        <v>100</v>
      </c>
      <c r="U274" s="52">
        <f t="shared" si="77"/>
        <v>36.30573248407643</v>
      </c>
      <c r="V274" s="52">
        <f t="shared" si="78"/>
        <v>74.025974025974023</v>
      </c>
      <c r="W274" s="52">
        <f t="shared" si="79"/>
        <v>86.48648648648647</v>
      </c>
      <c r="X274" s="52">
        <f t="shared" si="80"/>
        <v>39.487539487539479</v>
      </c>
      <c r="Y274" s="52">
        <f t="shared" si="81"/>
        <v>77.207781029437072</v>
      </c>
      <c r="Z274" s="52">
        <f t="shared" si="82"/>
        <v>89.668293489949534</v>
      </c>
      <c r="AA274" s="52">
        <f t="shared" si="83"/>
        <v>-3.1818070034630495</v>
      </c>
      <c r="AB274" s="52">
        <f t="shared" si="84"/>
        <v>-3.1818070034630495</v>
      </c>
      <c r="AC274" s="52">
        <f t="shared" si="85"/>
        <v>-3.1818070034630637</v>
      </c>
      <c r="AF274">
        <v>1.83</v>
      </c>
      <c r="AG274">
        <v>2.0499999999999998</v>
      </c>
    </row>
    <row r="275" spans="1:33" ht="15" x14ac:dyDescent="0.25">
      <c r="A275">
        <v>3.28</v>
      </c>
      <c r="B275">
        <v>3.05</v>
      </c>
      <c r="C275">
        <v>2.5299999999999998</v>
      </c>
      <c r="D275" s="45">
        <f t="shared" si="73"/>
        <v>2.8003818235551758E-2</v>
      </c>
      <c r="E275" s="46">
        <f>IF(OR($A275="",$B275="",$C275=""),"",A275*'MPTO_working_3-way'!$I274)</f>
        <v>3.3718525238126094</v>
      </c>
      <c r="F275" s="47">
        <f>IF(OR($A275="",$B275="",$C275=""),"",B275*'MPTO_working_3-way'!$I274)</f>
        <v>3.1354116456184329</v>
      </c>
      <c r="G275" s="48">
        <f>IF(OR($A275="",$B275="",$C275=""),"",C275*'MPTO_working_3-way'!$I274)</f>
        <v>2.6008496601359457</v>
      </c>
      <c r="H275" s="46">
        <f>IF(OR($A275="",$B275="",$C275=""),"",'MPTO_working_3-way'!E274)</f>
        <v>3.3835973177331211</v>
      </c>
      <c r="I275" s="47">
        <f>IF(OR($A275="",$B275="",$C275=""),"",'MPTO_working_3-way'!F274)</f>
        <v>3.1393798668839787</v>
      </c>
      <c r="J275" s="48">
        <f>IF(OR($A275="",$B275="",$C275=""),"",'MPTO_working_3-way'!G274)</f>
        <v>2.5911950973306008</v>
      </c>
      <c r="K275" s="46">
        <f>IF(OR($A275="",$B275="",$C275=""),"",'OddsRatio_working_3-way'!H274)</f>
        <v>3.37778118532347</v>
      </c>
      <c r="L275" s="47">
        <f>IF(OR($A275="",$B275="",$C275=""),"",'OddsRatio_working_3-way'!I274)</f>
        <v>3.1379172938215403</v>
      </c>
      <c r="M275" s="48">
        <f>IF(OR($A275="",$B275="",$C275=""),"",'OddsRatio_working_3-way'!J274)</f>
        <v>2.5956163217302222</v>
      </c>
      <c r="N275" s="49">
        <f t="shared" si="74"/>
        <v>29.657287587100146</v>
      </c>
      <c r="O275" s="50">
        <f t="shared" si="75"/>
        <v>31.893738782192937</v>
      </c>
      <c r="P275" s="50">
        <f t="shared" si="76"/>
        <v>38.448973630706909</v>
      </c>
      <c r="Q275" t="s">
        <v>192</v>
      </c>
      <c r="R275" t="s">
        <v>392</v>
      </c>
      <c r="S275" t="s">
        <v>464</v>
      </c>
      <c r="T275" s="52">
        <v>100</v>
      </c>
      <c r="U275" s="52">
        <f t="shared" si="77"/>
        <v>69.512195121951223</v>
      </c>
      <c r="V275" s="52">
        <f t="shared" si="78"/>
        <v>67.21311475409837</v>
      </c>
      <c r="W275" s="52">
        <f t="shared" si="79"/>
        <v>60.474308300395251</v>
      </c>
      <c r="X275" s="52">
        <f t="shared" si="80"/>
        <v>72.312576945506393</v>
      </c>
      <c r="Y275" s="52">
        <f t="shared" si="81"/>
        <v>70.013496577653527</v>
      </c>
      <c r="Z275" s="52">
        <f t="shared" si="82"/>
        <v>63.274690123950414</v>
      </c>
      <c r="AA275" s="52">
        <f t="shared" si="83"/>
        <v>-2.8003818235551705</v>
      </c>
      <c r="AB275" s="52">
        <f t="shared" si="84"/>
        <v>-2.8003818235551563</v>
      </c>
      <c r="AC275" s="52">
        <f t="shared" si="85"/>
        <v>-2.8003818235551634</v>
      </c>
      <c r="AF275">
        <v>2.13</v>
      </c>
      <c r="AG275">
        <v>1.77</v>
      </c>
    </row>
    <row r="276" spans="1:33" ht="15" x14ac:dyDescent="0.25">
      <c r="A276">
        <v>1.59</v>
      </c>
      <c r="B276">
        <v>3.75</v>
      </c>
      <c r="C276">
        <v>7.41</v>
      </c>
      <c r="D276" s="45">
        <f t="shared" si="73"/>
        <v>3.0550250808443424E-2</v>
      </c>
      <c r="E276" s="46">
        <f>IF(OR($A276="",$B276="",$C276=""),"",A276*'MPTO_working_3-way'!$I275)</f>
        <v>1.6385748987854252</v>
      </c>
      <c r="F276" s="47">
        <f>IF(OR($A276="",$B276="",$C276=""),"",B276*'MPTO_working_3-way'!$I275)</f>
        <v>3.8645634405316627</v>
      </c>
      <c r="G276" s="48">
        <f>IF(OR($A276="",$B276="",$C276=""),"",C276*'MPTO_working_3-way'!$I275)</f>
        <v>7.6363773584905656</v>
      </c>
      <c r="H276" s="46">
        <f>IF(OR($A276="",$B276="",$C276=""),"",'MPTO_working_3-way'!E275)</f>
        <v>1.6161684055736474</v>
      </c>
      <c r="I276" s="47">
        <f>IF(OR($A276="",$B276="",$C276=""),"",'MPTO_working_3-way'!F275)</f>
        <v>3.8988900875619645</v>
      </c>
      <c r="J276" s="48">
        <f>IF(OR($A276="",$B276="",$C276=""),"",'MPTO_working_3-way'!G275)</f>
        <v>8.0147889144365383</v>
      </c>
      <c r="K276" s="46">
        <f>IF(OR($A276="",$B276="",$C276=""),"",'OddsRatio_working_3-way'!H275)</f>
        <v>1.6241883021911288</v>
      </c>
      <c r="L276" s="47">
        <f>IF(OR($A276="",$B276="",$C276=""),"",'OddsRatio_working_3-way'!I275)</f>
        <v>3.9093522559755991</v>
      </c>
      <c r="M276" s="48">
        <f>IF(OR($A276="",$B276="",$C276=""),"",'OddsRatio_working_3-way'!J275)</f>
        <v>7.7814356221103971</v>
      </c>
      <c r="N276" s="49">
        <f t="shared" si="74"/>
        <v>61.028641457966827</v>
      </c>
      <c r="O276" s="50">
        <f t="shared" si="75"/>
        <v>25.876143978177939</v>
      </c>
      <c r="P276" s="50">
        <f t="shared" si="76"/>
        <v>13.095214563855231</v>
      </c>
      <c r="Q276" t="s">
        <v>140</v>
      </c>
      <c r="R276" t="s">
        <v>201</v>
      </c>
      <c r="S276" t="s">
        <v>464</v>
      </c>
      <c r="T276" s="52">
        <v>100</v>
      </c>
      <c r="U276" s="52">
        <f t="shared" si="77"/>
        <v>37.106918238993707</v>
      </c>
      <c r="V276" s="52">
        <f t="shared" si="78"/>
        <v>73.333333333333329</v>
      </c>
      <c r="W276" s="52">
        <f t="shared" si="79"/>
        <v>86.504723346828612</v>
      </c>
      <c r="X276" s="52">
        <f t="shared" si="80"/>
        <v>40.161943319838059</v>
      </c>
      <c r="Y276" s="52">
        <f t="shared" si="81"/>
        <v>76.388358414177688</v>
      </c>
      <c r="Z276" s="52">
        <f t="shared" si="82"/>
        <v>89.559748427672957</v>
      </c>
      <c r="AA276" s="52">
        <f t="shared" si="83"/>
        <v>-3.0550250808443522</v>
      </c>
      <c r="AB276" s="52">
        <f t="shared" si="84"/>
        <v>-3.0550250808443593</v>
      </c>
      <c r="AC276" s="52">
        <f t="shared" si="85"/>
        <v>-3.0550250808443451</v>
      </c>
      <c r="AF276">
        <v>1.96</v>
      </c>
      <c r="AG276">
        <v>1.93</v>
      </c>
    </row>
    <row r="277" spans="1:33" ht="15" x14ac:dyDescent="0.25">
      <c r="A277">
        <v>3.06</v>
      </c>
      <c r="B277">
        <v>3.45</v>
      </c>
      <c r="C277">
        <v>2.4300000000000002</v>
      </c>
      <c r="D277" s="45">
        <f t="shared" si="73"/>
        <v>2.8175091829539145E-2</v>
      </c>
      <c r="E277" s="46">
        <f>IF(OR($A277="",$B277="",$C277=""),"",A277*'MPTO_working_3-way'!$I276)</f>
        <v>3.1462157809983897</v>
      </c>
      <c r="F277" s="47">
        <f>IF(OR($A277="",$B277="",$C277=""),"",B277*'MPTO_working_3-way'!$I276)</f>
        <v>3.54720406681191</v>
      </c>
      <c r="G277" s="48">
        <f>IF(OR($A277="",$B277="",$C277=""),"",C277*'MPTO_working_3-way'!$I276)</f>
        <v>2.4984654731457803</v>
      </c>
      <c r="H277" s="46">
        <f>IF(OR($A277="",$B277="",$C277=""),"",'MPTO_working_3-way'!E276)</f>
        <v>3.1505421506968929</v>
      </c>
      <c r="I277" s="47">
        <f>IF(OR($A277="",$B277="",$C277=""),"",'MPTO_working_3-way'!F276)</f>
        <v>3.565527938656293</v>
      </c>
      <c r="J277" s="48">
        <f>IF(OR($A277="",$B277="",$C277=""),"",'MPTO_working_3-way'!G276)</f>
        <v>2.4867522225033376</v>
      </c>
      <c r="K277" s="46">
        <f>IF(OR($A277="",$B277="",$C277=""),"",'OddsRatio_working_3-way'!H276)</f>
        <v>3.149349451858531</v>
      </c>
      <c r="L277" s="47">
        <f>IF(OR($A277="",$B277="",$C277=""),"",'OddsRatio_working_3-way'!I276)</f>
        <v>3.5562651247832036</v>
      </c>
      <c r="M277" s="48">
        <f>IF(OR($A277="",$B277="",$C277=""),"",'OddsRatio_working_3-way'!J276)</f>
        <v>2.4920241340571359</v>
      </c>
      <c r="N277" s="49">
        <f t="shared" si="74"/>
        <v>31.78421537516634</v>
      </c>
      <c r="O277" s="50">
        <f t="shared" si="75"/>
        <v>28.191217115364932</v>
      </c>
      <c r="P277" s="50">
        <f t="shared" si="76"/>
        <v>40.024567509468724</v>
      </c>
      <c r="Q277" t="s">
        <v>347</v>
      </c>
      <c r="R277" t="s">
        <v>350</v>
      </c>
      <c r="S277" t="s">
        <v>464</v>
      </c>
      <c r="T277" s="52">
        <v>100</v>
      </c>
      <c r="U277" s="52">
        <f t="shared" si="77"/>
        <v>67.320261437908499</v>
      </c>
      <c r="V277" s="52">
        <f t="shared" si="78"/>
        <v>71.014492753623188</v>
      </c>
      <c r="W277" s="52">
        <f t="shared" si="79"/>
        <v>58.847736625514408</v>
      </c>
      <c r="X277" s="52">
        <f t="shared" si="80"/>
        <v>70.137770620862412</v>
      </c>
      <c r="Y277" s="52">
        <f t="shared" si="81"/>
        <v>73.8320019365771</v>
      </c>
      <c r="Z277" s="52">
        <f t="shared" si="82"/>
        <v>61.665245808468313</v>
      </c>
      <c r="AA277" s="52">
        <f t="shared" si="83"/>
        <v>-2.8175091829539127</v>
      </c>
      <c r="AB277" s="52">
        <f t="shared" si="84"/>
        <v>-2.8175091829539127</v>
      </c>
      <c r="AC277" s="52">
        <f t="shared" si="85"/>
        <v>-2.8175091829539056</v>
      </c>
      <c r="AF277">
        <v>2.0499999999999998</v>
      </c>
      <c r="AG277">
        <v>1.85</v>
      </c>
    </row>
    <row r="278" spans="1:33" ht="15" x14ac:dyDescent="0.25">
      <c r="A278">
        <v>1.64</v>
      </c>
      <c r="B278">
        <v>4.34</v>
      </c>
      <c r="C278">
        <v>5.21</v>
      </c>
      <c r="D278" s="45">
        <f t="shared" si="73"/>
        <v>3.2109423759264955E-2</v>
      </c>
      <c r="E278" s="46">
        <f>IF(OR($A278="",$B278="",$C278=""),"",A278*'MPTO_working_3-way'!$I277)</f>
        <v>1.6926594549651943</v>
      </c>
      <c r="F278" s="47">
        <f>IF(OR($A278="",$B278="",$C278=""),"",B278*'MPTO_working_3-way'!$I277)</f>
        <v>4.4793548991152097</v>
      </c>
      <c r="G278" s="48">
        <f>IF(OR($A278="",$B278="",$C278=""),"",C278*'MPTO_working_3-way'!$I277)</f>
        <v>5.3772900977857701</v>
      </c>
      <c r="H278" s="46">
        <f>IF(OR($A278="",$B278="",$C278=""),"",'MPTO_working_3-way'!E277)</f>
        <v>1.6693015024301847</v>
      </c>
      <c r="I278" s="47">
        <f>IF(OR($A278="",$B278="",$C278=""),"",'MPTO_working_3-way'!F277)</f>
        <v>4.5514209350796246</v>
      </c>
      <c r="J278" s="48">
        <f>IF(OR($A278="",$B278="",$C278=""),"",'MPTO_working_3-way'!G277)</f>
        <v>5.5176846692923194</v>
      </c>
      <c r="K278" s="46">
        <f>IF(OR($A278="",$B278="",$C278=""),"",'OddsRatio_working_3-way'!H277)</f>
        <v>1.6773311003287672</v>
      </c>
      <c r="L278" s="47">
        <f>IF(OR($A278="",$B278="",$C278=""),"",'OddsRatio_working_3-way'!I277)</f>
        <v>4.5348216798407535</v>
      </c>
      <c r="M278" s="48">
        <f>IF(OR($A278="",$B278="",$C278=""),"",'OddsRatio_working_3-way'!J277)</f>
        <v>5.4555686443501719</v>
      </c>
      <c r="N278" s="49">
        <f t="shared" si="74"/>
        <v>59.078629021722662</v>
      </c>
      <c r="O278" s="50">
        <f t="shared" si="75"/>
        <v>22.324643224798425</v>
      </c>
      <c r="P278" s="50">
        <f t="shared" si="76"/>
        <v>18.59672775347892</v>
      </c>
      <c r="Q278" t="s">
        <v>330</v>
      </c>
      <c r="R278" t="s">
        <v>342</v>
      </c>
      <c r="S278" t="s">
        <v>464</v>
      </c>
      <c r="T278" s="52">
        <v>100</v>
      </c>
      <c r="U278" s="52">
        <f t="shared" si="77"/>
        <v>39.024390243902438</v>
      </c>
      <c r="V278" s="52">
        <f t="shared" si="78"/>
        <v>76.958525345622121</v>
      </c>
      <c r="W278" s="52">
        <f t="shared" si="79"/>
        <v>80.806142034548941</v>
      </c>
      <c r="X278" s="52">
        <f t="shared" si="80"/>
        <v>42.235332619828938</v>
      </c>
      <c r="Y278" s="52">
        <f t="shared" si="81"/>
        <v>80.169467721548614</v>
      </c>
      <c r="Z278" s="52">
        <f t="shared" si="82"/>
        <v>84.017084410475434</v>
      </c>
      <c r="AA278" s="52">
        <f t="shared" si="83"/>
        <v>-3.2109423759264999</v>
      </c>
      <c r="AB278" s="52">
        <f t="shared" si="84"/>
        <v>-3.2109423759264928</v>
      </c>
      <c r="AC278" s="52">
        <f t="shared" si="85"/>
        <v>-3.2109423759264928</v>
      </c>
      <c r="AF278">
        <v>1.6</v>
      </c>
      <c r="AG278">
        <v>2.44</v>
      </c>
    </row>
    <row r="279" spans="1:33" ht="15" x14ac:dyDescent="0.25">
      <c r="A279">
        <v>3.6</v>
      </c>
      <c r="B279">
        <v>3.85</v>
      </c>
      <c r="C279">
        <v>2.04</v>
      </c>
      <c r="D279" s="45">
        <f t="shared" si="73"/>
        <v>2.771411594941009E-2</v>
      </c>
      <c r="E279" s="46">
        <f>IF(OR($A279="",$B279="",$C279=""),"",A279*'MPTO_working_3-way'!$I278)</f>
        <v>3.6997708174178765</v>
      </c>
      <c r="F279" s="47">
        <f>IF(OR($A279="",$B279="",$C279=""),"",B279*'MPTO_working_3-way'!$I278)</f>
        <v>3.9566993464052289</v>
      </c>
      <c r="G279" s="48">
        <f>IF(OR($A279="",$B279="",$C279=""),"",C279*'MPTO_working_3-way'!$I278)</f>
        <v>2.0965367965367965</v>
      </c>
      <c r="H279" s="46">
        <f>IF(OR($A279="",$B279="",$C279=""),"",'MPTO_working_3-way'!E278)</f>
        <v>3.7238436413444322</v>
      </c>
      <c r="I279" s="47">
        <f>IF(OR($A279="",$B279="",$C279=""),"",'MPTO_working_3-way'!F278)</f>
        <v>3.9919805726548825</v>
      </c>
      <c r="J279" s="48">
        <f>IF(OR($A279="",$B279="",$C279=""),"",'MPTO_working_3-way'!G278)</f>
        <v>2.079183457363885</v>
      </c>
      <c r="K279" s="46">
        <f>IF(OR($A279="",$B279="",$C279=""),"",'OddsRatio_working_3-way'!H278)</f>
        <v>3.715302926002225</v>
      </c>
      <c r="L279" s="47">
        <f>IF(OR($A279="",$B279="",$C279=""),"",'OddsRatio_working_3-way'!I278)</f>
        <v>3.976389745810132</v>
      </c>
      <c r="M279" s="48">
        <f>IF(OR($A279="",$B279="",$C279=""),"",'OddsRatio_working_3-way'!J278)</f>
        <v>2.0861211704008902</v>
      </c>
      <c r="N279" s="49">
        <f t="shared" si="74"/>
        <v>27.028701218253147</v>
      </c>
      <c r="O279" s="50">
        <f t="shared" si="75"/>
        <v>25.273590749535412</v>
      </c>
      <c r="P279" s="50">
        <f t="shared" si="76"/>
        <v>47.697708032211438</v>
      </c>
      <c r="Q279" t="s">
        <v>331</v>
      </c>
      <c r="R279" t="s">
        <v>359</v>
      </c>
      <c r="S279" t="s">
        <v>464</v>
      </c>
      <c r="T279" s="52">
        <v>100</v>
      </c>
      <c r="U279" s="52">
        <f t="shared" si="77"/>
        <v>72.222222222222229</v>
      </c>
      <c r="V279" s="52">
        <f t="shared" si="78"/>
        <v>74.025974025974023</v>
      </c>
      <c r="W279" s="52">
        <f t="shared" si="79"/>
        <v>50.980392156862742</v>
      </c>
      <c r="X279" s="52">
        <f t="shared" si="80"/>
        <v>74.993633817163214</v>
      </c>
      <c r="Y279" s="52">
        <f t="shared" si="81"/>
        <v>76.797385620915023</v>
      </c>
      <c r="Z279" s="52">
        <f t="shared" si="82"/>
        <v>53.751803751803749</v>
      </c>
      <c r="AA279" s="52">
        <f t="shared" si="83"/>
        <v>-2.7714115949409859</v>
      </c>
      <c r="AB279" s="52">
        <f t="shared" si="84"/>
        <v>-2.7714115949410001</v>
      </c>
      <c r="AC279" s="52">
        <f t="shared" si="85"/>
        <v>-2.7714115949410072</v>
      </c>
      <c r="AF279">
        <v>1.63</v>
      </c>
      <c r="AG279">
        <v>2.37</v>
      </c>
    </row>
    <row r="280" spans="1:33" ht="15" x14ac:dyDescent="0.25">
      <c r="A280">
        <v>2.35</v>
      </c>
      <c r="B280">
        <v>3.43</v>
      </c>
      <c r="C280">
        <v>3.11</v>
      </c>
      <c r="D280" s="45">
        <f t="shared" si="73"/>
        <v>3.8620512758118952E-2</v>
      </c>
      <c r="E280" s="46">
        <f>IF(OR($A280="",$B280="",$C280=""),"",A280*'MPTO_working_3-way'!$I279)</f>
        <v>2.4407582049815795</v>
      </c>
      <c r="F280" s="47">
        <f>IF(OR($A280="",$B280="",$C280=""),"",B280*'MPTO_working_3-way'!$I279)</f>
        <v>3.5624683587603481</v>
      </c>
      <c r="G280" s="48">
        <f>IF(OR($A280="",$B280="",$C280=""),"",C280*'MPTO_working_3-way'!$I279)</f>
        <v>3.2301097946777499</v>
      </c>
      <c r="H280" s="46">
        <f>IF(OR($A280="",$B280="",$C280=""),"",'MPTO_working_3-way'!E279)</f>
        <v>2.423311809995278</v>
      </c>
      <c r="I280" s="47">
        <f>IF(OR($A280="",$B280="",$C280=""),"",'MPTO_working_3-way'!F279)</f>
        <v>3.5884521209856883</v>
      </c>
      <c r="J280" s="48">
        <f>IF(OR($A280="",$B280="",$C280=""),"",'MPTO_working_3-way'!G279)</f>
        <v>3.2397068411696637</v>
      </c>
      <c r="K280" s="46">
        <f>IF(OR($A280="",$B280="",$C280=""),"",'OddsRatio_working_3-way'!H279)</f>
        <v>2.4309504584061208</v>
      </c>
      <c r="L280" s="47">
        <f>IF(OR($A280="",$B280="",$C280=""),"",'OddsRatio_working_3-way'!I279)</f>
        <v>3.5757108251310186</v>
      </c>
      <c r="M280" s="48">
        <f>IF(OR($A280="",$B280="",$C280=""),"",'OddsRatio_working_3-way'!J279)</f>
        <v>3.2365225683236409</v>
      </c>
      <c r="N280" s="49">
        <f t="shared" si="74"/>
        <v>40.970875277977278</v>
      </c>
      <c r="O280" s="50">
        <f t="shared" si="75"/>
        <v>28.070424753133121</v>
      </c>
      <c r="P280" s="50">
        <f t="shared" si="76"/>
        <v>30.958699968889587</v>
      </c>
      <c r="Q280" t="s">
        <v>397</v>
      </c>
      <c r="R280" t="s">
        <v>402</v>
      </c>
      <c r="S280" t="s">
        <v>464</v>
      </c>
      <c r="T280" s="52">
        <v>100</v>
      </c>
      <c r="U280" s="52">
        <f t="shared" si="77"/>
        <v>57.446808510638299</v>
      </c>
      <c r="V280" s="52">
        <f t="shared" si="78"/>
        <v>70.845481049562679</v>
      </c>
      <c r="W280" s="52">
        <f t="shared" si="79"/>
        <v>67.845659163987136</v>
      </c>
      <c r="X280" s="52">
        <f t="shared" si="80"/>
        <v>61.308859786450178</v>
      </c>
      <c r="Y280" s="52">
        <f t="shared" si="81"/>
        <v>74.707532325374572</v>
      </c>
      <c r="Z280" s="52">
        <f t="shared" si="82"/>
        <v>71.707710439799015</v>
      </c>
      <c r="AA280" s="52">
        <f t="shared" si="83"/>
        <v>-3.8620512758118792</v>
      </c>
      <c r="AB280" s="52">
        <f t="shared" si="84"/>
        <v>-3.8620512758118934</v>
      </c>
      <c r="AC280" s="52">
        <f t="shared" si="85"/>
        <v>-3.8620512758118792</v>
      </c>
      <c r="AF280">
        <v>2.04</v>
      </c>
      <c r="AG280">
        <v>1.83</v>
      </c>
    </row>
    <row r="281" spans="1:33" ht="15" x14ac:dyDescent="0.25">
      <c r="A281">
        <v>2.96</v>
      </c>
      <c r="B281">
        <v>3.58</v>
      </c>
      <c r="C281">
        <v>2.37</v>
      </c>
      <c r="D281" s="45">
        <f t="shared" si="73"/>
        <v>3.910837504642739E-2</v>
      </c>
      <c r="E281" s="46">
        <f>IF(OR($A281="",$B281="",$C281=""),"",A281*'MPTO_working_3-way'!$I280)</f>
        <v>3.0757607901374251</v>
      </c>
      <c r="F281" s="47">
        <f>IF(OR($A281="",$B281="",$C281=""),"",B281*'MPTO_working_3-way'!$I280)</f>
        <v>3.72000798266621</v>
      </c>
      <c r="G281" s="48">
        <f>IF(OR($A281="",$B281="",$C281=""),"",C281*'MPTO_working_3-way'!$I280)</f>
        <v>2.4626868488600331</v>
      </c>
      <c r="H281" s="46">
        <f>IF(OR($A281="",$B281="",$C281=""),"",'MPTO_working_3-way'!E280)</f>
        <v>3.0788014980293896</v>
      </c>
      <c r="I281" s="47">
        <f>IF(OR($A281="",$B281="",$C281=""),"",'MPTO_working_3-way'!F280)</f>
        <v>3.7552552366954854</v>
      </c>
      <c r="J281" s="48">
        <f>IF(OR($A281="",$B281="",$C281=""),"",'MPTO_working_3-way'!G280)</f>
        <v>2.445556990382046</v>
      </c>
      <c r="K281" s="46">
        <f>IF(OR($A281="",$B281="",$C281=""),"",'OddsRatio_working_3-way'!H280)</f>
        <v>3.0791110703240698</v>
      </c>
      <c r="L281" s="47">
        <f>IF(OR($A281="",$B281="",$C281=""),"",'OddsRatio_working_3-way'!I280)</f>
        <v>3.736789061957194</v>
      </c>
      <c r="M281" s="48">
        <f>IF(OR($A281="",$B281="",$C281=""),"",'OddsRatio_working_3-way'!J280)</f>
        <v>2.453256207318355</v>
      </c>
      <c r="N281" s="49">
        <f t="shared" si="74"/>
        <v>32.512281293348558</v>
      </c>
      <c r="O281" s="50">
        <f t="shared" si="75"/>
        <v>26.881662745338474</v>
      </c>
      <c r="P281" s="50">
        <f t="shared" si="76"/>
        <v>40.606055961312968</v>
      </c>
      <c r="Q281" t="s">
        <v>404</v>
      </c>
      <c r="R281" t="s">
        <v>401</v>
      </c>
      <c r="S281" t="s">
        <v>464</v>
      </c>
      <c r="T281" s="52">
        <v>100</v>
      </c>
      <c r="U281" s="52">
        <f t="shared" si="77"/>
        <v>66.21621621621621</v>
      </c>
      <c r="V281" s="52">
        <f t="shared" si="78"/>
        <v>72.067039106145245</v>
      </c>
      <c r="W281" s="52">
        <f t="shared" si="79"/>
        <v>57.805907172995774</v>
      </c>
      <c r="X281" s="52">
        <f t="shared" si="80"/>
        <v>70.127053720858967</v>
      </c>
      <c r="Y281" s="52">
        <f t="shared" si="81"/>
        <v>75.977876610788002</v>
      </c>
      <c r="Z281" s="52">
        <f t="shared" si="82"/>
        <v>61.716744677638523</v>
      </c>
      <c r="AA281" s="52">
        <f t="shared" si="83"/>
        <v>-3.9108375046427568</v>
      </c>
      <c r="AB281" s="52">
        <f t="shared" si="84"/>
        <v>-3.9108375046427568</v>
      </c>
      <c r="AC281" s="52">
        <f t="shared" si="85"/>
        <v>-3.9108375046427497</v>
      </c>
      <c r="AF281">
        <v>1.94</v>
      </c>
      <c r="AG281">
        <v>1.91</v>
      </c>
    </row>
    <row r="282" spans="1:33" ht="15" x14ac:dyDescent="0.25">
      <c r="A282">
        <v>2.54</v>
      </c>
      <c r="B282">
        <v>3.51</v>
      </c>
      <c r="C282">
        <v>2.78</v>
      </c>
      <c r="D282" s="45">
        <f t="shared" si="73"/>
        <v>3.8313302517686942E-2</v>
      </c>
      <c r="E282" s="46">
        <f>IF(OR($A282="",$B282="",$C282=""),"",A282*'MPTO_working_3-way'!$I281)</f>
        <v>2.637315788394925</v>
      </c>
      <c r="F282" s="47">
        <f>IF(OR($A282="",$B282="",$C282=""),"",B282*'MPTO_working_3-way'!$I281)</f>
        <v>3.644479691837081</v>
      </c>
      <c r="G282" s="48">
        <f>IF(OR($A282="",$B282="",$C282=""),"",C282*'MPTO_working_3-way'!$I281)</f>
        <v>2.8865109809991694</v>
      </c>
      <c r="H282" s="46">
        <f>IF(OR($A282="",$B282="",$C282=""),"",'MPTO_working_3-way'!E281)</f>
        <v>2.6251563878477939</v>
      </c>
      <c r="I282" s="47">
        <f>IF(OR($A282="",$B282="",$C282=""),"",'MPTO_working_3-way'!F281)</f>
        <v>3.6747253090489411</v>
      </c>
      <c r="J282" s="48">
        <f>IF(OR($A282="",$B282="",$C282=""),"",'MPTO_working_3-way'!G281)</f>
        <v>2.882333385484884</v>
      </c>
      <c r="K282" s="46">
        <f>IF(OR($A282="",$B282="",$C282=""),"",'OddsRatio_working_3-way'!H281)</f>
        <v>2.6310786922218248</v>
      </c>
      <c r="L282" s="47">
        <f>IF(OR($A282="",$B282="",$C282=""),"",'OddsRatio_working_3-way'!I281)</f>
        <v>3.6584464399199863</v>
      </c>
      <c r="M282" s="48">
        <f>IF(OR($A282="",$B282="",$C282=""),"",'OddsRatio_working_3-way'!J281)</f>
        <v>2.8852727741265238</v>
      </c>
      <c r="N282" s="49">
        <f t="shared" si="74"/>
        <v>37.917340213877146</v>
      </c>
      <c r="O282" s="50">
        <f t="shared" si="75"/>
        <v>27.438759015170362</v>
      </c>
      <c r="P282" s="50">
        <f t="shared" si="76"/>
        <v>34.643900770952506</v>
      </c>
      <c r="Q282" t="s">
        <v>403</v>
      </c>
      <c r="R282" t="s">
        <v>406</v>
      </c>
      <c r="S282" t="s">
        <v>464</v>
      </c>
      <c r="T282" s="52">
        <v>100</v>
      </c>
      <c r="U282" s="52">
        <f t="shared" si="77"/>
        <v>60.629921259842511</v>
      </c>
      <c r="V282" s="52">
        <f t="shared" si="78"/>
        <v>71.509971509971507</v>
      </c>
      <c r="W282" s="52">
        <f t="shared" si="79"/>
        <v>64.02877697841727</v>
      </c>
      <c r="X282" s="52">
        <f t="shared" si="80"/>
        <v>64.461251511611223</v>
      </c>
      <c r="Y282" s="52">
        <f t="shared" si="81"/>
        <v>75.341301761740212</v>
      </c>
      <c r="Z282" s="52">
        <f t="shared" si="82"/>
        <v>67.86010723018596</v>
      </c>
      <c r="AA282" s="52">
        <f t="shared" si="83"/>
        <v>-3.831330251768712</v>
      </c>
      <c r="AB282" s="52">
        <f t="shared" si="84"/>
        <v>-3.8313302517687049</v>
      </c>
      <c r="AC282" s="52">
        <f t="shared" si="85"/>
        <v>-3.8313302517686907</v>
      </c>
      <c r="AF282">
        <v>1.78</v>
      </c>
      <c r="AG282">
        <v>2.06</v>
      </c>
    </row>
    <row r="283" spans="1:33" ht="15" x14ac:dyDescent="0.25">
      <c r="A283">
        <v>2.2999999999999998</v>
      </c>
      <c r="B283">
        <v>3.46</v>
      </c>
      <c r="C283">
        <v>3.17</v>
      </c>
      <c r="D283" s="45">
        <f t="shared" si="73"/>
        <v>3.9257362985326116E-2</v>
      </c>
      <c r="E283" s="46">
        <f>IF(OR($A283="",$B283="",$C283=""),"",A283*'MPTO_working_3-way'!$I282)</f>
        <v>2.3902919348662497</v>
      </c>
      <c r="F283" s="47">
        <f>IF(OR($A283="",$B283="",$C283=""),"",B283*'MPTO_working_3-way'!$I282)</f>
        <v>3.5958304759292283</v>
      </c>
      <c r="G283" s="48">
        <f>IF(OR($A283="",$B283="",$C283=""),"",C283*'MPTO_working_3-way'!$I282)</f>
        <v>3.2944458406634838</v>
      </c>
      <c r="H283" s="46">
        <f>IF(OR($A283="",$B283="",$C283=""),"",'MPTO_working_3-way'!E282)</f>
        <v>2.3713719196371779</v>
      </c>
      <c r="I283" s="47">
        <f>IF(OR($A283="",$B283="",$C283=""),"",'MPTO_working_3-way'!F282)</f>
        <v>3.6240871613099102</v>
      </c>
      <c r="J283" s="48">
        <f>IF(OR($A283="",$B283="",$C283=""),"",'MPTO_working_3-way'!G282)</f>
        <v>3.307188622798976</v>
      </c>
      <c r="K283" s="46">
        <f>IF(OR($A283="",$B283="",$C283=""),"",'OddsRatio_working_3-way'!H282)</f>
        <v>2.3795278959521671</v>
      </c>
      <c r="L283" s="47">
        <f>IF(OR($A283="",$B283="",$C283=""),"",'OddsRatio_working_3-way'!I282)</f>
        <v>3.6104912492633305</v>
      </c>
      <c r="M283" s="48">
        <f>IF(OR($A283="",$B283="",$C283=""),"",'OddsRatio_working_3-way'!J282)</f>
        <v>3.3027504109355403</v>
      </c>
      <c r="N283" s="49">
        <f t="shared" si="74"/>
        <v>41.835893993256335</v>
      </c>
      <c r="O283" s="50">
        <f t="shared" si="75"/>
        <v>27.809987336557672</v>
      </c>
      <c r="P283" s="50">
        <f t="shared" si="76"/>
        <v>30.354118670185983</v>
      </c>
      <c r="Q283" t="s">
        <v>405</v>
      </c>
      <c r="R283" t="s">
        <v>399</v>
      </c>
      <c r="S283" t="s">
        <v>464</v>
      </c>
      <c r="T283" s="52">
        <v>100</v>
      </c>
      <c r="U283" s="52">
        <f t="shared" si="77"/>
        <v>56.521739130434774</v>
      </c>
      <c r="V283" s="52">
        <f t="shared" si="78"/>
        <v>71.098265895953759</v>
      </c>
      <c r="W283" s="52">
        <f t="shared" si="79"/>
        <v>68.454258675078862</v>
      </c>
      <c r="X283" s="52">
        <f t="shared" si="80"/>
        <v>60.44747542896738</v>
      </c>
      <c r="Y283" s="52">
        <f t="shared" si="81"/>
        <v>75.024002194486343</v>
      </c>
      <c r="Z283" s="52">
        <f t="shared" si="82"/>
        <v>72.379994973611474</v>
      </c>
      <c r="AA283" s="52">
        <f t="shared" si="83"/>
        <v>-3.9257362985326054</v>
      </c>
      <c r="AB283" s="52">
        <f t="shared" si="84"/>
        <v>-3.9257362985325841</v>
      </c>
      <c r="AC283" s="52">
        <f t="shared" si="85"/>
        <v>-3.9257362985326125</v>
      </c>
      <c r="AF283">
        <v>1.9</v>
      </c>
      <c r="AG283">
        <v>1.95</v>
      </c>
    </row>
    <row r="284" spans="1:33" ht="15" x14ac:dyDescent="0.25">
      <c r="A284">
        <v>2.39</v>
      </c>
      <c r="B284">
        <v>4.0199999999999996</v>
      </c>
      <c r="C284">
        <v>2.61</v>
      </c>
      <c r="D284" s="45">
        <f t="shared" si="73"/>
        <v>5.0308023198584184E-2</v>
      </c>
      <c r="E284" s="46">
        <f>IF(OR($A284="",$B284="",$C284=""),"",A284*'MPTO_working_3-way'!$I283)</f>
        <v>2.5102361754446165</v>
      </c>
      <c r="F284" s="47">
        <f>IF(OR($A284="",$B284="",$C284=""),"",B284*'MPTO_working_3-way'!$I283)</f>
        <v>4.2222382532583076</v>
      </c>
      <c r="G284" s="48">
        <f>IF(OR($A284="",$B284="",$C284=""),"",C284*'MPTO_working_3-way'!$I283)</f>
        <v>2.7413039405483044</v>
      </c>
      <c r="H284" s="46">
        <f>IF(OR($A284="",$B284="",$C284=""),"",'MPTO_working_3-way'!E283)</f>
        <v>2.4897875092611113</v>
      </c>
      <c r="I284" s="47">
        <f>IF(OR($A284="",$B284="",$C284=""),"",'MPTO_working_3-way'!F283)</f>
        <v>4.3105886389522716</v>
      </c>
      <c r="J284" s="48">
        <f>IF(OR($A284="",$B284="",$C284=""),"",'MPTO_working_3-way'!G283)</f>
        <v>2.7294630862694382</v>
      </c>
      <c r="K284" s="46">
        <f>IF(OR($A284="",$B284="",$C284=""),"",'OddsRatio_working_3-way'!H283)</f>
        <v>2.5002443023818754</v>
      </c>
      <c r="L284" s="47">
        <f>IF(OR($A284="",$B284="",$C284=""),"",'OddsRatio_working_3-way'!I283)</f>
        <v>4.2595235922253689</v>
      </c>
      <c r="M284" s="48">
        <f>IF(OR($A284="",$B284="",$C284=""),"",'OddsRatio_working_3-way'!J283)</f>
        <v>2.7376930408883595</v>
      </c>
      <c r="N284" s="49">
        <f t="shared" si="74"/>
        <v>39.836889045823689</v>
      </c>
      <c r="O284" s="50">
        <f t="shared" si="75"/>
        <v>23.684120601870312</v>
      </c>
      <c r="P284" s="50">
        <f t="shared" si="76"/>
        <v>36.478990352305999</v>
      </c>
      <c r="Q284" t="s">
        <v>408</v>
      </c>
      <c r="R284" t="s">
        <v>410</v>
      </c>
      <c r="S284" t="s">
        <v>464</v>
      </c>
      <c r="T284" s="52">
        <v>100</v>
      </c>
      <c r="U284" s="52">
        <f t="shared" si="77"/>
        <v>58.15899581589958</v>
      </c>
      <c r="V284" s="52">
        <f t="shared" si="78"/>
        <v>75.124378109452735</v>
      </c>
      <c r="W284" s="52">
        <f t="shared" si="79"/>
        <v>61.685823754789276</v>
      </c>
      <c r="X284" s="52">
        <f t="shared" si="80"/>
        <v>63.189798135758004</v>
      </c>
      <c r="Y284" s="52">
        <f t="shared" si="81"/>
        <v>80.155180429311145</v>
      </c>
      <c r="Z284" s="52">
        <f t="shared" si="82"/>
        <v>66.716626074647678</v>
      </c>
      <c r="AA284" s="52">
        <f t="shared" si="83"/>
        <v>-5.0308023198584237</v>
      </c>
      <c r="AB284" s="52">
        <f t="shared" si="84"/>
        <v>-5.0308023198584095</v>
      </c>
      <c r="AC284" s="52">
        <f t="shared" si="85"/>
        <v>-5.0308023198584024</v>
      </c>
      <c r="AF284">
        <v>1.58</v>
      </c>
      <c r="AG284">
        <v>2.37</v>
      </c>
    </row>
    <row r="285" spans="1:33" ht="15" x14ac:dyDescent="0.25">
      <c r="A285">
        <v>2.12</v>
      </c>
      <c r="B285">
        <v>3.85</v>
      </c>
      <c r="C285">
        <v>3.13</v>
      </c>
      <c r="D285" s="45">
        <f t="shared" si="73"/>
        <v>5.0927190839180625E-2</v>
      </c>
      <c r="E285" s="46">
        <f>IF(OR($A285="",$B285="",$C285=""),"",A285*'MPTO_working_3-way'!$I284)</f>
        <v>2.2279656445790632</v>
      </c>
      <c r="F285" s="47">
        <f>IF(OR($A285="",$B285="",$C285=""),"",B285*'MPTO_working_3-way'!$I284)</f>
        <v>4.0460696847308455</v>
      </c>
      <c r="G285" s="48">
        <f>IF(OR($A285="",$B285="",$C285=""),"",C285*'MPTO_working_3-way'!$I284)</f>
        <v>3.2894021073266351</v>
      </c>
      <c r="H285" s="46">
        <f>IF(OR($A285="",$B285="",$C285=""),"",'MPTO_working_3-way'!E284)</f>
        <v>2.1991439998209494</v>
      </c>
      <c r="I285" s="47">
        <f>IF(OR($A285="",$B285="",$C285=""),"",'MPTO_working_3-way'!F284)</f>
        <v>4.1192179196119909</v>
      </c>
      <c r="J285" s="48">
        <f>IF(OR($A285="",$B285="",$C285=""),"",'MPTO_working_3-way'!G284)</f>
        <v>3.305642105916939</v>
      </c>
      <c r="K285" s="46">
        <f>IF(OR($A285="",$B285="",$C285=""),"",'OddsRatio_working_3-way'!H284)</f>
        <v>2.2110707069893318</v>
      </c>
      <c r="L285" s="47">
        <f>IF(OR($A285="",$B285="",$C285=""),"",'OddsRatio_working_3-way'!I284)</f>
        <v>4.0817424240353537</v>
      </c>
      <c r="M285" s="48">
        <f>IF(OR($A285="",$B285="",$C285=""),"",'OddsRatio_working_3-way'!J284)</f>
        <v>3.3031969695422112</v>
      </c>
      <c r="N285" s="49">
        <f t="shared" si="74"/>
        <v>44.883995515511337</v>
      </c>
      <c r="O285" s="50">
        <f t="shared" si="75"/>
        <v>24.715342985164686</v>
      </c>
      <c r="P285" s="50">
        <f t="shared" si="76"/>
        <v>30.400661499323977</v>
      </c>
      <c r="Q285" t="s">
        <v>411</v>
      </c>
      <c r="R285" t="s">
        <v>416</v>
      </c>
      <c r="S285" t="s">
        <v>464</v>
      </c>
      <c r="T285" s="52">
        <v>100</v>
      </c>
      <c r="U285" s="52">
        <f t="shared" si="77"/>
        <v>52.830188679245275</v>
      </c>
      <c r="V285" s="52">
        <f t="shared" si="78"/>
        <v>74.025974025974023</v>
      </c>
      <c r="W285" s="52">
        <f t="shared" si="79"/>
        <v>68.051118210862612</v>
      </c>
      <c r="X285" s="52">
        <f t="shared" si="80"/>
        <v>57.922907763163359</v>
      </c>
      <c r="Y285" s="52">
        <f t="shared" si="81"/>
        <v>79.118693109892092</v>
      </c>
      <c r="Z285" s="52">
        <f t="shared" si="82"/>
        <v>73.143837294780695</v>
      </c>
      <c r="AA285" s="52">
        <f t="shared" si="83"/>
        <v>-5.0927190839180838</v>
      </c>
      <c r="AB285" s="52">
        <f t="shared" si="84"/>
        <v>-5.0927190839180696</v>
      </c>
      <c r="AC285" s="52">
        <f t="shared" si="85"/>
        <v>-5.0927190839180838</v>
      </c>
      <c r="AF285">
        <v>1.67</v>
      </c>
      <c r="AG285">
        <v>2.2000000000000002</v>
      </c>
    </row>
    <row r="286" spans="1:33" ht="15" x14ac:dyDescent="0.25">
      <c r="A286">
        <v>4.05</v>
      </c>
      <c r="B286">
        <v>3.79</v>
      </c>
      <c r="C286">
        <v>1.85</v>
      </c>
      <c r="D286" s="45">
        <f t="shared" si="73"/>
        <v>5.1306363531517407E-2</v>
      </c>
      <c r="E286" s="46">
        <f>IF(OR($A286="",$B286="",$C286=""),"",A286*'MPTO_working_3-way'!$I285)</f>
        <v>4.2577907723026449</v>
      </c>
      <c r="F286" s="47">
        <f>IF(OR($A286="",$B286="",$C286=""),"",B286*'MPTO_working_3-way'!$I285)</f>
        <v>3.984451117784451</v>
      </c>
      <c r="G286" s="48">
        <f>IF(OR($A286="",$B286="",$C286=""),"",C286*'MPTO_working_3-way'!$I285)</f>
        <v>1.9449167725333072</v>
      </c>
      <c r="H286" s="46">
        <f>IF(OR($A286="",$B286="",$C286=""),"",'MPTO_working_3-way'!E285)</f>
        <v>4.3513931117617979</v>
      </c>
      <c r="I286" s="47">
        <f>IF(OR($A286="",$B286="",$C286=""),"",'MPTO_working_3-way'!F285)</f>
        <v>4.0526829071041117</v>
      </c>
      <c r="J286" s="48">
        <f>IF(OR($A286="",$B286="",$C286=""),"",'MPTO_working_3-way'!G285)</f>
        <v>1.9104444056977132</v>
      </c>
      <c r="K286" s="46">
        <f>IF(OR($A286="",$B286="",$C286=""),"",'OddsRatio_working_3-way'!H285)</f>
        <v>4.312468372921753</v>
      </c>
      <c r="L286" s="47">
        <f>IF(OR($A286="",$B286="",$C286=""),"",'OddsRatio_working_3-way'!I285)</f>
        <v>4.0300940198202264</v>
      </c>
      <c r="M286" s="48">
        <f>IF(OR($A286="",$B286="",$C286=""),"",'OddsRatio_working_3-way'!J285)</f>
        <v>1.9231469236011443</v>
      </c>
      <c r="N286" s="49">
        <f t="shared" si="74"/>
        <v>23.486358383439132</v>
      </c>
      <c r="O286" s="50">
        <f t="shared" si="75"/>
        <v>25.097559750113053</v>
      </c>
      <c r="P286" s="50">
        <f t="shared" si="76"/>
        <v>51.416081866447826</v>
      </c>
      <c r="Q286" t="s">
        <v>412</v>
      </c>
      <c r="R286" t="s">
        <v>414</v>
      </c>
      <c r="S286" t="s">
        <v>464</v>
      </c>
      <c r="T286" s="52">
        <v>100</v>
      </c>
      <c r="U286" s="52">
        <f t="shared" si="77"/>
        <v>75.308641975308646</v>
      </c>
      <c r="V286" s="52">
        <f t="shared" si="78"/>
        <v>73.614775725593674</v>
      </c>
      <c r="W286" s="52">
        <f t="shared" si="79"/>
        <v>45.945945945945937</v>
      </c>
      <c r="X286" s="52">
        <f t="shared" si="80"/>
        <v>80.439278328460389</v>
      </c>
      <c r="Y286" s="52">
        <f t="shared" si="81"/>
        <v>78.745412078745403</v>
      </c>
      <c r="Z286" s="52">
        <f t="shared" si="82"/>
        <v>51.076582299097694</v>
      </c>
      <c r="AA286" s="52">
        <f t="shared" si="83"/>
        <v>-5.1306363531517434</v>
      </c>
      <c r="AB286" s="52">
        <f t="shared" si="84"/>
        <v>-5.1306363531517292</v>
      </c>
      <c r="AC286" s="52">
        <f t="shared" si="85"/>
        <v>-5.1306363531517576</v>
      </c>
      <c r="AF286">
        <v>1.82</v>
      </c>
      <c r="AG286">
        <v>2.0099999999999998</v>
      </c>
    </row>
    <row r="287" spans="1:33" ht="15" x14ac:dyDescent="0.25">
      <c r="A287">
        <v>1.65</v>
      </c>
      <c r="B287">
        <v>3.99</v>
      </c>
      <c r="C287">
        <v>5.04</v>
      </c>
      <c r="D287" s="45">
        <f t="shared" si="73"/>
        <v>5.5099870889344649E-2</v>
      </c>
      <c r="E287" s="46">
        <f>IF(OR($A287="",$B287="",$C287=""),"",A287*'MPTO_working_3-way'!$I286)</f>
        <v>1.7409147869674186</v>
      </c>
      <c r="F287" s="47">
        <f>IF(OR($A287="",$B287="",$C287=""),"",B287*'MPTO_working_3-way'!$I286)</f>
        <v>4.209848484848485</v>
      </c>
      <c r="G287" s="48">
        <f>IF(OR($A287="",$B287="",$C287=""),"",C287*'MPTO_working_3-way'!$I286)</f>
        <v>5.3177033492822972</v>
      </c>
      <c r="H287" s="46">
        <f>IF(OR($A287="",$B287="",$C287=""),"",'MPTO_working_3-way'!E286)</f>
        <v>1.7015658317000149</v>
      </c>
      <c r="I287" s="47">
        <f>IF(OR($A287="",$B287="",$C287=""),"",'MPTO_working_3-way'!F286)</f>
        <v>4.3055207368248958</v>
      </c>
      <c r="J287" s="48">
        <f>IF(OR($A287="",$B287="",$C287=""),"",'MPTO_working_3-way'!G286)</f>
        <v>5.5541338582677175</v>
      </c>
      <c r="K287" s="46">
        <f>IF(OR($A287="",$B287="",$C287=""),"",'OddsRatio_working_3-way'!H286)</f>
        <v>1.7149167634007285</v>
      </c>
      <c r="L287" s="47">
        <f>IF(OR($A287="",$B287="",$C287=""),"",'OddsRatio_working_3-way'!I286)</f>
        <v>4.2886171116433509</v>
      </c>
      <c r="M287" s="48">
        <f>IF(OR($A287="",$B287="",$C287=""),"",'OddsRatio_working_3-way'!J286)</f>
        <v>5.4434826525214506</v>
      </c>
      <c r="N287" s="49">
        <f t="shared" si="74"/>
        <v>57.441065323016019</v>
      </c>
      <c r="O287" s="50">
        <f t="shared" si="75"/>
        <v>23.753824005758503</v>
      </c>
      <c r="P287" s="50">
        <f t="shared" si="76"/>
        <v>18.805110671225481</v>
      </c>
      <c r="Q287" t="s">
        <v>413</v>
      </c>
      <c r="R287" t="s">
        <v>409</v>
      </c>
      <c r="S287" t="s">
        <v>464</v>
      </c>
      <c r="T287" s="52">
        <v>100</v>
      </c>
      <c r="U287" s="52">
        <f t="shared" si="77"/>
        <v>39.393939393939398</v>
      </c>
      <c r="V287" s="52">
        <f t="shared" si="78"/>
        <v>74.937343358395992</v>
      </c>
      <c r="W287" s="52">
        <f t="shared" si="79"/>
        <v>80.158730158730151</v>
      </c>
      <c r="X287" s="52">
        <f t="shared" si="80"/>
        <v>44.903926482873842</v>
      </c>
      <c r="Y287" s="52">
        <f t="shared" si="81"/>
        <v>80.447330447330444</v>
      </c>
      <c r="Z287" s="52">
        <f t="shared" si="82"/>
        <v>85.668717247664617</v>
      </c>
      <c r="AA287" s="52">
        <f t="shared" si="83"/>
        <v>-5.5099870889344444</v>
      </c>
      <c r="AB287" s="52">
        <f t="shared" si="84"/>
        <v>-5.5099870889344515</v>
      </c>
      <c r="AC287" s="52">
        <f t="shared" si="85"/>
        <v>-5.5099870889344658</v>
      </c>
      <c r="AF287">
        <v>1.76</v>
      </c>
      <c r="AG287">
        <v>2.06</v>
      </c>
    </row>
    <row r="288" spans="1:33" ht="15" x14ac:dyDescent="0.25">
      <c r="A288">
        <v>2.25</v>
      </c>
      <c r="B288">
        <v>3.87</v>
      </c>
      <c r="C288">
        <v>2.87</v>
      </c>
      <c r="D288" s="45">
        <f t="shared" si="73"/>
        <v>5.1274433010110698E-2</v>
      </c>
      <c r="E288" s="46">
        <f>IF(OR($A288="",$B288="",$C288=""),"",A288*'MPTO_working_3-way'!$I287)</f>
        <v>2.3653674742727491</v>
      </c>
      <c r="F288" s="47">
        <f>IF(OR($A288="",$B288="",$C288=""),"",B288*'MPTO_working_3-way'!$I287)</f>
        <v>4.0684320557491285</v>
      </c>
      <c r="G288" s="48">
        <f>IF(OR($A288="",$B288="",$C288=""),"",C288*'MPTO_working_3-way'!$I287)</f>
        <v>3.0171576227390178</v>
      </c>
      <c r="H288" s="46">
        <f>IF(OR($A288="",$B288="",$C288=""),"",'MPTO_working_3-way'!E287)</f>
        <v>2.3399860952126796</v>
      </c>
      <c r="I288" s="47">
        <f>IF(OR($A288="",$B288="",$C288=""),"",'MPTO_working_3-way'!F287)</f>
        <v>4.144107953485479</v>
      </c>
      <c r="J288" s="48">
        <f>IF(OR($A288="",$B288="",$C288=""),"",'MPTO_working_3-way'!G287)</f>
        <v>3.018042661111362</v>
      </c>
      <c r="K288" s="46">
        <f>IF(OR($A288="",$B288="",$C288=""),"",'OddsRatio_working_3-way'!H287)</f>
        <v>2.3513040539810621</v>
      </c>
      <c r="L288" s="47">
        <f>IF(OR($A288="",$B288="",$C288=""),"",'OddsRatio_working_3-way'!I287)</f>
        <v>4.1025941079405186</v>
      </c>
      <c r="M288" s="48">
        <f>IF(OR($A288="",$B288="",$C288=""),"",'OddsRatio_working_3-way'!J287)</f>
        <v>3.0215508647556693</v>
      </c>
      <c r="N288" s="49">
        <f t="shared" si="74"/>
        <v>42.276729128841083</v>
      </c>
      <c r="O288" s="50">
        <f t="shared" si="75"/>
        <v>24.57949367955877</v>
      </c>
      <c r="P288" s="50">
        <f t="shared" si="76"/>
        <v>33.143777191600151</v>
      </c>
      <c r="Q288" t="s">
        <v>415</v>
      </c>
      <c r="R288" t="s">
        <v>407</v>
      </c>
      <c r="S288" t="s">
        <v>464</v>
      </c>
      <c r="T288" s="52">
        <v>100</v>
      </c>
      <c r="U288" s="52">
        <f t="shared" si="77"/>
        <v>55.55555555555555</v>
      </c>
      <c r="V288" s="52">
        <f t="shared" si="78"/>
        <v>74.160206718346245</v>
      </c>
      <c r="W288" s="52">
        <f t="shared" si="79"/>
        <v>65.156794425087099</v>
      </c>
      <c r="X288" s="52">
        <f t="shared" si="80"/>
        <v>60.682998856566627</v>
      </c>
      <c r="Y288" s="52">
        <f t="shared" si="81"/>
        <v>79.287650019357329</v>
      </c>
      <c r="Z288" s="52">
        <f t="shared" si="82"/>
        <v>70.284237726098183</v>
      </c>
      <c r="AA288" s="52">
        <f t="shared" si="83"/>
        <v>-5.1274433010110769</v>
      </c>
      <c r="AB288" s="52">
        <f t="shared" si="84"/>
        <v>-5.127443301011084</v>
      </c>
      <c r="AC288" s="52">
        <f t="shared" si="85"/>
        <v>-5.127443301011084</v>
      </c>
      <c r="AF288">
        <v>1.67</v>
      </c>
      <c r="AG288">
        <v>2.21</v>
      </c>
    </row>
    <row r="289" spans="1:35" ht="15" x14ac:dyDescent="0.25">
      <c r="A289">
        <v>1.71</v>
      </c>
      <c r="B289">
        <v>4.58</v>
      </c>
      <c r="C289">
        <v>3.98</v>
      </c>
      <c r="D289" s="45">
        <f t="shared" si="73"/>
        <v>5.4392214398173877E-2</v>
      </c>
      <c r="E289" s="46">
        <f>IF(OR($A289="",$B289="",$C289=""),"",A289*'MPTO_working_3-way'!$I288)</f>
        <v>1.8030106866208773</v>
      </c>
      <c r="F289" s="47">
        <f>IF(OR($A289="",$B289="",$C289=""),"",B289*'MPTO_working_3-way'!$I288)</f>
        <v>4.829116341943636</v>
      </c>
      <c r="G289" s="48">
        <f>IF(OR($A289="",$B289="",$C289=""),"",C289*'MPTO_working_3-way'!$I288)</f>
        <v>4.1964810133047319</v>
      </c>
      <c r="H289" s="46">
        <f>IF(OR($A289="",$B289="",$C289=""),"",'MPTO_working_3-way'!E288)</f>
        <v>1.7647123697323883</v>
      </c>
      <c r="I289" s="47">
        <f>IF(OR($A289="",$B289="",$C289=""),"",'MPTO_working_3-way'!F288)</f>
        <v>4.9947586695498405</v>
      </c>
      <c r="J289" s="48">
        <f>IF(OR($A289="",$B289="",$C289=""),"",'MPTO_working_3-way'!G288)</f>
        <v>4.2895342395978266</v>
      </c>
      <c r="K289" s="46">
        <f>IF(OR($A289="",$B289="",$C289=""),"",'OddsRatio_working_3-way'!H288)</f>
        <v>1.7780095842550161</v>
      </c>
      <c r="L289" s="47">
        <f>IF(OR($A289="",$B289="",$C289=""),"",'OddsRatio_working_3-way'!I288)</f>
        <v>4.9229215656802223</v>
      </c>
      <c r="M289" s="48">
        <f>IF(OR($A289="",$B289="",$C289=""),"",'OddsRatio_working_3-way'!J288)</f>
        <v>4.2654486775773917</v>
      </c>
      <c r="N289" s="49">
        <f t="shared" si="74"/>
        <v>55.462788291851759</v>
      </c>
      <c r="O289" s="50">
        <f t="shared" si="75"/>
        <v>20.707722266171729</v>
      </c>
      <c r="P289" s="50">
        <f t="shared" si="76"/>
        <v>23.829489441976513</v>
      </c>
      <c r="Q289" t="s">
        <v>420</v>
      </c>
      <c r="R289" t="s">
        <v>424</v>
      </c>
      <c r="S289" t="s">
        <v>464</v>
      </c>
      <c r="T289" s="52">
        <v>100</v>
      </c>
      <c r="U289" s="52">
        <f t="shared" si="77"/>
        <v>41.520467836257311</v>
      </c>
      <c r="V289" s="52">
        <f t="shared" si="78"/>
        <v>78.165938864628828</v>
      </c>
      <c r="W289" s="52">
        <f t="shared" si="79"/>
        <v>74.874371859296474</v>
      </c>
      <c r="X289" s="52">
        <f t="shared" si="80"/>
        <v>46.959689276074698</v>
      </c>
      <c r="Y289" s="52">
        <f t="shared" si="81"/>
        <v>83.605160304446201</v>
      </c>
      <c r="Z289" s="52">
        <f t="shared" si="82"/>
        <v>80.313593299113876</v>
      </c>
      <c r="AA289" s="52">
        <f t="shared" si="83"/>
        <v>-5.4392214398173877</v>
      </c>
      <c r="AB289" s="52">
        <f t="shared" si="84"/>
        <v>-5.4392214398173735</v>
      </c>
      <c r="AC289" s="52">
        <f t="shared" si="85"/>
        <v>-5.4392214398174019</v>
      </c>
      <c r="AF289">
        <v>1.61</v>
      </c>
      <c r="AG289">
        <v>2.3199999999999998</v>
      </c>
    </row>
    <row r="290" spans="1:35" ht="15" x14ac:dyDescent="0.25">
      <c r="A290">
        <v>1.97</v>
      </c>
      <c r="B290">
        <v>4.26</v>
      </c>
      <c r="C290">
        <v>3.23</v>
      </c>
      <c r="D290" s="45">
        <f t="shared" si="73"/>
        <v>5.1953520455342517E-2</v>
      </c>
      <c r="E290" s="46">
        <f>IF(OR($A290="",$B290="",$C290=""),"",A290*'MPTO_working_3-way'!$I289)</f>
        <v>2.0723484352970249</v>
      </c>
      <c r="F290" s="47">
        <f>IF(OR($A290="",$B290="",$C290=""),"",B290*'MPTO_working_3-way'!$I289)</f>
        <v>4.4813219971397587</v>
      </c>
      <c r="G290" s="48">
        <f>IF(OR($A290="",$B290="",$C290=""),"",C290*'MPTO_working_3-way'!$I289)</f>
        <v>3.3978098710707565</v>
      </c>
      <c r="H290" s="46">
        <f>IF(OR($A290="",$B290="",$C290=""),"",'MPTO_working_3-way'!E289)</f>
        <v>2.0395826993111252</v>
      </c>
      <c r="I290" s="47">
        <f>IF(OR($A290="",$B290="",$C290=""),"",'MPTO_working_3-way'!F289)</f>
        <v>4.5993094510572536</v>
      </c>
      <c r="J290" s="48">
        <f>IF(OR($A290="",$B290="",$C290=""),"",'MPTO_working_3-way'!G289)</f>
        <v>3.421380471961275</v>
      </c>
      <c r="K290" s="46">
        <f>IF(OR($A290="",$B290="",$C290=""),"",'OddsRatio_working_3-way'!H289)</f>
        <v>2.0525568818635129</v>
      </c>
      <c r="L290" s="47">
        <f>IF(OR($A290="",$B290="",$C290=""),"",'OddsRatio_working_3-way'!I289)</f>
        <v>4.5374592112113925</v>
      </c>
      <c r="M290" s="48">
        <f>IF(OR($A290="",$B290="",$C290=""),"",'OddsRatio_working_3-way'!J289)</f>
        <v>3.4197957180985905</v>
      </c>
      <c r="N290" s="49">
        <f t="shared" si="74"/>
        <v>48.254433615873687</v>
      </c>
      <c r="O290" s="50">
        <f t="shared" si="75"/>
        <v>22.314843714382906</v>
      </c>
      <c r="P290" s="50">
        <f t="shared" si="76"/>
        <v>29.430722669743396</v>
      </c>
      <c r="Q290" t="s">
        <v>419</v>
      </c>
      <c r="R290" t="s">
        <v>418</v>
      </c>
      <c r="S290" t="s">
        <v>464</v>
      </c>
      <c r="T290" s="52">
        <v>100</v>
      </c>
      <c r="U290" s="52">
        <f t="shared" si="77"/>
        <v>49.238578680203041</v>
      </c>
      <c r="V290" s="52">
        <f t="shared" si="78"/>
        <v>76.525821596244128</v>
      </c>
      <c r="W290" s="52">
        <f t="shared" si="79"/>
        <v>69.040247678018574</v>
      </c>
      <c r="X290" s="52">
        <f t="shared" si="80"/>
        <v>54.433930725737298</v>
      </c>
      <c r="Y290" s="52">
        <f t="shared" si="81"/>
        <v>81.721173641778378</v>
      </c>
      <c r="Z290" s="52">
        <f t="shared" si="82"/>
        <v>74.235599723552824</v>
      </c>
      <c r="AA290" s="52">
        <f t="shared" si="83"/>
        <v>-5.195352045534257</v>
      </c>
      <c r="AB290" s="52">
        <f t="shared" si="84"/>
        <v>-5.1953520455342499</v>
      </c>
      <c r="AC290" s="52">
        <f t="shared" si="85"/>
        <v>-5.1953520455342499</v>
      </c>
      <c r="AF290">
        <v>1.64</v>
      </c>
      <c r="AG290">
        <v>2.2599999999999998</v>
      </c>
    </row>
    <row r="291" spans="1:35" ht="15" x14ac:dyDescent="0.25">
      <c r="A291">
        <v>1.1599999999999999</v>
      </c>
      <c r="B291">
        <v>7.6</v>
      </c>
      <c r="C291">
        <v>14.91</v>
      </c>
      <c r="D291" s="45">
        <f t="shared" si="73"/>
        <v>6.0716994039250682E-2</v>
      </c>
      <c r="E291" s="46">
        <f>IF(OR($A291="",$B291="",$C291=""),"",A291*'MPTO_working_3-way'!$I290)</f>
        <v>1.2304317130855307</v>
      </c>
      <c r="F291" s="47">
        <f>IF(OR($A291="",$B291="",$C291=""),"",B291*'MPTO_working_3-way'!$I290)</f>
        <v>8.0614491546983054</v>
      </c>
      <c r="G291" s="48">
        <f>IF(OR($A291="",$B291="",$C291=""),"",C291*'MPTO_working_3-way'!$I290)</f>
        <v>15.815290381125228</v>
      </c>
      <c r="H291" s="46">
        <f>IF(OR($A291="",$B291="",$C291=""),"",'MPTO_working_3-way'!E290)</f>
        <v>1.1878883368393045</v>
      </c>
      <c r="I291" s="47">
        <f>IF(OR($A291="",$B291="",$C291=""),"",'MPTO_working_3-way'!F290)</f>
        <v>8.9815021992558606</v>
      </c>
      <c r="J291" s="48">
        <f>IF(OR($A291="",$B291="",$C291=""),"",'MPTO_working_3-way'!G290)</f>
        <v>21.353795102171674</v>
      </c>
      <c r="K291" s="46">
        <f>IF(OR($A291="",$B291="",$C291=""),"",'OddsRatio_working_3-way'!H290)</f>
        <v>1.1971119834921566</v>
      </c>
      <c r="L291" s="47">
        <f>IF(OR($A291="",$B291="",$C291=""),"",'OddsRatio_working_3-way'!I290)</f>
        <v>9.1308693190514596</v>
      </c>
      <c r="M291" s="48">
        <f>IF(OR($A291="",$B291="",$C291=""),"",'OddsRatio_working_3-way'!J290)</f>
        <v>18.136423064849357</v>
      </c>
      <c r="N291" s="49">
        <f t="shared" si="74"/>
        <v>81.272287552823116</v>
      </c>
      <c r="O291" s="50">
        <f t="shared" si="75"/>
        <v>12.404717573851947</v>
      </c>
      <c r="P291" s="50">
        <f t="shared" si="76"/>
        <v>6.3229948733249355</v>
      </c>
      <c r="Q291" t="s">
        <v>423</v>
      </c>
      <c r="R291" t="s">
        <v>422</v>
      </c>
      <c r="S291" t="s">
        <v>464</v>
      </c>
      <c r="T291" s="52">
        <v>100</v>
      </c>
      <c r="U291" s="52">
        <f t="shared" si="77"/>
        <v>13.793103448275851</v>
      </c>
      <c r="V291" s="52">
        <f t="shared" si="78"/>
        <v>86.84210526315789</v>
      </c>
      <c r="W291" s="52">
        <f t="shared" si="79"/>
        <v>93.293091884641186</v>
      </c>
      <c r="X291" s="52">
        <f t="shared" si="80"/>
        <v>19.864802852200924</v>
      </c>
      <c r="Y291" s="52">
        <f t="shared" si="81"/>
        <v>92.913804667082971</v>
      </c>
      <c r="Z291" s="52">
        <f t="shared" si="82"/>
        <v>99.364791288566252</v>
      </c>
      <c r="AA291" s="52">
        <f t="shared" si="83"/>
        <v>-6.0716994039250736</v>
      </c>
      <c r="AB291" s="52">
        <f t="shared" si="84"/>
        <v>-6.0716994039250807</v>
      </c>
      <c r="AC291" s="52">
        <f t="shared" si="85"/>
        <v>-6.0716994039250665</v>
      </c>
      <c r="AF291">
        <v>1.39</v>
      </c>
      <c r="AG291">
        <v>2.94</v>
      </c>
    </row>
    <row r="292" spans="1:35" ht="15" x14ac:dyDescent="0.25">
      <c r="A292">
        <v>1.99</v>
      </c>
      <c r="B292">
        <v>4.1399999999999997</v>
      </c>
      <c r="C292">
        <v>3.26</v>
      </c>
      <c r="D292" s="45">
        <f t="shared" si="73"/>
        <v>5.080692279154575E-2</v>
      </c>
      <c r="E292" s="46">
        <f>IF(OR($A292="",$B292="",$C292=""),"",A292*'MPTO_working_3-way'!$I291)</f>
        <v>2.0911057763551759</v>
      </c>
      <c r="F292" s="47">
        <f>IF(OR($A292="",$B292="",$C292=""),"",B292*'MPTO_working_3-way'!$I291)</f>
        <v>4.3503406603569994</v>
      </c>
      <c r="G292" s="48">
        <f>IF(OR($A292="",$B292="",$C292=""),"",C292*'MPTO_working_3-way'!$I291)</f>
        <v>3.4256305683004391</v>
      </c>
      <c r="H292" s="46">
        <f>IF(OR($A292="",$B292="",$C292=""),"",'MPTO_working_3-way'!E291)</f>
        <v>2.0594059456553153</v>
      </c>
      <c r="I292" s="47">
        <f>IF(OR($A292="",$B292="",$C292=""),"",'MPTO_working_3-way'!F291)</f>
        <v>4.4521565137015671</v>
      </c>
      <c r="J292" s="48">
        <f>IF(OR($A292="",$B292="",$C292=""),"",'MPTO_working_3-way'!G291)</f>
        <v>3.4505029198454418</v>
      </c>
      <c r="K292" s="46">
        <f>IF(OR($A292="",$B292="",$C292=""),"",'OddsRatio_working_3-way'!H291)</f>
        <v>2.0719749081225185</v>
      </c>
      <c r="L292" s="47">
        <f>IF(OR($A292="",$B292="",$C292=""),"",'OddsRatio_working_3-way'!I291)</f>
        <v>4.4000012237421275</v>
      </c>
      <c r="M292" s="48">
        <f>IF(OR($A292="",$B292="",$C292=""),"",'OddsRatio_working_3-way'!J291)</f>
        <v>3.4471346387443336</v>
      </c>
      <c r="N292" s="49">
        <f t="shared" si="74"/>
        <v>47.82158852542662</v>
      </c>
      <c r="O292" s="50">
        <f t="shared" si="75"/>
        <v>22.986705595555303</v>
      </c>
      <c r="P292" s="50">
        <f t="shared" si="76"/>
        <v>29.191705879018087</v>
      </c>
      <c r="Q292" t="s">
        <v>425</v>
      </c>
      <c r="R292" t="s">
        <v>417</v>
      </c>
      <c r="S292" t="s">
        <v>464</v>
      </c>
      <c r="T292" s="52">
        <v>100</v>
      </c>
      <c r="U292" s="52">
        <f t="shared" si="77"/>
        <v>49.748743718592962</v>
      </c>
      <c r="V292" s="52">
        <f t="shared" si="78"/>
        <v>75.845410628019309</v>
      </c>
      <c r="W292" s="52">
        <f t="shared" si="79"/>
        <v>69.325153374233125</v>
      </c>
      <c r="X292" s="52">
        <f t="shared" si="80"/>
        <v>54.829435997747545</v>
      </c>
      <c r="Y292" s="52">
        <f t="shared" si="81"/>
        <v>80.926102907173899</v>
      </c>
      <c r="Z292" s="52">
        <f t="shared" si="82"/>
        <v>74.405845653387701</v>
      </c>
      <c r="AA292" s="52">
        <f t="shared" si="83"/>
        <v>-5.080692279154583</v>
      </c>
      <c r="AB292" s="52">
        <f t="shared" si="84"/>
        <v>-5.0806922791545901</v>
      </c>
      <c r="AC292" s="52">
        <f t="shared" si="85"/>
        <v>-5.0806922791545759</v>
      </c>
      <c r="AF292">
        <v>1.65</v>
      </c>
      <c r="AG292">
        <v>2.25</v>
      </c>
    </row>
    <row r="293" spans="1:35" s="52" customFormat="1" ht="15" x14ac:dyDescent="0.25">
      <c r="A293">
        <v>2.69</v>
      </c>
      <c r="B293">
        <v>3.59</v>
      </c>
      <c r="C293">
        <v>2.5</v>
      </c>
      <c r="D293" s="45">
        <f t="shared" si="73"/>
        <v>5.0298743929336975E-2</v>
      </c>
      <c r="E293" s="46">
        <f>IF(OR($A293="",$B293="",$C293=""),"",A293*'MPTO_working_3-way'!$I292)</f>
        <v>2.8253036211699163</v>
      </c>
      <c r="F293" s="47">
        <f>IF(OR($A293="",$B293="",$C293=""),"",B293*'MPTO_working_3-way'!$I292)</f>
        <v>3.7705724907063196</v>
      </c>
      <c r="G293" s="48">
        <f>IF(OR($A293="",$B293="",$C293=""),"",C293*'MPTO_working_3-way'!$I292)</f>
        <v>2.6257468598233427</v>
      </c>
      <c r="H293" s="46">
        <f>IF(OR($A293="",$B293="",$C293=""),"",'MPTO_working_3-way'!E292)</f>
        <v>2.8170524665848586</v>
      </c>
      <c r="I293" s="47">
        <f>IF(OR($A293="",$B293="",$C293=""),"",'MPTO_working_3-way'!F292)</f>
        <v>3.8199244224222269</v>
      </c>
      <c r="J293" s="48">
        <f>IF(OR($A293="",$B293="",$C293=""),"",'MPTO_working_3-way'!G292)</f>
        <v>2.6093735082564908</v>
      </c>
      <c r="K293" s="46">
        <f>IF(OR($A293="",$B293="",$C293=""),"",'OddsRatio_working_3-way'!H292)</f>
        <v>2.8224001489924295</v>
      </c>
      <c r="L293" s="47">
        <f>IF(OR($A293="",$B293="",$C293=""),"",'OddsRatio_working_3-way'!I292)</f>
        <v>3.7929091040771556</v>
      </c>
      <c r="M293" s="48">
        <f>IF(OR($A293="",$B293="",$C293=""),"",'OddsRatio_working_3-way'!J292)</f>
        <v>2.6175149251412098</v>
      </c>
      <c r="N293" s="49">
        <f t="shared" si="74"/>
        <v>35.394426018748206</v>
      </c>
      <c r="O293" s="50">
        <f t="shared" si="75"/>
        <v>26.521171585078733</v>
      </c>
      <c r="P293" s="50">
        <f t="shared" si="76"/>
        <v>38.084402396173061</v>
      </c>
      <c r="Q293" t="s">
        <v>426</v>
      </c>
      <c r="R293" t="s">
        <v>421</v>
      </c>
      <c r="S293" t="s">
        <v>464</v>
      </c>
      <c r="T293" s="52">
        <v>100</v>
      </c>
      <c r="U293" s="52">
        <f t="shared" si="77"/>
        <v>62.825278810408925</v>
      </c>
      <c r="V293" s="52">
        <f t="shared" si="78"/>
        <v>72.14484679665739</v>
      </c>
      <c r="W293" s="52">
        <f t="shared" si="79"/>
        <v>60</v>
      </c>
      <c r="X293" s="52">
        <f t="shared" si="80"/>
        <v>67.855153203342624</v>
      </c>
      <c r="Y293" s="52">
        <f t="shared" si="81"/>
        <v>77.174721189591082</v>
      </c>
      <c r="Z293" s="52">
        <f t="shared" si="82"/>
        <v>65.029874392933706</v>
      </c>
      <c r="AA293" s="52">
        <f t="shared" si="83"/>
        <v>-5.0298743929336993</v>
      </c>
      <c r="AB293" s="52">
        <f t="shared" si="84"/>
        <v>-5.0298743929336922</v>
      </c>
      <c r="AC293" s="52">
        <f t="shared" si="85"/>
        <v>-5.0298743929337064</v>
      </c>
      <c r="AD293" s="53"/>
      <c r="AE293" s="53"/>
      <c r="AF293">
        <v>1.83</v>
      </c>
      <c r="AG293">
        <v>1.99</v>
      </c>
      <c r="AH293" s="53"/>
      <c r="AI293" s="53"/>
    </row>
    <row r="294" spans="1:35" ht="15" x14ac:dyDescent="0.25">
      <c r="A294">
        <v>1.75</v>
      </c>
      <c r="B294">
        <v>4.0599999999999996</v>
      </c>
      <c r="C294">
        <v>4.7</v>
      </c>
      <c r="D294" s="45">
        <f t="shared" si="73"/>
        <v>3.0499947594591736E-2</v>
      </c>
      <c r="E294" s="46">
        <f>IF(OR($A294="",$B294="",$C294=""),"",A294*'MPTO_working_3-way'!$I293)</f>
        <v>1.8033749082905355</v>
      </c>
      <c r="F294" s="47">
        <f>IF(OR($A294="",$B294="",$C294=""),"",B294*'MPTO_working_3-way'!$I293)</f>
        <v>4.1838297872340418</v>
      </c>
      <c r="G294" s="48">
        <f>IF(OR($A294="",$B294="",$C294=""),"",C294*'MPTO_working_3-way'!$I293)</f>
        <v>4.8433497536945813</v>
      </c>
      <c r="H294" s="46">
        <f>IF(OR($A294="",$B294="",$C294=""),"",'MPTO_working_3-way'!E293)</f>
        <v>1.7816993464052286</v>
      </c>
      <c r="I294" s="47">
        <f>IF(OR($A294="",$B294="",$C294=""),"",'MPTO_working_3-way'!F293)</f>
        <v>4.2347980470483799</v>
      </c>
      <c r="J294" s="48">
        <f>IF(OR($A294="",$B294="",$C294=""),"",'MPTO_working_3-way'!G293)</f>
        <v>4.9358510087946197</v>
      </c>
      <c r="K294" s="46">
        <f>IF(OR($A294="",$B294="",$C294=""),"",'OddsRatio_working_3-way'!H293)</f>
        <v>1.7895169618481497</v>
      </c>
      <c r="L294" s="47">
        <f>IF(OR($A294="",$B294="",$C294=""),"",'OddsRatio_working_3-way'!I293)</f>
        <v>4.2212292043404505</v>
      </c>
      <c r="M294" s="48">
        <f>IF(OR($A294="",$B294="",$C294=""),"",'OddsRatio_working_3-way'!J293)</f>
        <v>4.8949503451175387</v>
      </c>
      <c r="N294" s="49">
        <f t="shared" si="74"/>
        <v>55.451586655817742</v>
      </c>
      <c r="O294" s="50">
        <f t="shared" si="75"/>
        <v>23.901545972335235</v>
      </c>
      <c r="P294" s="50">
        <f t="shared" si="76"/>
        <v>20.64686737184703</v>
      </c>
      <c r="Q294" t="s">
        <v>217</v>
      </c>
      <c r="R294" t="s">
        <v>222</v>
      </c>
      <c r="S294" t="s">
        <v>464</v>
      </c>
      <c r="T294" s="52">
        <v>100</v>
      </c>
      <c r="U294" s="52">
        <f t="shared" si="77"/>
        <v>42.857142857142854</v>
      </c>
      <c r="V294" s="52">
        <f t="shared" si="78"/>
        <v>75.369458128078819</v>
      </c>
      <c r="W294" s="52">
        <f t="shared" si="79"/>
        <v>78.723404255319153</v>
      </c>
      <c r="X294" s="52">
        <f t="shared" si="80"/>
        <v>45.907137616602036</v>
      </c>
      <c r="Y294" s="52">
        <f t="shared" si="81"/>
        <v>78.419452887537986</v>
      </c>
      <c r="Z294" s="52">
        <f t="shared" si="82"/>
        <v>81.77339901477832</v>
      </c>
      <c r="AA294" s="52">
        <f t="shared" si="83"/>
        <v>-3.0499947594591816</v>
      </c>
      <c r="AB294" s="52">
        <f t="shared" si="84"/>
        <v>-3.0499947594591674</v>
      </c>
      <c r="AC294" s="52">
        <f t="shared" si="85"/>
        <v>-3.0499947594591674</v>
      </c>
      <c r="AF294">
        <v>1.9</v>
      </c>
      <c r="AG294">
        <v>1.99</v>
      </c>
    </row>
    <row r="295" spans="1:35" ht="15" x14ac:dyDescent="0.25">
      <c r="A295">
        <v>6.56</v>
      </c>
      <c r="B295">
        <v>4.5999999999999996</v>
      </c>
      <c r="C295">
        <v>1.51</v>
      </c>
      <c r="D295" s="45">
        <f t="shared" si="73"/>
        <v>3.2081984367209104E-2</v>
      </c>
      <c r="E295" s="46">
        <f>IF(OR($A295="",$B295="",$C295=""),"",A295*'MPTO_working_3-way'!$I294)</f>
        <v>6.7704578174488912</v>
      </c>
      <c r="F295" s="47">
        <f>IF(OR($A295="",$B295="",$C295=""),"",B295*'MPTO_working_3-way'!$I294)</f>
        <v>4.7475771280891612</v>
      </c>
      <c r="G295" s="48">
        <f>IF(OR($A295="",$B295="",$C295=""),"",C295*'MPTO_working_3-way'!$I294)</f>
        <v>1.5584437963944857</v>
      </c>
      <c r="H295" s="46">
        <f>IF(OR($A295="",$B295="",$C295=""),"",'MPTO_working_3-way'!E294)</f>
        <v>7.0549210989174327</v>
      </c>
      <c r="I295" s="47">
        <f>IF(OR($A295="",$B295="",$C295=""),"",'MPTO_working_3-way'!F294)</f>
        <v>4.837992338336349</v>
      </c>
      <c r="J295" s="48">
        <f>IF(OR($A295="",$B295="",$C295=""),"",'MPTO_working_3-way'!G294)</f>
        <v>1.5347835811042039</v>
      </c>
      <c r="K295" s="46">
        <f>IF(OR($A295="",$B295="",$C295=""),"",'OddsRatio_working_3-way'!H294)</f>
        <v>6.9142023646479087</v>
      </c>
      <c r="L295" s="47">
        <f>IF(OR($A295="",$B295="",$C295=""),"",'OddsRatio_working_3-way'!I294)</f>
        <v>4.8293396605633951</v>
      </c>
      <c r="M295" s="48">
        <f>IF(OR($A295="",$B295="",$C295=""),"",'OddsRatio_working_3-way'!J294)</f>
        <v>1.5424897852464807</v>
      </c>
      <c r="N295" s="49">
        <f t="shared" si="74"/>
        <v>14.770049928127312</v>
      </c>
      <c r="O295" s="50">
        <f t="shared" si="75"/>
        <v>21.063375549677215</v>
      </c>
      <c r="P295" s="50">
        <f t="shared" si="76"/>
        <v>64.166574522195475</v>
      </c>
      <c r="Q295" t="s">
        <v>456</v>
      </c>
      <c r="R295" t="s">
        <v>221</v>
      </c>
      <c r="S295" t="s">
        <v>464</v>
      </c>
      <c r="T295" s="52">
        <v>100</v>
      </c>
      <c r="U295" s="52">
        <f t="shared" si="77"/>
        <v>84.756097560975604</v>
      </c>
      <c r="V295" s="52">
        <f t="shared" si="78"/>
        <v>78.260869565217391</v>
      </c>
      <c r="W295" s="52">
        <f t="shared" si="79"/>
        <v>33.774834437086092</v>
      </c>
      <c r="X295" s="52">
        <f t="shared" si="80"/>
        <v>87.964295997696524</v>
      </c>
      <c r="Y295" s="52">
        <f t="shared" si="81"/>
        <v>81.469068001938311</v>
      </c>
      <c r="Z295" s="52">
        <f t="shared" si="82"/>
        <v>36.983032873806998</v>
      </c>
      <c r="AA295" s="52">
        <f t="shared" si="83"/>
        <v>-3.2081984367209202</v>
      </c>
      <c r="AB295" s="52">
        <f t="shared" si="84"/>
        <v>-3.2081984367209202</v>
      </c>
      <c r="AC295" s="52">
        <f t="shared" si="85"/>
        <v>-3.208198436720906</v>
      </c>
      <c r="AF295">
        <v>1.73</v>
      </c>
      <c r="AG295">
        <v>2.1800000000000002</v>
      </c>
    </row>
    <row r="296" spans="1:35" ht="15" x14ac:dyDescent="0.25">
      <c r="A296">
        <v>1.79</v>
      </c>
      <c r="B296">
        <v>3.81</v>
      </c>
      <c r="C296">
        <v>4.78</v>
      </c>
      <c r="D296" s="45">
        <f t="shared" si="73"/>
        <v>3.033143039864683E-2</v>
      </c>
      <c r="E296" s="46">
        <f>IF(OR($A296="",$B296="",$C296=""),"",A296*'MPTO_working_3-way'!$I295)</f>
        <v>1.8442932604135778</v>
      </c>
      <c r="F296" s="47">
        <f>IF(OR($A296="",$B296="",$C296=""),"",B296*'MPTO_working_3-way'!$I295)</f>
        <v>3.9255627498188446</v>
      </c>
      <c r="G296" s="48">
        <f>IF(OR($A296="",$B296="",$C296=""),"",C296*'MPTO_working_3-way'!$I295)</f>
        <v>4.9249842373055319</v>
      </c>
      <c r="H296" s="46">
        <f>IF(OR($A296="",$B296="",$C296=""),"",'MPTO_working_3-way'!E295)</f>
        <v>1.8229920608980748</v>
      </c>
      <c r="I296" s="47">
        <f>IF(OR($A296="",$B296="",$C296=""),"",'MPTO_working_3-way'!F295)</f>
        <v>3.9626447062705714</v>
      </c>
      <c r="J296" s="48">
        <f>IF(OR($A296="",$B296="",$C296=""),"",'MPTO_working_3-way'!G295)</f>
        <v>5.022739344341268</v>
      </c>
      <c r="K296" s="46">
        <f>IF(OR($A296="",$B296="",$C296=""),"",'OddsRatio_working_3-way'!H295)</f>
        <v>1.8308584205078759</v>
      </c>
      <c r="L296" s="47">
        <f>IF(OR($A296="",$B296="",$C296=""),"",'OddsRatio_working_3-way'!I295)</f>
        <v>3.955331850160924</v>
      </c>
      <c r="M296" s="48">
        <f>IF(OR($A296="",$B296="",$C296=""),"",'OddsRatio_working_3-way'!J295)</f>
        <v>4.9754997842022401</v>
      </c>
      <c r="N296" s="49">
        <f t="shared" si="74"/>
        <v>54.221311841466722</v>
      </c>
      <c r="O296" s="50">
        <f t="shared" si="75"/>
        <v>25.474054644678588</v>
      </c>
      <c r="P296" s="50">
        <f t="shared" si="76"/>
        <v>20.304633513854693</v>
      </c>
      <c r="Q296" t="s">
        <v>455</v>
      </c>
      <c r="R296" t="s">
        <v>223</v>
      </c>
      <c r="S296" t="s">
        <v>464</v>
      </c>
      <c r="T296" s="52">
        <v>100</v>
      </c>
      <c r="U296" s="52">
        <f t="shared" si="77"/>
        <v>44.134078212290497</v>
      </c>
      <c r="V296" s="52">
        <f t="shared" si="78"/>
        <v>73.753280839895012</v>
      </c>
      <c r="W296" s="52">
        <f t="shared" si="79"/>
        <v>79.079497907949786</v>
      </c>
      <c r="X296" s="52">
        <f t="shared" si="80"/>
        <v>47.167221252155194</v>
      </c>
      <c r="Y296" s="52">
        <f t="shared" si="81"/>
        <v>76.786423879759695</v>
      </c>
      <c r="Z296" s="52">
        <f t="shared" si="82"/>
        <v>82.112640947814469</v>
      </c>
      <c r="AA296" s="52">
        <f t="shared" si="83"/>
        <v>-3.0331430398646972</v>
      </c>
      <c r="AB296" s="52">
        <f t="shared" si="84"/>
        <v>-3.033143039864683</v>
      </c>
      <c r="AC296" s="52">
        <f t="shared" si="85"/>
        <v>-3.033143039864683</v>
      </c>
      <c r="AF296">
        <v>2.15</v>
      </c>
      <c r="AG296">
        <v>1.75</v>
      </c>
    </row>
    <row r="297" spans="1:35" ht="15" x14ac:dyDescent="0.25">
      <c r="A297">
        <v>1.79</v>
      </c>
      <c r="B297">
        <v>3.63</v>
      </c>
      <c r="C297">
        <v>5.12</v>
      </c>
      <c r="D297" s="45">
        <f t="shared" si="73"/>
        <v>2.9453811541006791E-2</v>
      </c>
      <c r="E297" s="46">
        <f>IF(OR($A297="",$B297="",$C297=""),"",A297*'MPTO_working_3-way'!$I296)</f>
        <v>1.8427223226584022</v>
      </c>
      <c r="F297" s="47">
        <f>IF(OR($A297="",$B297="",$C297=""),"",B297*'MPTO_working_3-way'!$I296)</f>
        <v>3.7369173358938546</v>
      </c>
      <c r="G297" s="48">
        <f>IF(OR($A297="",$B297="",$C297=""),"",C297*'MPTO_working_3-way'!$I296)</f>
        <v>5.2708035150899546</v>
      </c>
      <c r="H297" s="46">
        <f>IF(OR($A297="",$B297="",$C297=""),"",'MPTO_working_3-way'!E296)</f>
        <v>1.8220203821594656</v>
      </c>
      <c r="I297" s="47">
        <f>IF(OR($A297="",$B297="",$C297=""),"",'MPTO_working_3-way'!F296)</f>
        <v>3.7641509989015831</v>
      </c>
      <c r="J297" s="48">
        <f>IF(OR($A297="",$B297="",$C297=""),"",'MPTO_working_3-way'!G296)</f>
        <v>5.3909935946326799</v>
      </c>
      <c r="K297" s="46">
        <f>IF(OR($A297="",$B297="",$C297=""),"",'OddsRatio_working_3-way'!H296)</f>
        <v>1.8297883826396686</v>
      </c>
      <c r="L297" s="47">
        <f>IF(OR($A297="",$B297="",$C297=""),"",'OddsRatio_working_3-way'!I296)</f>
        <v>3.7624600586611741</v>
      </c>
      <c r="M297" s="48">
        <f>IF(OR($A297="",$B297="",$C297=""),"",'OddsRatio_working_3-way'!J296)</f>
        <v>5.3275039702220672</v>
      </c>
      <c r="N297" s="49">
        <f t="shared" si="74"/>
        <v>54.267536009296869</v>
      </c>
      <c r="O297" s="50">
        <f t="shared" si="75"/>
        <v>26.760024643702863</v>
      </c>
      <c r="P297" s="50">
        <f t="shared" si="76"/>
        <v>18.972439347000272</v>
      </c>
      <c r="Q297" t="s">
        <v>220</v>
      </c>
      <c r="R297" t="s">
        <v>219</v>
      </c>
      <c r="S297" t="s">
        <v>464</v>
      </c>
      <c r="T297" s="52">
        <v>100</v>
      </c>
      <c r="U297" s="52">
        <f t="shared" si="77"/>
        <v>44.134078212290497</v>
      </c>
      <c r="V297" s="52">
        <f t="shared" si="78"/>
        <v>72.451790633608823</v>
      </c>
      <c r="W297" s="52">
        <f t="shared" si="79"/>
        <v>80.46875</v>
      </c>
      <c r="X297" s="52">
        <f t="shared" si="80"/>
        <v>47.079459366391184</v>
      </c>
      <c r="Y297" s="52">
        <f t="shared" si="81"/>
        <v>75.397171787709496</v>
      </c>
      <c r="Z297" s="52">
        <f t="shared" si="82"/>
        <v>83.414131154100673</v>
      </c>
      <c r="AA297" s="52">
        <f t="shared" si="83"/>
        <v>-2.9453811541006871</v>
      </c>
      <c r="AB297" s="52">
        <f t="shared" si="84"/>
        <v>-2.9453811541006729</v>
      </c>
      <c r="AC297" s="52">
        <f t="shared" si="85"/>
        <v>-2.9453811541006729</v>
      </c>
      <c r="AF297">
        <v>2.06</v>
      </c>
      <c r="AG297">
        <v>1.84</v>
      </c>
    </row>
    <row r="298" spans="1:35" ht="15" x14ac:dyDescent="0.25">
      <c r="A298">
        <v>2.3199999999999998</v>
      </c>
      <c r="B298">
        <v>3.39</v>
      </c>
      <c r="C298">
        <v>3.31</v>
      </c>
      <c r="D298" s="45">
        <f t="shared" si="73"/>
        <v>2.8134537121461412E-2</v>
      </c>
      <c r="E298" s="46">
        <f>IF(OR($A298="",$B298="",$C298=""),"",A298*'MPTO_working_3-way'!$I297)</f>
        <v>2.3852721261217904</v>
      </c>
      <c r="F298" s="47">
        <f>IF(OR($A298="",$B298="",$C298=""),"",B298*'MPTO_working_3-way'!$I297)</f>
        <v>3.4853760808417542</v>
      </c>
      <c r="G298" s="48">
        <f>IF(OR($A298="",$B298="",$C298=""),"",C298*'MPTO_working_3-way'!$I297)</f>
        <v>3.4031253178720373</v>
      </c>
      <c r="H298" s="46">
        <f>IF(OR($A298="",$B298="",$C298=""),"",'MPTO_working_3-way'!E297)</f>
        <v>2.3715997867980989</v>
      </c>
      <c r="I298" s="47">
        <f>IF(OR($A298="",$B298="",$C298=""),"",'MPTO_working_3-way'!F297)</f>
        <v>3.5013138647385529</v>
      </c>
      <c r="J298" s="48">
        <f>IF(OR($A298="",$B298="",$C298=""),"",'MPTO_working_3-way'!G297)</f>
        <v>3.4160399349347919</v>
      </c>
      <c r="K298" s="46">
        <f>IF(OR($A298="",$B298="",$C298=""),"",'OddsRatio_working_3-way'!H297)</f>
        <v>2.3775151412284079</v>
      </c>
      <c r="L298" s="47">
        <f>IF(OR($A298="",$B298="",$C298=""),"",'OddsRatio_working_3-way'!I297)</f>
        <v>3.4941372632847694</v>
      </c>
      <c r="M298" s="48">
        <f>IF(OR($A298="",$B298="",$C298=""),"",'OddsRatio_working_3-way'!J297)</f>
        <v>3.4106514971497139</v>
      </c>
      <c r="N298" s="49">
        <f t="shared" si="74"/>
        <v>41.923937694517818</v>
      </c>
      <c r="O298" s="50">
        <f t="shared" si="75"/>
        <v>28.691308392708358</v>
      </c>
      <c r="P298" s="50">
        <f t="shared" si="76"/>
        <v>29.384753912773821</v>
      </c>
      <c r="Q298" t="s">
        <v>218</v>
      </c>
      <c r="R298" t="s">
        <v>224</v>
      </c>
      <c r="S298" t="s">
        <v>464</v>
      </c>
      <c r="T298" s="52">
        <v>100</v>
      </c>
      <c r="U298" s="52">
        <f t="shared" si="77"/>
        <v>56.896551724137922</v>
      </c>
      <c r="V298" s="52">
        <f t="shared" si="78"/>
        <v>70.501474926253692</v>
      </c>
      <c r="W298" s="52">
        <f t="shared" si="79"/>
        <v>69.78851963746223</v>
      </c>
      <c r="X298" s="52">
        <f t="shared" si="80"/>
        <v>59.710005436284078</v>
      </c>
      <c r="Y298" s="52">
        <f t="shared" si="81"/>
        <v>73.314928638399834</v>
      </c>
      <c r="Z298" s="52">
        <f t="shared" si="82"/>
        <v>72.601973349608386</v>
      </c>
      <c r="AA298" s="52">
        <f t="shared" si="83"/>
        <v>-2.8134537121461562</v>
      </c>
      <c r="AB298" s="52">
        <f t="shared" si="84"/>
        <v>-2.813453712146142</v>
      </c>
      <c r="AC298" s="52">
        <f t="shared" si="85"/>
        <v>-2.8134537121461562</v>
      </c>
      <c r="AF298">
        <v>2.38</v>
      </c>
      <c r="AG298">
        <v>1.63</v>
      </c>
    </row>
    <row r="299" spans="1:35" ht="15" x14ac:dyDescent="0.25">
      <c r="A299">
        <v>2.87</v>
      </c>
      <c r="B299">
        <v>3.56</v>
      </c>
      <c r="C299">
        <v>2.54</v>
      </c>
      <c r="D299" s="45">
        <f t="shared" si="73"/>
        <v>2.3031719555198116E-2</v>
      </c>
      <c r="E299" s="46">
        <f>IF(OR($A299="",$B299="",$C299=""),"",A299*'MPTO_working_3-way'!$I298)</f>
        <v>2.9361010351234187</v>
      </c>
      <c r="F299" s="47">
        <f>IF(OR($A299="",$B299="",$C299=""),"",B299*'MPTO_working_3-way'!$I298)</f>
        <v>3.6419929216165055</v>
      </c>
      <c r="G299" s="48">
        <f>IF(OR($A299="",$B299="",$C299=""),"",C299*'MPTO_working_3-way'!$I298)</f>
        <v>2.5985005676702033</v>
      </c>
      <c r="H299" s="46">
        <f>IF(OR($A299="",$B299="",$C299=""),"",'MPTO_working_3-way'!E298)</f>
        <v>2.934661385097217</v>
      </c>
      <c r="I299" s="47">
        <f>IF(OR($A299="",$B299="",$C299=""),"",'MPTO_working_3-way'!F298)</f>
        <v>3.6600322456779173</v>
      </c>
      <c r="J299" s="48">
        <f>IF(OR($A299="",$B299="",$C299=""),"",'MPTO_working_3-way'!G298)</f>
        <v>2.5905155432801243</v>
      </c>
      <c r="K299" s="46">
        <f>IF(OR($A299="",$B299="",$C299=""),"",'OddsRatio_working_3-way'!H298)</f>
        <v>2.9359945320849672</v>
      </c>
      <c r="L299" s="47">
        <f>IF(OR($A299="",$B299="",$C299=""),"",'OddsRatio_working_3-way'!I298)</f>
        <v>3.6503454556885111</v>
      </c>
      <c r="M299" s="48">
        <f>IF(OR($A299="",$B299="",$C299=""),"",'OddsRatio_working_3-way'!J298)</f>
        <v>2.5943484381876205</v>
      </c>
      <c r="N299" s="49">
        <f t="shared" si="74"/>
        <v>34.058773456273961</v>
      </c>
      <c r="O299" s="50">
        <f t="shared" si="75"/>
        <v>27.457494331321985</v>
      </c>
      <c r="P299" s="50">
        <f t="shared" si="76"/>
        <v>38.483732212404043</v>
      </c>
      <c r="Q299" t="s">
        <v>57</v>
      </c>
      <c r="R299" t="s">
        <v>114</v>
      </c>
      <c r="S299" t="s">
        <v>464</v>
      </c>
      <c r="T299" s="52">
        <v>100</v>
      </c>
      <c r="U299" s="52">
        <f t="shared" si="77"/>
        <v>65.156794425087099</v>
      </c>
      <c r="V299" s="52">
        <f t="shared" si="78"/>
        <v>71.910112359550567</v>
      </c>
      <c r="W299" s="52">
        <f t="shared" si="79"/>
        <v>60.629921259842511</v>
      </c>
      <c r="X299" s="52">
        <f t="shared" si="80"/>
        <v>67.459966380606915</v>
      </c>
      <c r="Y299" s="52">
        <f t="shared" si="81"/>
        <v>74.213284315070368</v>
      </c>
      <c r="Z299" s="52">
        <f t="shared" si="82"/>
        <v>62.933093215362334</v>
      </c>
      <c r="AA299" s="52">
        <f t="shared" si="83"/>
        <v>-2.3031719555198151</v>
      </c>
      <c r="AB299" s="52">
        <f t="shared" si="84"/>
        <v>-2.3031719555198009</v>
      </c>
      <c r="AC299" s="52">
        <f t="shared" si="85"/>
        <v>-2.3031719555198222</v>
      </c>
      <c r="AF299">
        <v>1.88</v>
      </c>
      <c r="AG299">
        <v>2.0299999999999998</v>
      </c>
    </row>
    <row r="300" spans="1:35" ht="15" x14ac:dyDescent="0.25">
      <c r="A300">
        <v>1.6</v>
      </c>
      <c r="B300">
        <v>4.28</v>
      </c>
      <c r="C300">
        <v>5.63</v>
      </c>
      <c r="D300" s="45">
        <f t="shared" si="73"/>
        <v>3.6264753241148195E-2</v>
      </c>
      <c r="E300" s="46">
        <f>IF(OR($A300="",$B300="",$C300=""),"",A300*'MPTO_working_3-way'!$I299)</f>
        <v>1.6580236051858372</v>
      </c>
      <c r="F300" s="47">
        <f>IF(OR($A300="",$B300="",$C300=""),"",B300*'MPTO_working_3-way'!$I299)</f>
        <v>4.4352131438721143</v>
      </c>
      <c r="G300" s="48">
        <f>IF(OR($A300="",$B300="",$C300=""),"",C300*'MPTO_working_3-way'!$I299)</f>
        <v>5.8341705607476646</v>
      </c>
      <c r="H300" s="46">
        <f>IF(OR($A300="",$B300="",$C300=""),"",'MPTO_working_3-way'!E299)</f>
        <v>1.6315562587317103</v>
      </c>
      <c r="I300" s="47">
        <f>IF(OR($A300="",$B300="",$C300=""),"",'MPTO_working_3-way'!F299)</f>
        <v>4.5135191665912231</v>
      </c>
      <c r="J300" s="48">
        <f>IF(OR($A300="",$B300="",$C300=""),"",'MPTO_working_3-way'!G299)</f>
        <v>6.0411410520509952</v>
      </c>
      <c r="K300" s="46">
        <f>IF(OR($A300="",$B300="",$C300=""),"",'OddsRatio_working_3-way'!H299)</f>
        <v>1.6405023220117128</v>
      </c>
      <c r="L300" s="47">
        <f>IF(OR($A300="",$B300="",$C300=""),"",'OddsRatio_working_3-way'!I299)</f>
        <v>4.5014126936640277</v>
      </c>
      <c r="M300" s="48">
        <f>IF(OR($A300="",$B300="",$C300=""),"",'OddsRatio_working_3-way'!J299)</f>
        <v>5.9425429181903819</v>
      </c>
      <c r="N300" s="49">
        <f t="shared" si="74"/>
        <v>60.312772198916697</v>
      </c>
      <c r="O300" s="50">
        <f t="shared" si="75"/>
        <v>22.546830728566992</v>
      </c>
      <c r="P300" s="50">
        <f t="shared" si="76"/>
        <v>17.140397072516294</v>
      </c>
      <c r="Q300" t="s">
        <v>153</v>
      </c>
      <c r="R300" t="s">
        <v>59</v>
      </c>
      <c r="S300" t="s">
        <v>464</v>
      </c>
      <c r="T300" s="52">
        <v>100</v>
      </c>
      <c r="U300" s="52">
        <f t="shared" si="77"/>
        <v>37.5</v>
      </c>
      <c r="V300" s="52">
        <f t="shared" si="78"/>
        <v>76.635514018691595</v>
      </c>
      <c r="W300" s="52">
        <f t="shared" si="79"/>
        <v>82.238010657193612</v>
      </c>
      <c r="X300" s="52">
        <f t="shared" si="80"/>
        <v>41.126475324114807</v>
      </c>
      <c r="Y300" s="52">
        <f t="shared" si="81"/>
        <v>80.261989342806402</v>
      </c>
      <c r="Z300" s="52">
        <f t="shared" si="82"/>
        <v>85.86448598130842</v>
      </c>
      <c r="AA300" s="52">
        <f t="shared" si="83"/>
        <v>-3.6264753241148071</v>
      </c>
      <c r="AB300" s="52">
        <f t="shared" si="84"/>
        <v>-3.6264753241148071</v>
      </c>
      <c r="AC300" s="52">
        <f t="shared" si="85"/>
        <v>-3.6264753241148071</v>
      </c>
      <c r="AF300">
        <v>1.85</v>
      </c>
      <c r="AG300">
        <v>2.0299999999999998</v>
      </c>
    </row>
    <row r="301" spans="1:35" s="52" customFormat="1" ht="15" x14ac:dyDescent="0.25">
      <c r="A301">
        <v>1.71</v>
      </c>
      <c r="B301">
        <v>3.63</v>
      </c>
      <c r="C301">
        <v>5.61</v>
      </c>
      <c r="D301" s="45">
        <f t="shared" si="73"/>
        <v>3.8530534730928823E-2</v>
      </c>
      <c r="E301" s="46">
        <f>IF(OR($A301="",$B301="",$C301=""),"",A301*'MPTO_working_3-way'!$I300)</f>
        <v>1.7758872143898883</v>
      </c>
      <c r="F301" s="47">
        <f>IF(OR($A301="",$B301="",$C301=""),"",B301*'MPTO_working_3-way'!$I300)</f>
        <v>3.7698658410732717</v>
      </c>
      <c r="G301" s="48">
        <f>IF(OR($A301="",$B301="",$C301=""),"",C301*'MPTO_working_3-way'!$I300)</f>
        <v>5.8261562998405108</v>
      </c>
      <c r="H301" s="46">
        <f>IF(OR($A301="",$B301="",$C301=""),"",'MPTO_working_3-way'!E300)</f>
        <v>1.7483990476300932</v>
      </c>
      <c r="I301" s="47">
        <f>IF(OR($A301="",$B301="",$C301=""),"",'MPTO_working_3-way'!F300)</f>
        <v>3.8075137021147629</v>
      </c>
      <c r="J301" s="48">
        <f>IF(OR($A301="",$B301="",$C301=""),"",'MPTO_working_3-way'!G300)</f>
        <v>6.0455980337674111</v>
      </c>
      <c r="K301" s="46">
        <f>IF(OR($A301="",$B301="",$C301=""),"",'OddsRatio_working_3-way'!H300)</f>
        <v>1.7584167409825706</v>
      </c>
      <c r="L301" s="47">
        <f>IF(OR($A301="",$B301="",$C301=""),"",'OddsRatio_working_3-way'!I300)</f>
        <v>3.8093465194143112</v>
      </c>
      <c r="M301" s="48">
        <f>IF(OR($A301="",$B301="",$C301=""),"",'OddsRatio_working_3-way'!J300)</f>
        <v>5.9243678534220425</v>
      </c>
      <c r="N301" s="49">
        <f t="shared" si="74"/>
        <v>56.309882288529977</v>
      </c>
      <c r="O301" s="50">
        <f t="shared" si="75"/>
        <v>26.526142896249656</v>
      </c>
      <c r="P301" s="50">
        <f t="shared" si="76"/>
        <v>17.163974815220364</v>
      </c>
      <c r="Q301" t="s">
        <v>155</v>
      </c>
      <c r="R301" t="s">
        <v>56</v>
      </c>
      <c r="S301" t="s">
        <v>464</v>
      </c>
      <c r="T301" s="52">
        <v>100</v>
      </c>
      <c r="U301" s="52">
        <f t="shared" si="77"/>
        <v>41.520467836257311</v>
      </c>
      <c r="V301" s="52">
        <f t="shared" si="78"/>
        <v>72.451790633608823</v>
      </c>
      <c r="W301" s="52">
        <f t="shared" si="79"/>
        <v>82.174688057040996</v>
      </c>
      <c r="X301" s="52">
        <f t="shared" si="80"/>
        <v>45.373521309350181</v>
      </c>
      <c r="Y301" s="52">
        <f t="shared" si="81"/>
        <v>76.30484410670168</v>
      </c>
      <c r="Z301" s="52">
        <f t="shared" si="82"/>
        <v>86.027741530133866</v>
      </c>
      <c r="AA301" s="52">
        <f t="shared" si="83"/>
        <v>-3.8530534730928707</v>
      </c>
      <c r="AB301" s="52">
        <f t="shared" si="84"/>
        <v>-3.8530534730928565</v>
      </c>
      <c r="AC301" s="52">
        <f t="shared" si="85"/>
        <v>-3.8530534730928707</v>
      </c>
      <c r="AD301" s="53"/>
      <c r="AE301" s="53"/>
      <c r="AF301">
        <v>2.17</v>
      </c>
      <c r="AG301">
        <v>1.73</v>
      </c>
      <c r="AH301" s="53"/>
      <c r="AI301" s="53"/>
    </row>
    <row r="302" spans="1:35" ht="15" x14ac:dyDescent="0.25">
      <c r="A302">
        <v>3.04</v>
      </c>
      <c r="B302">
        <v>3.86</v>
      </c>
      <c r="C302">
        <v>2.2999999999999998</v>
      </c>
      <c r="D302" s="45">
        <f t="shared" si="73"/>
        <v>2.2797334629658383E-2</v>
      </c>
      <c r="E302" s="46">
        <f>IF(OR($A302="",$B302="",$C302=""),"",A302*'MPTO_working_3-way'!$I301)</f>
        <v>3.1093038972741613</v>
      </c>
      <c r="F302" s="47">
        <f>IF(OR($A302="",$B302="",$C302=""),"",B302*'MPTO_working_3-way'!$I301)</f>
        <v>3.9479977116704812</v>
      </c>
      <c r="G302" s="48">
        <f>IF(OR($A302="",$B302="",$C302=""),"",C302*'MPTO_working_3-way'!$I301)</f>
        <v>2.3524338696482139</v>
      </c>
      <c r="H302" s="46">
        <f>IF(OR($A302="",$B302="",$C302=""),"",'MPTO_working_3-way'!E301)</f>
        <v>3.1118886709261648</v>
      </c>
      <c r="I302" s="47">
        <f>IF(OR($A302="",$B302="",$C302=""),"",'MPTO_working_3-way'!F301)</f>
        <v>3.976645226691395</v>
      </c>
      <c r="J302" s="48">
        <f>IF(OR($A302="",$B302="",$C302=""),"",'MPTO_working_3-way'!G301)</f>
        <v>2.3409144001720832</v>
      </c>
      <c r="K302" s="46">
        <f>IF(OR($A302="",$B302="",$C302=""),"",'OddsRatio_working_3-way'!H301)</f>
        <v>3.1122621568738831</v>
      </c>
      <c r="L302" s="47">
        <f>IF(OR($A302="",$B302="",$C302=""),"",'OddsRatio_working_3-way'!I301)</f>
        <v>3.9613087101271103</v>
      </c>
      <c r="M302" s="48">
        <f>IF(OR($A302="",$B302="",$C302=""),"",'OddsRatio_working_3-way'!J301)</f>
        <v>2.3460494136941406</v>
      </c>
      <c r="N302" s="49">
        <f t="shared" si="74"/>
        <v>32.161539464723013</v>
      </c>
      <c r="O302" s="50">
        <f t="shared" si="75"/>
        <v>25.329295329730041</v>
      </c>
      <c r="P302" s="50">
        <f t="shared" si="76"/>
        <v>42.509165205546942</v>
      </c>
      <c r="Q302" t="s">
        <v>113</v>
      </c>
      <c r="R302" t="s">
        <v>178</v>
      </c>
      <c r="S302" t="s">
        <v>464</v>
      </c>
      <c r="T302" s="52">
        <v>100</v>
      </c>
      <c r="U302" s="52">
        <f t="shared" si="77"/>
        <v>67.10526315789474</v>
      </c>
      <c r="V302" s="52">
        <f t="shared" si="78"/>
        <v>74.093264248704671</v>
      </c>
      <c r="W302" s="52">
        <f t="shared" si="79"/>
        <v>56.521739130434774</v>
      </c>
      <c r="X302" s="52">
        <f t="shared" si="80"/>
        <v>69.384996620860562</v>
      </c>
      <c r="Y302" s="52">
        <f t="shared" si="81"/>
        <v>76.372997711670493</v>
      </c>
      <c r="Z302" s="52">
        <f t="shared" si="82"/>
        <v>58.801472593400604</v>
      </c>
      <c r="AA302" s="52">
        <f t="shared" si="83"/>
        <v>-2.2797334629658224</v>
      </c>
      <c r="AB302" s="52">
        <f t="shared" si="84"/>
        <v>-2.2797334629658224</v>
      </c>
      <c r="AC302" s="52">
        <f t="shared" si="85"/>
        <v>-2.2797334629658295</v>
      </c>
      <c r="AF302">
        <v>1.57</v>
      </c>
      <c r="AG302">
        <v>2.5299999999999998</v>
      </c>
    </row>
    <row r="303" spans="1:35" ht="15" x14ac:dyDescent="0.25">
      <c r="A303">
        <v>3.36</v>
      </c>
      <c r="B303">
        <v>2.93</v>
      </c>
      <c r="C303">
        <v>2.54</v>
      </c>
      <c r="D303" s="45">
        <f t="shared" si="73"/>
        <v>3.2616763348267463E-2</v>
      </c>
      <c r="E303" s="46">
        <f>IF(OR($A303="",$B303="",$C303=""),"",A303*'MPTO_working_3-way'!$I302)</f>
        <v>3.4695923248501788</v>
      </c>
      <c r="F303" s="47">
        <f>IF(OR($A303="",$B303="",$C303=""),"",B303*'MPTO_working_3-way'!$I302)</f>
        <v>3.0255671166104237</v>
      </c>
      <c r="G303" s="48">
        <f>IF(OR($A303="",$B303="",$C303=""),"",C303*'MPTO_working_3-way'!$I302)</f>
        <v>2.6228465789045994</v>
      </c>
      <c r="H303" s="46">
        <f>IF(OR($A303="",$B303="",$C303=""),"",'MPTO_working_3-way'!E302)</f>
        <v>3.4873973269108185</v>
      </c>
      <c r="I303" s="47">
        <f>IF(OR($A303="",$B303="",$C303=""),"",'MPTO_working_3-way'!F302)</f>
        <v>3.0264083739961509</v>
      </c>
      <c r="J303" s="48">
        <f>IF(OR($A303="",$B303="",$C303=""),"",'MPTO_working_3-way'!G302)</f>
        <v>2.6121354965069563</v>
      </c>
      <c r="K303" s="46">
        <f>IF(OR($A303="",$B303="",$C303=""),"",'OddsRatio_working_3-way'!H302)</f>
        <v>3.4781989485998133</v>
      </c>
      <c r="L303" s="47">
        <f>IF(OR($A303="",$B303="",$C303=""),"",'OddsRatio_working_3-way'!I302)</f>
        <v>3.026662699490525</v>
      </c>
      <c r="M303" s="48">
        <f>IF(OR($A303="",$B303="",$C303=""),"",'OddsRatio_working_3-way'!J302)</f>
        <v>2.6171298223914032</v>
      </c>
      <c r="N303" s="49">
        <f t="shared" si="74"/>
        <v>28.821829954998567</v>
      </c>
      <c r="O303" s="50">
        <f t="shared" si="75"/>
        <v>33.051654828940336</v>
      </c>
      <c r="P303" s="50">
        <f t="shared" si="76"/>
        <v>38.126515216061094</v>
      </c>
      <c r="Q303" t="s">
        <v>116</v>
      </c>
      <c r="R303" t="s">
        <v>151</v>
      </c>
      <c r="S303" t="s">
        <v>464</v>
      </c>
      <c r="T303" s="52">
        <v>100</v>
      </c>
      <c r="U303" s="52">
        <f t="shared" si="77"/>
        <v>70.238095238095241</v>
      </c>
      <c r="V303" s="52">
        <f t="shared" si="78"/>
        <v>65.870307167235495</v>
      </c>
      <c r="W303" s="52">
        <f t="shared" si="79"/>
        <v>60.629921259842511</v>
      </c>
      <c r="X303" s="52">
        <f t="shared" si="80"/>
        <v>73.499771572921986</v>
      </c>
      <c r="Y303" s="52">
        <f t="shared" si="81"/>
        <v>69.131983502062241</v>
      </c>
      <c r="Z303" s="52">
        <f t="shared" si="82"/>
        <v>63.891597594669271</v>
      </c>
      <c r="AA303" s="52">
        <f t="shared" si="83"/>
        <v>-3.2616763348267455</v>
      </c>
      <c r="AB303" s="52">
        <f t="shared" si="84"/>
        <v>-3.2616763348267455</v>
      </c>
      <c r="AC303" s="52">
        <f t="shared" si="85"/>
        <v>-3.2616763348267597</v>
      </c>
      <c r="AF303">
        <v>3</v>
      </c>
      <c r="AG303">
        <v>1.41</v>
      </c>
    </row>
    <row r="304" spans="1:35" s="52" customFormat="1" ht="15" x14ac:dyDescent="0.25">
      <c r="A304">
        <v>2.46</v>
      </c>
      <c r="B304">
        <v>2.99</v>
      </c>
      <c r="C304">
        <v>3.42</v>
      </c>
      <c r="D304" s="45">
        <f t="shared" si="73"/>
        <v>3.3349886394480777E-2</v>
      </c>
      <c r="E304" s="46">
        <f>IF(OR($A304="",$B304="",$C304=""),"",A304*'MPTO_working_3-way'!$I303)</f>
        <v>2.5420407205304225</v>
      </c>
      <c r="F304" s="47">
        <f>IF(OR($A304="",$B304="",$C304=""),"",B304*'MPTO_working_3-way'!$I303)</f>
        <v>3.0897161603194978</v>
      </c>
      <c r="G304" s="48">
        <f>IF(OR($A304="",$B304="",$C304=""),"",C304*'MPTO_working_3-way'!$I303)</f>
        <v>3.5340566114691243</v>
      </c>
      <c r="H304" s="46">
        <f>IF(OR($A304="",$B304="",$C304=""),"",'MPTO_working_3-way'!E303)</f>
        <v>2.5291648351383182</v>
      </c>
      <c r="I304" s="47">
        <f>IF(OR($A304="",$B304="",$C304=""),"",'MPTO_working_3-way'!F303)</f>
        <v>3.0928007380781541</v>
      </c>
      <c r="J304" s="48">
        <f>IF(OR($A304="",$B304="",$C304=""),"",'MPTO_working_3-way'!G303)</f>
        <v>3.5551632927986772</v>
      </c>
      <c r="K304" s="46">
        <f>IF(OR($A304="",$B304="",$C304=""),"",'OddsRatio_working_3-way'!H303)</f>
        <v>2.5350253487360064</v>
      </c>
      <c r="L304" s="47">
        <f>IF(OR($A304="",$B304="",$C304=""),"",'OddsRatio_working_3-way'!I303)</f>
        <v>3.0922605780716799</v>
      </c>
      <c r="M304" s="48">
        <f>IF(OR($A304="",$B304="",$C304=""),"",'OddsRatio_working_3-way'!J303)</f>
        <v>3.5443570848911881</v>
      </c>
      <c r="N304" s="49">
        <f t="shared" si="74"/>
        <v>39.338472901855795</v>
      </c>
      <c r="O304" s="50">
        <f t="shared" si="75"/>
        <v>32.365432554704093</v>
      </c>
      <c r="P304" s="50">
        <f t="shared" si="76"/>
        <v>28.29609454344013</v>
      </c>
      <c r="Q304" t="s">
        <v>58</v>
      </c>
      <c r="R304" t="s">
        <v>351</v>
      </c>
      <c r="S304" t="s">
        <v>464</v>
      </c>
      <c r="T304" s="52">
        <v>100</v>
      </c>
      <c r="U304" s="52">
        <f t="shared" si="77"/>
        <v>59.349593495934961</v>
      </c>
      <c r="V304" s="52">
        <f t="shared" si="78"/>
        <v>66.555183946488299</v>
      </c>
      <c r="W304" s="52">
        <f t="shared" si="79"/>
        <v>70.760233918128648</v>
      </c>
      <c r="X304" s="52">
        <f t="shared" si="80"/>
        <v>62.684582135383046</v>
      </c>
      <c r="Y304" s="52">
        <f t="shared" si="81"/>
        <v>69.890172585936384</v>
      </c>
      <c r="Z304" s="52">
        <f t="shared" si="82"/>
        <v>74.095222557576747</v>
      </c>
      <c r="AA304" s="52">
        <f t="shared" si="83"/>
        <v>-3.3349886394480848</v>
      </c>
      <c r="AB304" s="52">
        <f t="shared" si="84"/>
        <v>-3.3349886394480848</v>
      </c>
      <c r="AC304" s="52">
        <f t="shared" si="85"/>
        <v>-3.334988639448099</v>
      </c>
      <c r="AD304" s="53"/>
      <c r="AE304" s="53"/>
      <c r="AF304">
        <v>2.6</v>
      </c>
      <c r="AG304">
        <v>1.53</v>
      </c>
      <c r="AH304" s="53"/>
      <c r="AI304" s="53"/>
    </row>
    <row r="305" spans="1:35" ht="15" x14ac:dyDescent="0.25">
      <c r="A305">
        <v>2.33</v>
      </c>
      <c r="B305">
        <v>2.89</v>
      </c>
      <c r="C305">
        <v>3.88</v>
      </c>
      <c r="D305" s="45">
        <f t="shared" si="73"/>
        <v>3.2937269364784472E-2</v>
      </c>
      <c r="E305" s="46">
        <f>IF(OR($A305="",$B305="",$C305=""),"",A305*'MPTO_working_3-way'!$I304)</f>
        <v>2.4067438376199477</v>
      </c>
      <c r="F305" s="47">
        <f>IF(OR($A305="",$B305="",$C305=""),"",B305*'MPTO_working_3-way'!$I304)</f>
        <v>2.9851887084642272</v>
      </c>
      <c r="G305" s="48">
        <f>IF(OR($A305="",$B305="",$C305=""),"",C305*'MPTO_working_3-way'!$I304)</f>
        <v>4.007796605135364</v>
      </c>
      <c r="H305" s="46">
        <f>IF(OR($A305="",$B305="",$C305=""),"",'MPTO_working_3-way'!E304)</f>
        <v>2.3911691660675034</v>
      </c>
      <c r="I305" s="47">
        <f>IF(OR($A305="",$B305="",$C305=""),"",'MPTO_working_3-way'!F304)</f>
        <v>2.9847033524219651</v>
      </c>
      <c r="J305" s="48">
        <f>IF(OR($A305="",$B305="",$C305=""),"",'MPTO_working_3-way'!G304)</f>
        <v>4.0526377835259746</v>
      </c>
      <c r="K305" s="46">
        <f>IF(OR($A305="",$B305="",$C305=""),"",'OddsRatio_working_3-way'!H304)</f>
        <v>2.3983172694435413</v>
      </c>
      <c r="L305" s="47">
        <f>IF(OR($A305="",$B305="",$C305=""),"",'OddsRatio_working_3-way'!I304)</f>
        <v>2.9870824355250321</v>
      </c>
      <c r="M305" s="48">
        <f>IF(OR($A305="",$B305="",$C305=""),"",'OddsRatio_working_3-way'!J304)</f>
        <v>4.0279351398476662</v>
      </c>
      <c r="N305" s="49">
        <f t="shared" si="74"/>
        <v>41.549914218910381</v>
      </c>
      <c r="O305" s="50">
        <f t="shared" si="75"/>
        <v>33.498719768187257</v>
      </c>
      <c r="P305" s="50">
        <f t="shared" si="76"/>
        <v>24.951366012902366</v>
      </c>
      <c r="Q305" t="s">
        <v>118</v>
      </c>
      <c r="R305" t="s">
        <v>60</v>
      </c>
      <c r="S305" t="s">
        <v>464</v>
      </c>
      <c r="T305" s="52">
        <v>100</v>
      </c>
      <c r="U305" s="52">
        <f t="shared" si="77"/>
        <v>57.081545064377686</v>
      </c>
      <c r="V305" s="52">
        <f t="shared" si="78"/>
        <v>65.397923875432525</v>
      </c>
      <c r="W305" s="52">
        <f t="shared" si="79"/>
        <v>74.226804123711347</v>
      </c>
      <c r="X305" s="52">
        <f t="shared" si="80"/>
        <v>60.375272000856128</v>
      </c>
      <c r="Y305" s="52">
        <f t="shared" si="81"/>
        <v>68.691650811910975</v>
      </c>
      <c r="Z305" s="52">
        <f t="shared" si="82"/>
        <v>77.520531060189796</v>
      </c>
      <c r="AA305" s="52">
        <f t="shared" si="83"/>
        <v>-3.2937269364784427</v>
      </c>
      <c r="AB305" s="52">
        <f t="shared" si="84"/>
        <v>-3.2937269364784498</v>
      </c>
      <c r="AC305" s="52">
        <f t="shared" si="85"/>
        <v>-3.2937269364784498</v>
      </c>
      <c r="AF305">
        <v>2.86</v>
      </c>
      <c r="AG305">
        <v>1.45</v>
      </c>
    </row>
    <row r="306" spans="1:35" ht="15" x14ac:dyDescent="0.25">
      <c r="A306">
        <v>1.66</v>
      </c>
      <c r="B306">
        <v>3.81</v>
      </c>
      <c r="C306">
        <v>5.78</v>
      </c>
      <c r="D306" s="45">
        <f t="shared" si="73"/>
        <v>3.7887210778104086E-2</v>
      </c>
      <c r="E306" s="46">
        <f>IF(OR($A306="",$B306="",$C306=""),"",A306*'MPTO_working_3-way'!$I305)</f>
        <v>1.7228927698916527</v>
      </c>
      <c r="F306" s="47">
        <f>IF(OR($A306="",$B306="",$C306=""),"",B306*'MPTO_working_3-way'!$I305)</f>
        <v>3.9543502730645765</v>
      </c>
      <c r="G306" s="48">
        <f>IF(OR($A306="",$B306="",$C306=""),"",C306*'MPTO_working_3-way'!$I305)</f>
        <v>5.9989880782974421</v>
      </c>
      <c r="H306" s="46">
        <f>IF(OR($A306="",$B306="",$C306=""),"",'MPTO_working_3-way'!E305)</f>
        <v>1.6955458585066001</v>
      </c>
      <c r="I306" s="47">
        <f>IF(OR($A306="",$B306="",$C306=""),"",'MPTO_working_3-way'!F305)</f>
        <v>4.0025917367205421</v>
      </c>
      <c r="J306" s="48">
        <f>IF(OR($A306="",$B306="",$C306=""),"",'MPTO_working_3-way'!G305)</f>
        <v>6.2351404769902281</v>
      </c>
      <c r="K306" s="46">
        <f>IF(OR($A306="",$B306="",$C306=""),"",'OddsRatio_working_3-way'!H305)</f>
        <v>1.7052321560561037</v>
      </c>
      <c r="L306" s="47">
        <f>IF(OR($A306="",$B306="",$C306=""),"",'OddsRatio_working_3-way'!I305)</f>
        <v>4.0025793310873521</v>
      </c>
      <c r="M306" s="48">
        <f>IF(OR($A306="",$B306="",$C306=""),"",'OddsRatio_working_3-way'!J305)</f>
        <v>6.1075904635578446</v>
      </c>
      <c r="N306" s="49">
        <f t="shared" si="74"/>
        <v>58.041917493384496</v>
      </c>
      <c r="O306" s="50">
        <f t="shared" si="75"/>
        <v>25.288604472183273</v>
      </c>
      <c r="P306" s="50">
        <f t="shared" si="76"/>
        <v>16.669478034432224</v>
      </c>
      <c r="Q306" t="s">
        <v>158</v>
      </c>
      <c r="R306" t="s">
        <v>335</v>
      </c>
      <c r="S306" t="s">
        <v>464</v>
      </c>
      <c r="T306" s="52">
        <v>100</v>
      </c>
      <c r="U306" s="52">
        <f t="shared" si="77"/>
        <v>39.759036144578317</v>
      </c>
      <c r="V306" s="52">
        <f t="shared" si="78"/>
        <v>73.753280839895012</v>
      </c>
      <c r="W306" s="52">
        <f t="shared" si="79"/>
        <v>82.698961937716263</v>
      </c>
      <c r="X306" s="52">
        <f t="shared" si="80"/>
        <v>43.547757222388725</v>
      </c>
      <c r="Y306" s="52">
        <f t="shared" si="81"/>
        <v>77.542001917705434</v>
      </c>
      <c r="Z306" s="52">
        <f t="shared" si="82"/>
        <v>86.48768301552667</v>
      </c>
      <c r="AA306" s="52">
        <f t="shared" si="83"/>
        <v>-3.7887210778104077</v>
      </c>
      <c r="AB306" s="52">
        <f t="shared" si="84"/>
        <v>-3.7887210778104219</v>
      </c>
      <c r="AC306" s="52">
        <f t="shared" si="85"/>
        <v>-3.7887210778104077</v>
      </c>
      <c r="AF306">
        <v>2.33</v>
      </c>
      <c r="AG306">
        <v>1.64</v>
      </c>
    </row>
    <row r="307" spans="1:35" ht="15" x14ac:dyDescent="0.25">
      <c r="A307">
        <v>3.59</v>
      </c>
      <c r="B307">
        <v>3.39</v>
      </c>
      <c r="C307">
        <v>2.15</v>
      </c>
      <c r="D307" s="45">
        <f t="shared" si="73"/>
        <v>3.8653061840656644E-2</v>
      </c>
      <c r="E307" s="46">
        <f>IF(OR($A307="",$B307="",$C307=""),"",A307*'MPTO_working_3-way'!$I306)</f>
        <v>3.728764492007957</v>
      </c>
      <c r="F307" s="47">
        <f>IF(OR($A307="",$B307="",$C307=""),"",B307*'MPTO_working_3-way'!$I306)</f>
        <v>3.5210338796398259</v>
      </c>
      <c r="G307" s="48">
        <f>IF(OR($A307="",$B307="",$C307=""),"",C307*'MPTO_working_3-way'!$I306)</f>
        <v>2.2331040829574116</v>
      </c>
      <c r="H307" s="46">
        <f>IF(OR($A307="",$B307="",$C307=""),"",'MPTO_working_3-way'!E306)</f>
        <v>3.7641081868015007</v>
      </c>
      <c r="I307" s="47">
        <f>IF(OR($A307="",$B307="",$C307=""),"",'MPTO_working_3-way'!F306)</f>
        <v>3.5448309855688511</v>
      </c>
      <c r="J307" s="48">
        <f>IF(OR($A307="",$B307="",$C307=""),"",'MPTO_working_3-way'!G306)</f>
        <v>2.2112547665189197</v>
      </c>
      <c r="K307" s="46">
        <f>IF(OR($A307="",$B307="",$C307=""),"",'OddsRatio_working_3-way'!H306)</f>
        <v>3.7482108714609059</v>
      </c>
      <c r="L307" s="47">
        <f>IF(OR($A307="",$B307="",$C307=""),"",'OddsRatio_working_3-way'!I306)</f>
        <v>3.5359938157496393</v>
      </c>
      <c r="M307" s="48">
        <f>IF(OR($A307="",$B307="",$C307=""),"",'OddsRatio_working_3-way'!J306)</f>
        <v>2.2202480703397844</v>
      </c>
      <c r="N307" s="49">
        <f t="shared" si="74"/>
        <v>26.818534722247776</v>
      </c>
      <c r="O307" s="50">
        <f t="shared" si="75"/>
        <v>28.400749160138499</v>
      </c>
      <c r="P307" s="50">
        <f t="shared" si="76"/>
        <v>44.780716117613736</v>
      </c>
      <c r="Q307" t="s">
        <v>166</v>
      </c>
      <c r="R307" t="s">
        <v>66</v>
      </c>
      <c r="S307" t="s">
        <v>464</v>
      </c>
      <c r="T307" s="52">
        <v>100</v>
      </c>
      <c r="U307" s="52">
        <f t="shared" si="77"/>
        <v>72.14484679665739</v>
      </c>
      <c r="V307" s="52">
        <f t="shared" si="78"/>
        <v>70.501474926253692</v>
      </c>
      <c r="W307" s="52">
        <f t="shared" si="79"/>
        <v>53.488372093023258</v>
      </c>
      <c r="X307" s="52">
        <f t="shared" si="80"/>
        <v>76.010152980723049</v>
      </c>
      <c r="Y307" s="52">
        <f t="shared" si="81"/>
        <v>74.366781110319351</v>
      </c>
      <c r="Z307" s="52">
        <f t="shared" si="82"/>
        <v>57.353678277088925</v>
      </c>
      <c r="AA307" s="52">
        <f t="shared" si="83"/>
        <v>-3.8653061840656591</v>
      </c>
      <c r="AB307" s="52">
        <f t="shared" si="84"/>
        <v>-3.8653061840656591</v>
      </c>
      <c r="AC307" s="52">
        <f t="shared" si="85"/>
        <v>-3.8653061840656662</v>
      </c>
      <c r="AF307">
        <v>1.74</v>
      </c>
      <c r="AG307">
        <v>2.13</v>
      </c>
    </row>
    <row r="308" spans="1:35" ht="15" x14ac:dyDescent="0.25">
      <c r="A308">
        <v>2.66</v>
      </c>
      <c r="B308">
        <v>3.4</v>
      </c>
      <c r="C308">
        <v>2.72</v>
      </c>
      <c r="D308" s="45">
        <f t="shared" si="73"/>
        <v>3.7704555506413051E-2</v>
      </c>
      <c r="E308" s="46">
        <f>IF(OR($A308="",$B308="",$C308=""),"",A308*'MPTO_working_3-way'!$I307)</f>
        <v>2.7602941176470588</v>
      </c>
      <c r="F308" s="47">
        <f>IF(OR($A308="",$B308="",$C308=""),"",B308*'MPTO_working_3-way'!$I307)</f>
        <v>3.5281954887218041</v>
      </c>
      <c r="G308" s="48">
        <f>IF(OR($A308="",$B308="",$C308=""),"",C308*'MPTO_working_3-way'!$I307)</f>
        <v>2.8225563909774438</v>
      </c>
      <c r="H308" s="46">
        <f>IF(OR($A308="",$B308="",$C308=""),"",'MPTO_working_3-way'!E307)</f>
        <v>2.7520032457652905</v>
      </c>
      <c r="I308" s="47">
        <f>IF(OR($A308="",$B308="",$C308=""),"",'MPTO_working_3-way'!F307)</f>
        <v>3.5517737923812009</v>
      </c>
      <c r="J308" s="48">
        <f>IF(OR($A308="",$B308="",$C308=""),"",'MPTO_working_3-way'!G307)</f>
        <v>2.8162756902636494</v>
      </c>
      <c r="K308" s="46">
        <f>IF(OR($A308="",$B308="",$C308=""),"",'OddsRatio_working_3-way'!H307)</f>
        <v>2.7562738585895925</v>
      </c>
      <c r="L308" s="47">
        <f>IF(OR($A308="",$B308="",$C308=""),"",'OddsRatio_working_3-way'!I307)</f>
        <v>3.5391911208524225</v>
      </c>
      <c r="M308" s="48">
        <f>IF(OR($A308="",$B308="",$C308=""),"",'OddsRatio_working_3-way'!J307)</f>
        <v>2.8197536366109039</v>
      </c>
      <c r="N308" s="49">
        <f t="shared" si="74"/>
        <v>36.228023441662231</v>
      </c>
      <c r="O308" s="50">
        <f t="shared" si="75"/>
        <v>28.343100692594568</v>
      </c>
      <c r="P308" s="50">
        <f t="shared" si="76"/>
        <v>35.428875865743201</v>
      </c>
      <c r="Q308" t="s">
        <v>67</v>
      </c>
      <c r="R308" t="s">
        <v>168</v>
      </c>
      <c r="S308" t="s">
        <v>464</v>
      </c>
      <c r="T308" s="52">
        <v>100</v>
      </c>
      <c r="U308" s="52">
        <f t="shared" si="77"/>
        <v>62.406015037593981</v>
      </c>
      <c r="V308" s="52">
        <f t="shared" si="78"/>
        <v>70.588235294117652</v>
      </c>
      <c r="W308" s="52">
        <f t="shared" si="79"/>
        <v>63.235294117647051</v>
      </c>
      <c r="X308" s="52">
        <f t="shared" si="80"/>
        <v>66.17647058823529</v>
      </c>
      <c r="Y308" s="52">
        <f t="shared" si="81"/>
        <v>74.358690844758939</v>
      </c>
      <c r="Z308" s="52">
        <f t="shared" si="82"/>
        <v>67.00574966828836</v>
      </c>
      <c r="AA308" s="52">
        <f t="shared" si="83"/>
        <v>-3.7704555506413087</v>
      </c>
      <c r="AB308" s="52">
        <f t="shared" si="84"/>
        <v>-3.7704555506412873</v>
      </c>
      <c r="AC308" s="52">
        <f t="shared" si="85"/>
        <v>-3.7704555506413087</v>
      </c>
      <c r="AF308">
        <v>1.89</v>
      </c>
      <c r="AG308">
        <v>1.96</v>
      </c>
    </row>
    <row r="309" spans="1:35" ht="15" x14ac:dyDescent="0.25">
      <c r="A309">
        <v>5.91</v>
      </c>
      <c r="B309">
        <v>4.67</v>
      </c>
      <c r="C309">
        <v>1.51</v>
      </c>
      <c r="D309" s="45">
        <f t="shared" si="73"/>
        <v>4.5589155674429449E-2</v>
      </c>
      <c r="E309" s="46">
        <f>IF(OR($A309="",$B309="",$C309=""),"",A309*'MPTO_working_3-way'!$I308)</f>
        <v>6.1794319100358779</v>
      </c>
      <c r="F309" s="47">
        <f>IF(OR($A309="",$B309="",$C309=""),"",B309*'MPTO_working_3-way'!$I308)</f>
        <v>4.8829013569995858</v>
      </c>
      <c r="G309" s="48">
        <f>IF(OR($A309="",$B309="",$C309=""),"",C309*'MPTO_working_3-way'!$I308)</f>
        <v>1.5788396250683885</v>
      </c>
      <c r="H309" s="46">
        <f>IF(OR($A309="",$B309="",$C309=""),"",'MPTO_working_3-way'!E308)</f>
        <v>6.49315432388026</v>
      </c>
      <c r="I309" s="47">
        <f>IF(OR($A309="",$B309="",$C309=""),"",'MPTO_working_3-way'!F308)</f>
        <v>5.0267327405813376</v>
      </c>
      <c r="J309" s="48">
        <f>IF(OR($A309="",$B309="",$C309=""),"",'MPTO_working_3-way'!G308)</f>
        <v>1.545463031890806</v>
      </c>
      <c r="K309" s="46">
        <f>IF(OR($A309="",$B309="",$C309=""),"",'OddsRatio_working_3-way'!H308)</f>
        <v>6.3532942392293439</v>
      </c>
      <c r="L309" s="47">
        <f>IF(OR($A309="",$B309="",$C309=""),"",'OddsRatio_working_3-way'!I308)</f>
        <v>5.0013421299331355</v>
      </c>
      <c r="M309" s="48">
        <f>IF(OR($A309="",$B309="",$C309=""),"",'OddsRatio_working_3-way'!J308)</f>
        <v>1.5560448191460217</v>
      </c>
      <c r="N309" s="49">
        <f t="shared" si="74"/>
        <v>16.182717352640818</v>
      </c>
      <c r="O309" s="50">
        <f t="shared" si="75"/>
        <v>20.479627313513326</v>
      </c>
      <c r="P309" s="50">
        <f t="shared" si="76"/>
        <v>63.337655333845852</v>
      </c>
      <c r="Q309" t="s">
        <v>64</v>
      </c>
      <c r="R309" t="s">
        <v>65</v>
      </c>
      <c r="S309" t="s">
        <v>464</v>
      </c>
      <c r="T309" s="52">
        <v>100</v>
      </c>
      <c r="U309" s="52">
        <f t="shared" si="77"/>
        <v>83.079526226734345</v>
      </c>
      <c r="V309" s="52">
        <f t="shared" si="78"/>
        <v>78.586723768736618</v>
      </c>
      <c r="W309" s="52">
        <f t="shared" si="79"/>
        <v>33.774834437086092</v>
      </c>
      <c r="X309" s="52">
        <f t="shared" si="80"/>
        <v>87.638441794177297</v>
      </c>
      <c r="Y309" s="52">
        <f t="shared" si="81"/>
        <v>83.14563933617957</v>
      </c>
      <c r="Z309" s="52">
        <f t="shared" si="82"/>
        <v>38.33375000452903</v>
      </c>
      <c r="AA309" s="52">
        <f t="shared" si="83"/>
        <v>-4.558915567442952</v>
      </c>
      <c r="AB309" s="52">
        <f t="shared" si="84"/>
        <v>-4.558915567442952</v>
      </c>
      <c r="AC309" s="52">
        <f t="shared" si="85"/>
        <v>-4.5589155674429378</v>
      </c>
      <c r="AF309">
        <v>1.6</v>
      </c>
      <c r="AG309">
        <v>2.4</v>
      </c>
    </row>
    <row r="310" spans="1:35" s="52" customFormat="1" ht="15" x14ac:dyDescent="0.25">
      <c r="A310">
        <v>2.63</v>
      </c>
      <c r="B310">
        <v>3.6</v>
      </c>
      <c r="C310">
        <v>2.63</v>
      </c>
      <c r="D310" s="45">
        <f t="shared" si="73"/>
        <v>3.8234051542036518E-2</v>
      </c>
      <c r="E310" s="46">
        <f>IF(OR($A310="",$B310="",$C310=""),"",A310*'MPTO_working_3-way'!$I309)</f>
        <v>2.7305555555555561</v>
      </c>
      <c r="F310" s="47">
        <f>IF(OR($A310="",$B310="",$C310=""),"",B310*'MPTO_working_3-way'!$I309)</f>
        <v>3.7376425855513316</v>
      </c>
      <c r="G310" s="48">
        <f>IF(OR($A310="",$B310="",$C310=""),"",C310*'MPTO_working_3-way'!$I309)</f>
        <v>2.7305555555555561</v>
      </c>
      <c r="H310" s="46">
        <f>IF(OR($A310="",$B310="",$C310=""),"",'MPTO_working_3-way'!E309)</f>
        <v>2.7212109599540146</v>
      </c>
      <c r="I310" s="47">
        <f>IF(OR($A310="",$B310="",$C310=""),"",'MPTO_working_3-way'!F309)</f>
        <v>3.773113708820405</v>
      </c>
      <c r="J310" s="48">
        <f>IF(OR($A310="",$B310="",$C310=""),"",'MPTO_working_3-way'!G309)</f>
        <v>2.7212109599540146</v>
      </c>
      <c r="K310" s="46">
        <f>IF(OR($A310="",$B310="",$C310=""),"",'OddsRatio_working_3-way'!H309)</f>
        <v>2.7263140518831857</v>
      </c>
      <c r="L310" s="47">
        <f>IF(OR($A310="",$B310="",$C310=""),"",'OddsRatio_working_3-way'!I309)</f>
        <v>3.7536297760099879</v>
      </c>
      <c r="M310" s="48">
        <f>IF(OR($A310="",$B310="",$C310=""),"",'OddsRatio_working_3-way'!J309)</f>
        <v>2.7263140518831857</v>
      </c>
      <c r="N310" s="49">
        <f t="shared" si="74"/>
        <v>36.622583926754828</v>
      </c>
      <c r="O310" s="50">
        <f t="shared" si="75"/>
        <v>26.754832146490333</v>
      </c>
      <c r="P310" s="50">
        <f t="shared" si="76"/>
        <v>36.622583926754828</v>
      </c>
      <c r="Q310" t="s">
        <v>336</v>
      </c>
      <c r="R310" t="s">
        <v>124</v>
      </c>
      <c r="S310" t="s">
        <v>464</v>
      </c>
      <c r="T310" s="52">
        <v>100</v>
      </c>
      <c r="U310" s="52">
        <f t="shared" si="77"/>
        <v>61.977186311787079</v>
      </c>
      <c r="V310" s="52">
        <f t="shared" si="78"/>
        <v>72.222222222222229</v>
      </c>
      <c r="W310" s="52">
        <f t="shared" si="79"/>
        <v>61.977186311787079</v>
      </c>
      <c r="X310" s="52">
        <f t="shared" si="80"/>
        <v>65.800591465990706</v>
      </c>
      <c r="Y310" s="52">
        <f t="shared" si="81"/>
        <v>76.045627376425855</v>
      </c>
      <c r="Z310" s="52">
        <f t="shared" si="82"/>
        <v>65.800591465990706</v>
      </c>
      <c r="AA310" s="52">
        <f t="shared" si="83"/>
        <v>-3.8234051542036269</v>
      </c>
      <c r="AB310" s="52">
        <f t="shared" si="84"/>
        <v>-3.8234051542036269</v>
      </c>
      <c r="AC310" s="52">
        <f t="shared" si="85"/>
        <v>-3.8234051542036269</v>
      </c>
      <c r="AD310" s="53"/>
      <c r="AE310" s="53"/>
      <c r="AF310">
        <v>1.79</v>
      </c>
      <c r="AG310">
        <v>2.06</v>
      </c>
      <c r="AH310" s="53"/>
      <c r="AI310" s="53"/>
    </row>
    <row r="311" spans="1:35" s="28" customFormat="1" ht="15" x14ac:dyDescent="0.25">
      <c r="A311" s="23">
        <v>2.94</v>
      </c>
      <c r="B311" s="23">
        <v>3.96</v>
      </c>
      <c r="C311" s="23">
        <v>2.2999999999999998</v>
      </c>
      <c r="D311" s="24">
        <f t="shared" si="73"/>
        <v>2.7443915642673566E-2</v>
      </c>
      <c r="E311" s="25">
        <f>IF(OR($A311="",$B311="",$C311=""),"",A311*'MPTO_working_3-way'!$I310)</f>
        <v>3.0206851119894602</v>
      </c>
      <c r="F311" s="26">
        <f>IF(OR($A311="",$B311="",$C311=""),"",B311*'MPTO_working_3-way'!$I310)</f>
        <v>4.0686779059449876</v>
      </c>
      <c r="G311" s="27">
        <f>IF(OR($A311="",$B311="",$C311=""),"",C311*'MPTO_working_3-way'!$I310)</f>
        <v>2.3631210059781491</v>
      </c>
      <c r="H311" s="25">
        <f>IF(OR($A311="",$B311="",$C311=""),"",'MPTO_working_3-way'!E310)</f>
        <v>3.0212568148174896</v>
      </c>
      <c r="I311" s="26">
        <f>IF(OR($A311="",$B311="",$C311=""),"",'MPTO_working_3-way'!F310)</f>
        <v>4.1088469611971083</v>
      </c>
      <c r="J311" s="27">
        <f>IF(OR($A311="",$B311="",$C311=""),"",'MPTO_working_3-way'!G310)</f>
        <v>2.3494328550972852</v>
      </c>
      <c r="K311" s="25">
        <f>IF(OR($A311="",$B311="",$C311=""),"",'OddsRatio_working_3-way'!H310)</f>
        <v>3.0230436045613183</v>
      </c>
      <c r="L311" s="26">
        <f>IF(OR($A311="",$B311="",$C311=""),"",'OddsRatio_working_3-way'!I310)</f>
        <v>4.0867057059286092</v>
      </c>
      <c r="M311" s="27">
        <f>IF(OR($A311="",$B311="",$C311=""),"",'OddsRatio_working_3-way'!J310)</f>
        <v>2.3556477762524297</v>
      </c>
      <c r="N311" s="67">
        <f t="shared" si="74"/>
        <v>33.105072621799621</v>
      </c>
      <c r="O311" s="68">
        <f t="shared" si="75"/>
        <v>24.578008461639111</v>
      </c>
      <c r="P311" s="68">
        <f t="shared" si="76"/>
        <v>42.316918916561249</v>
      </c>
      <c r="Q311" s="23" t="s">
        <v>239</v>
      </c>
      <c r="R311" s="23" t="s">
        <v>243</v>
      </c>
      <c r="S311" s="23" t="s">
        <v>465</v>
      </c>
      <c r="T311" s="28">
        <v>100</v>
      </c>
      <c r="U311" s="28">
        <f t="shared" si="77"/>
        <v>65.986394557823132</v>
      </c>
      <c r="V311" s="28">
        <f t="shared" si="78"/>
        <v>74.747474747474755</v>
      </c>
      <c r="W311" s="28">
        <f t="shared" si="79"/>
        <v>56.521739130434774</v>
      </c>
      <c r="X311" s="28">
        <f t="shared" si="80"/>
        <v>68.730786122090464</v>
      </c>
      <c r="Y311" s="28">
        <f t="shared" si="81"/>
        <v>77.4918663117421</v>
      </c>
      <c r="Z311" s="28">
        <f t="shared" si="82"/>
        <v>59.266130694702127</v>
      </c>
      <c r="AA311" s="28">
        <f t="shared" si="83"/>
        <v>-2.7443915642673318</v>
      </c>
      <c r="AB311" s="28">
        <f t="shared" si="84"/>
        <v>-2.744391564267346</v>
      </c>
      <c r="AC311" s="28">
        <f t="shared" si="85"/>
        <v>-2.7443915642673531</v>
      </c>
      <c r="AD311" s="43" t="s">
        <v>467</v>
      </c>
      <c r="AE311" s="43"/>
      <c r="AF311" s="23">
        <v>1.47</v>
      </c>
      <c r="AG311" s="23">
        <v>2.78</v>
      </c>
      <c r="AH311" s="43"/>
      <c r="AI311" s="43"/>
    </row>
    <row r="312" spans="1:35" s="52" customFormat="1" ht="15" x14ac:dyDescent="0.25">
      <c r="A312" s="44">
        <v>2.0699999999999998</v>
      </c>
      <c r="B312" s="44">
        <v>3.53</v>
      </c>
      <c r="C312" s="44">
        <v>3.81</v>
      </c>
      <c r="D312" s="45">
        <f t="shared" si="73"/>
        <v>2.884509802083346E-2</v>
      </c>
      <c r="E312" s="46">
        <f>IF(OR($A312="",$B312="",$C312=""),"",A312*'MPTO_working_3-way'!$I311)</f>
        <v>2.129709352903125</v>
      </c>
      <c r="F312" s="47">
        <f>IF(OR($A312="",$B312="",$C312=""),"",B312*'MPTO_working_3-way'!$I311)</f>
        <v>3.6318231960135421</v>
      </c>
      <c r="G312" s="48">
        <f>IF(OR($A312="",$B312="",$C312=""),"",C312*'MPTO_working_3-way'!$I311)</f>
        <v>3.9198998234593754</v>
      </c>
      <c r="H312" s="46">
        <f>IF(OR($A312="",$B312="",$C312=""),"",'MPTO_working_3-way'!E311)</f>
        <v>2.1120361030061789</v>
      </c>
      <c r="I312" s="47">
        <f>IF(OR($A312="",$B312="",$C312=""),"",'MPTO_working_3-way'!F311)</f>
        <v>3.654021378348415</v>
      </c>
      <c r="J312" s="48">
        <f>IF(OR($A312="",$B312="",$C312=""),"",'MPTO_working_3-way'!G311)</f>
        <v>3.9548802123812243</v>
      </c>
      <c r="K312" s="46">
        <f>IF(OR($A312="",$B312="",$C312=""),"",'OddsRatio_working_3-way'!H311)</f>
        <v>2.119169283945618</v>
      </c>
      <c r="L312" s="47">
        <f>IF(OR($A312="",$B312="",$C312=""),"",'OddsRatio_working_3-way'!I311)</f>
        <v>3.6462600826003868</v>
      </c>
      <c r="M312" s="48">
        <f>IF(OR($A312="",$B312="",$C312=""),"",'OddsRatio_working_3-way'!J311)</f>
        <v>3.9391268111095208</v>
      </c>
      <c r="N312" s="49">
        <f t="shared" si="74"/>
        <v>46.954763974569794</v>
      </c>
      <c r="O312" s="50">
        <f t="shared" si="75"/>
        <v>27.534380007750553</v>
      </c>
      <c r="P312" s="50">
        <f t="shared" si="76"/>
        <v>25.51085601767965</v>
      </c>
      <c r="Q312" s="44" t="s">
        <v>449</v>
      </c>
      <c r="R312" s="44" t="s">
        <v>236</v>
      </c>
      <c r="S312" s="44" t="s">
        <v>465</v>
      </c>
      <c r="T312" s="52">
        <v>100</v>
      </c>
      <c r="U312" s="52">
        <f t="shared" si="77"/>
        <v>51.690821256038639</v>
      </c>
      <c r="V312" s="52">
        <f t="shared" si="78"/>
        <v>71.671388101982998</v>
      </c>
      <c r="W312" s="52">
        <f t="shared" si="79"/>
        <v>73.753280839895012</v>
      </c>
      <c r="X312" s="52">
        <f t="shared" si="80"/>
        <v>54.575331058121975</v>
      </c>
      <c r="Y312" s="52">
        <f t="shared" si="81"/>
        <v>74.555897904066342</v>
      </c>
      <c r="Z312" s="52">
        <f t="shared" si="82"/>
        <v>76.637790641978356</v>
      </c>
      <c r="AA312" s="52">
        <f t="shared" si="83"/>
        <v>-2.8845098020833362</v>
      </c>
      <c r="AB312" s="52">
        <f t="shared" si="84"/>
        <v>-2.8845098020833433</v>
      </c>
      <c r="AC312" s="52">
        <f t="shared" si="85"/>
        <v>-2.8845098020833433</v>
      </c>
      <c r="AD312" s="53"/>
      <c r="AE312" s="53"/>
      <c r="AF312" s="44">
        <v>1.66</v>
      </c>
      <c r="AG312" s="44">
        <v>2.2999999999999998</v>
      </c>
      <c r="AH312" s="53"/>
      <c r="AI312" s="53"/>
    </row>
    <row r="313" spans="1:35" ht="15" x14ac:dyDescent="0.25">
      <c r="A313">
        <v>1.42</v>
      </c>
      <c r="B313">
        <v>4.96</v>
      </c>
      <c r="C313">
        <v>7.53</v>
      </c>
      <c r="D313" s="45">
        <f t="shared" si="73"/>
        <v>3.8640380172479949E-2</v>
      </c>
      <c r="E313" s="46">
        <f>IF(OR($A313="",$B313="",$C313=""),"",A313*'MPTO_working_3-way'!$I312)</f>
        <v>1.4748693398449215</v>
      </c>
      <c r="F313" s="47">
        <f>IF(OR($A313="",$B313="",$C313=""),"",B313*'MPTO_working_3-way'!$I312)</f>
        <v>5.1516562856555002</v>
      </c>
      <c r="G313" s="48">
        <f>IF(OR($A313="",$B313="",$C313=""),"",C313*'MPTO_working_3-way'!$I312)</f>
        <v>7.8209620626987739</v>
      </c>
      <c r="H313" s="46">
        <f>IF(OR($A313="",$B313="",$C313=""),"",'MPTO_working_3-way'!E312)</f>
        <v>1.4464553500576052</v>
      </c>
      <c r="I313" s="47">
        <f>IF(OR($A313="",$B313="",$C313=""),"",'MPTO_working_3-way'!F312)</f>
        <v>5.298496734568392</v>
      </c>
      <c r="J313" s="48">
        <f>IF(OR($A313="",$B313="",$C313=""),"",'MPTO_working_3-way'!G312)</f>
        <v>8.3387536545554664</v>
      </c>
      <c r="K313" s="46">
        <f>IF(OR($A313="",$B313="",$C313=""),"",'OddsRatio_working_3-way'!H312)</f>
        <v>1.4551650816488362</v>
      </c>
      <c r="L313" s="47">
        <f>IF(OR($A313="",$B313="",$C313=""),"",'OddsRatio_working_3-way'!I312)</f>
        <v>5.2915564841176002</v>
      </c>
      <c r="M313" s="48">
        <f>IF(OR($A313="",$B313="",$C313=""),"",'OddsRatio_working_3-way'!J312)</f>
        <v>8.076733293254529</v>
      </c>
      <c r="N313" s="49">
        <f t="shared" si="74"/>
        <v>67.802616339230923</v>
      </c>
      <c r="O313" s="50">
        <f t="shared" si="75"/>
        <v>19.411232903570145</v>
      </c>
      <c r="P313" s="50">
        <f t="shared" si="76"/>
        <v>12.786150757198925</v>
      </c>
      <c r="Q313" t="s">
        <v>233</v>
      </c>
      <c r="R313" t="s">
        <v>462</v>
      </c>
      <c r="S313" t="s">
        <v>465</v>
      </c>
      <c r="T313" s="52">
        <v>100</v>
      </c>
      <c r="U313" s="52">
        <f t="shared" si="77"/>
        <v>29.577464788732396</v>
      </c>
      <c r="V313" s="52">
        <f t="shared" si="78"/>
        <v>79.838709677419359</v>
      </c>
      <c r="W313" s="52">
        <f t="shared" si="79"/>
        <v>86.719787516600263</v>
      </c>
      <c r="X313" s="52">
        <f t="shared" si="80"/>
        <v>33.441502805980384</v>
      </c>
      <c r="Y313" s="52">
        <f t="shared" si="81"/>
        <v>83.702747694667352</v>
      </c>
      <c r="Z313" s="52">
        <f t="shared" si="82"/>
        <v>90.583825533848255</v>
      </c>
      <c r="AA313" s="52">
        <f t="shared" si="83"/>
        <v>-3.8640380172479887</v>
      </c>
      <c r="AB313" s="52">
        <f t="shared" si="84"/>
        <v>-3.8640380172479922</v>
      </c>
      <c r="AC313" s="52">
        <f t="shared" si="85"/>
        <v>-3.8640380172479922</v>
      </c>
      <c r="AF313">
        <v>1.65</v>
      </c>
      <c r="AG313">
        <v>2.3199999999999998</v>
      </c>
    </row>
    <row r="314" spans="1:35" ht="15" x14ac:dyDescent="0.25">
      <c r="A314">
        <v>2.83</v>
      </c>
      <c r="B314">
        <v>3.84</v>
      </c>
      <c r="C314">
        <v>2.42</v>
      </c>
      <c r="D314" s="45">
        <f t="shared" si="73"/>
        <v>2.6996697621898491E-2</v>
      </c>
      <c r="E314" s="46">
        <f>IF(OR($A314="",$B314="",$C314=""),"",A314*'MPTO_working_3-way'!$I313)</f>
        <v>2.906400654269973</v>
      </c>
      <c r="F314" s="47">
        <f>IF(OR($A314="",$B314="",$C314=""),"",B314*'MPTO_working_3-way'!$I313)</f>
        <v>3.9436673188680902</v>
      </c>
      <c r="G314" s="48">
        <f>IF(OR($A314="",$B314="",$C314=""),"",C314*'MPTO_working_3-way'!$I313)</f>
        <v>2.4853320082449941</v>
      </c>
      <c r="H314" s="46">
        <f>IF(OR($A314="",$B314="",$C314=""),"",'MPTO_working_3-way'!E313)</f>
        <v>2.9039546791525344</v>
      </c>
      <c r="I314" s="47">
        <f>IF(OR($A314="",$B314="",$C314=""),"",'MPTO_working_3-way'!F313)</f>
        <v>3.9774436393466694</v>
      </c>
      <c r="J314" s="48">
        <f>IF(OR($A314="",$B314="",$C314=""),"",'MPTO_working_3-way'!G313)</f>
        <v>2.4738743941042327</v>
      </c>
      <c r="K314" s="46">
        <f>IF(OR($A314="",$B314="",$C314=""),"",'OddsRatio_working_3-way'!H313)</f>
        <v>2.9064797159676146</v>
      </c>
      <c r="L314" s="47">
        <f>IF(OR($A314="",$B314="",$C314=""),"",'OddsRatio_working_3-way'!I313)</f>
        <v>3.9586898324306148</v>
      </c>
      <c r="M314" s="48">
        <f>IF(OR($A314="",$B314="",$C314=""),"",'OddsRatio_working_3-way'!J313)</f>
        <v>2.4793449162153074</v>
      </c>
      <c r="N314" s="49">
        <f t="shared" si="74"/>
        <v>34.40681856890027</v>
      </c>
      <c r="O314" s="50">
        <f t="shared" si="75"/>
        <v>25.357108476559315</v>
      </c>
      <c r="P314" s="50">
        <f t="shared" si="76"/>
        <v>40.236072954540404</v>
      </c>
      <c r="Q314" t="s">
        <v>240</v>
      </c>
      <c r="R314" t="s">
        <v>232</v>
      </c>
      <c r="S314" t="s">
        <v>465</v>
      </c>
      <c r="T314" s="52">
        <v>100</v>
      </c>
      <c r="U314" s="52">
        <f t="shared" si="77"/>
        <v>64.664310954063609</v>
      </c>
      <c r="V314" s="52">
        <f t="shared" si="78"/>
        <v>73.958333333333343</v>
      </c>
      <c r="W314" s="52">
        <f t="shared" si="79"/>
        <v>58.677685950413228</v>
      </c>
      <c r="X314" s="52">
        <f t="shared" si="80"/>
        <v>67.363980716253451</v>
      </c>
      <c r="Y314" s="52">
        <f t="shared" si="81"/>
        <v>76.658003095523171</v>
      </c>
      <c r="Z314" s="52">
        <f t="shared" si="82"/>
        <v>61.377355712603062</v>
      </c>
      <c r="AA314" s="52">
        <f t="shared" si="83"/>
        <v>-2.699669762189842</v>
      </c>
      <c r="AB314" s="52">
        <f t="shared" si="84"/>
        <v>-2.6996697621898278</v>
      </c>
      <c r="AC314" s="52">
        <f t="shared" si="85"/>
        <v>-2.6996697621898349</v>
      </c>
      <c r="AF314">
        <v>1.59</v>
      </c>
      <c r="AG314">
        <v>2.46</v>
      </c>
    </row>
    <row r="315" spans="1:35" ht="15" x14ac:dyDescent="0.25">
      <c r="A315">
        <v>4.0599999999999996</v>
      </c>
      <c r="B315">
        <v>3.86</v>
      </c>
      <c r="C315">
        <v>1.93</v>
      </c>
      <c r="D315" s="45">
        <f t="shared" si="73"/>
        <v>2.3507491258071944E-2</v>
      </c>
      <c r="E315" s="46">
        <f>IF(OR($A315="",$B315="",$C315=""),"",A315*'MPTO_working_3-way'!$I314)</f>
        <v>4.1554404145077717</v>
      </c>
      <c r="F315" s="47">
        <f>IF(OR($A315="",$B315="",$C315=""),"",B315*'MPTO_working_3-way'!$I314)</f>
        <v>3.9507389162561575</v>
      </c>
      <c r="G315" s="48">
        <f>IF(OR($A315="",$B315="",$C315=""),"",C315*'MPTO_working_3-way'!$I314)</f>
        <v>1.9753694581280787</v>
      </c>
      <c r="H315" s="46">
        <f>IF(OR($A315="",$B315="",$C315=""),"",'MPTO_working_3-way'!E314)</f>
        <v>4.1934068286417636</v>
      </c>
      <c r="I315" s="47">
        <f>IF(OR($A315="",$B315="",$C315=""),"",'MPTO_working_3-way'!F314)</f>
        <v>3.9803921568627452</v>
      </c>
      <c r="J315" s="48">
        <f>IF(OR($A315="",$B315="",$C315=""),"",'MPTO_working_3-way'!G314)</f>
        <v>1.9596358725553946</v>
      </c>
      <c r="K315" s="46">
        <f>IF(OR($A315="",$B315="",$C315=""),"",'OddsRatio_working_3-way'!H314)</f>
        <v>4.1775001430930496</v>
      </c>
      <c r="L315" s="47">
        <f>IF(OR($A315="",$B315="",$C315=""),"",'OddsRatio_working_3-way'!I314)</f>
        <v>3.9698203951784703</v>
      </c>
      <c r="M315" s="48">
        <f>IF(OR($A315="",$B315="",$C315=""),"",'OddsRatio_working_3-way'!J314)</f>
        <v>1.9657108278027893</v>
      </c>
      <c r="N315" s="49">
        <f t="shared" si="74"/>
        <v>24.06483790523691</v>
      </c>
      <c r="O315" s="50">
        <f t="shared" si="75"/>
        <v>25.311720698254366</v>
      </c>
      <c r="P315" s="50">
        <f t="shared" si="76"/>
        <v>50.623441396508731</v>
      </c>
      <c r="Q315" t="s">
        <v>41</v>
      </c>
      <c r="R315" t="s">
        <v>134</v>
      </c>
      <c r="S315" t="s">
        <v>465</v>
      </c>
      <c r="T315" s="52">
        <v>100</v>
      </c>
      <c r="U315" s="52">
        <f t="shared" si="77"/>
        <v>75.369458128078819</v>
      </c>
      <c r="V315" s="52">
        <f t="shared" si="78"/>
        <v>74.093264248704671</v>
      </c>
      <c r="W315" s="52">
        <f t="shared" si="79"/>
        <v>48.186528497409334</v>
      </c>
      <c r="X315" s="52">
        <f t="shared" si="80"/>
        <v>77.720207253886016</v>
      </c>
      <c r="Y315" s="52">
        <f t="shared" si="81"/>
        <v>76.444013374511869</v>
      </c>
      <c r="Z315" s="52">
        <f t="shared" si="82"/>
        <v>50.537277623216525</v>
      </c>
      <c r="AA315" s="52">
        <f t="shared" si="83"/>
        <v>-2.350749125807198</v>
      </c>
      <c r="AB315" s="52">
        <f t="shared" si="84"/>
        <v>-2.350749125807198</v>
      </c>
      <c r="AC315" s="52">
        <f t="shared" si="85"/>
        <v>-2.3507491258071909</v>
      </c>
      <c r="AD315" s="42" t="s">
        <v>469</v>
      </c>
      <c r="AF315">
        <v>1.81</v>
      </c>
      <c r="AG315">
        <v>2.1</v>
      </c>
    </row>
    <row r="316" spans="1:35" ht="15" x14ac:dyDescent="0.25">
      <c r="A316">
        <v>3.18</v>
      </c>
      <c r="B316">
        <v>3.84</v>
      </c>
      <c r="C316">
        <v>2.25</v>
      </c>
      <c r="D316" s="45">
        <f t="shared" si="73"/>
        <v>1.9326519916142537E-2</v>
      </c>
      <c r="E316" s="46">
        <f>IF(OR($A316="",$B316="",$C316=""),"",A316*'MPTO_working_3-way'!$I315)</f>
        <v>3.2414583333333336</v>
      </c>
      <c r="F316" s="47">
        <f>IF(OR($A316="",$B316="",$C316=""),"",B316*'MPTO_working_3-way'!$I315)</f>
        <v>3.914213836477987</v>
      </c>
      <c r="G316" s="48">
        <f>IF(OR($A316="",$B316="",$C316=""),"",C316*'MPTO_working_3-way'!$I315)</f>
        <v>2.2934846698113205</v>
      </c>
      <c r="H316" s="46">
        <f>IF(OR($A316="",$B316="",$C316=""),"",'MPTO_working_3-way'!E315)</f>
        <v>3.2465083303792985</v>
      </c>
      <c r="I316" s="47">
        <f>IF(OR($A316="",$B316="",$C316=""),"",'MPTO_working_3-way'!F315)</f>
        <v>3.9374032674118653</v>
      </c>
      <c r="J316" s="48">
        <f>IF(OR($A316="",$B316="",$C316=""),"",'MPTO_working_3-way'!G315)</f>
        <v>2.2830931844243905</v>
      </c>
      <c r="K316" s="46">
        <f>IF(OR($A316="",$B316="",$C316=""),"",'OddsRatio_working_3-way'!H315)</f>
        <v>3.2455763848435284</v>
      </c>
      <c r="L316" s="47">
        <f>IF(OR($A316="",$B316="",$C316=""),"",'OddsRatio_working_3-way'!I315)</f>
        <v>3.9254297857594587</v>
      </c>
      <c r="M316" s="48">
        <f>IF(OR($A316="",$B316="",$C316=""),"",'OddsRatio_working_3-way'!J315)</f>
        <v>2.2876011380983536</v>
      </c>
      <c r="N316" s="49">
        <f t="shared" si="74"/>
        <v>30.850311716691301</v>
      </c>
      <c r="O316" s="50">
        <f t="shared" si="75"/>
        <v>25.547914390384989</v>
      </c>
      <c r="P316" s="50">
        <f t="shared" si="76"/>
        <v>43.601773892923717</v>
      </c>
      <c r="Q316" t="s">
        <v>138</v>
      </c>
      <c r="R316" t="s">
        <v>38</v>
      </c>
      <c r="S316" t="s">
        <v>465</v>
      </c>
      <c r="T316" s="52">
        <v>100</v>
      </c>
      <c r="U316" s="52">
        <f t="shared" si="77"/>
        <v>68.55345911949685</v>
      </c>
      <c r="V316" s="52">
        <f t="shared" si="78"/>
        <v>73.958333333333343</v>
      </c>
      <c r="W316" s="52">
        <f t="shared" si="79"/>
        <v>55.55555555555555</v>
      </c>
      <c r="X316" s="52">
        <f t="shared" si="80"/>
        <v>70.486111111111114</v>
      </c>
      <c r="Y316" s="52">
        <f t="shared" si="81"/>
        <v>75.890985324947579</v>
      </c>
      <c r="Z316" s="52">
        <f t="shared" si="82"/>
        <v>57.488207547169814</v>
      </c>
      <c r="AA316" s="52">
        <f t="shared" si="83"/>
        <v>-1.9326519916142644</v>
      </c>
      <c r="AB316" s="52">
        <f t="shared" si="84"/>
        <v>-1.932651991614236</v>
      </c>
      <c r="AC316" s="52">
        <f t="shared" si="85"/>
        <v>-1.9326519916142644</v>
      </c>
      <c r="AF316">
        <v>1.67</v>
      </c>
      <c r="AG316">
        <v>2.33</v>
      </c>
    </row>
    <row r="317" spans="1:35" ht="15" x14ac:dyDescent="0.25">
      <c r="A317">
        <v>1.88</v>
      </c>
      <c r="B317">
        <v>4.08</v>
      </c>
      <c r="C317">
        <v>3.84</v>
      </c>
      <c r="D317" s="45">
        <f t="shared" si="73"/>
        <v>3.74295994993743E-2</v>
      </c>
      <c r="E317" s="46">
        <f>IF(OR($A317="",$B317="",$C317=""),"",A317*'MPTO_working_3-way'!$I316)</f>
        <v>1.9503676470588236</v>
      </c>
      <c r="F317" s="47">
        <f>IF(OR($A317="",$B317="",$C317=""),"",B317*'MPTO_working_3-way'!$I316)</f>
        <v>4.2327127659574471</v>
      </c>
      <c r="G317" s="48">
        <f>IF(OR($A317="",$B317="",$C317=""),"",C317*'MPTO_working_3-way'!$I316)</f>
        <v>3.983729662077597</v>
      </c>
      <c r="H317" s="46">
        <f>IF(OR($A317="",$B317="",$C317=""),"",'MPTO_working_3-way'!E316)</f>
        <v>1.9251562382350724</v>
      </c>
      <c r="I317" s="47">
        <f>IF(OR($A317="",$B317="",$C317=""),"",'MPTO_working_3-way'!F316)</f>
        <v>4.2988286723084688</v>
      </c>
      <c r="J317" s="48">
        <f>IF(OR($A317="",$B317="",$C317=""),"",'MPTO_working_3-way'!G316)</f>
        <v>4.0332316752550215</v>
      </c>
      <c r="K317" s="46">
        <f>IF(OR($A317="",$B317="",$C317=""),"",'OddsRatio_working_3-way'!H316)</f>
        <v>1.9346386305833756</v>
      </c>
      <c r="L317" s="47">
        <f>IF(OR($A317="",$B317="",$C317=""),"",'OddsRatio_working_3-way'!I316)</f>
        <v>4.2712352070418147</v>
      </c>
      <c r="M317" s="48">
        <f>IF(OR($A317="",$B317="",$C317=""),"",'OddsRatio_working_3-way'!J316)</f>
        <v>4.0163337623372568</v>
      </c>
      <c r="N317" s="49">
        <f t="shared" si="74"/>
        <v>51.272384542884076</v>
      </c>
      <c r="O317" s="50">
        <f t="shared" si="75"/>
        <v>23.625510524662268</v>
      </c>
      <c r="P317" s="50">
        <f t="shared" si="76"/>
        <v>25.102104932453663</v>
      </c>
      <c r="Q317" t="s">
        <v>75</v>
      </c>
      <c r="R317" t="s">
        <v>39</v>
      </c>
      <c r="S317" t="s">
        <v>465</v>
      </c>
      <c r="T317" s="52">
        <v>100</v>
      </c>
      <c r="U317" s="52">
        <f t="shared" si="77"/>
        <v>46.808510638297875</v>
      </c>
      <c r="V317" s="52">
        <f t="shared" si="78"/>
        <v>75.490196078431367</v>
      </c>
      <c r="W317" s="52">
        <f t="shared" si="79"/>
        <v>73.958333333333343</v>
      </c>
      <c r="X317" s="52">
        <f t="shared" si="80"/>
        <v>50.55147058823529</v>
      </c>
      <c r="Y317" s="52">
        <f t="shared" si="81"/>
        <v>79.233156028368796</v>
      </c>
      <c r="Z317" s="52">
        <f t="shared" si="82"/>
        <v>77.701293283270758</v>
      </c>
      <c r="AA317" s="52">
        <f t="shared" si="83"/>
        <v>-3.7429599499374149</v>
      </c>
      <c r="AB317" s="52">
        <f t="shared" si="84"/>
        <v>-3.7429599499374291</v>
      </c>
      <c r="AC317" s="52">
        <f t="shared" si="85"/>
        <v>-3.7429599499374149</v>
      </c>
      <c r="AF317">
        <v>1.57</v>
      </c>
      <c r="AG317">
        <v>2.48</v>
      </c>
    </row>
    <row r="318" spans="1:35" ht="15" x14ac:dyDescent="0.25">
      <c r="A318">
        <v>3.2</v>
      </c>
      <c r="B318">
        <v>3.3</v>
      </c>
      <c r="C318">
        <v>2.48</v>
      </c>
      <c r="D318" s="45">
        <f t="shared" si="73"/>
        <v>1.8756109481915972E-2</v>
      </c>
      <c r="E318" s="46">
        <f>IF(OR($A318="",$B318="",$C318=""),"",A318*'MPTO_working_3-way'!$I317)</f>
        <v>3.2600195503421312</v>
      </c>
      <c r="F318" s="47">
        <f>IF(OR($A318="",$B318="",$C318=""),"",B318*'MPTO_working_3-way'!$I317)</f>
        <v>3.3618951612903225</v>
      </c>
      <c r="G318" s="48">
        <f>IF(OR($A318="",$B318="",$C318=""),"",C318*'MPTO_working_3-way'!$I317)</f>
        <v>2.5265151515151514</v>
      </c>
      <c r="H318" s="46">
        <f>IF(OR($A318="",$B318="",$C318=""),"",'MPTO_working_3-way'!E317)</f>
        <v>3.2653278361484244</v>
      </c>
      <c r="I318" s="47">
        <f>IF(OR($A318="",$B318="",$C318=""),"",'MPTO_working_3-way'!F317)</f>
        <v>3.3695189734440398</v>
      </c>
      <c r="J318" s="48">
        <f>IF(OR($A318="",$B318="",$C318=""),"",'MPTO_working_3-way'!G317)</f>
        <v>2.5190581234289229</v>
      </c>
      <c r="K318" s="46">
        <f>IF(OR($A318="",$B318="",$C318=""),"",'OddsRatio_working_3-way'!H317)</f>
        <v>3.2630606154824435</v>
      </c>
      <c r="L318" s="47">
        <f>IF(OR($A318="",$B318="",$C318=""),"",'OddsRatio_working_3-way'!I317)</f>
        <v>3.3659270070952814</v>
      </c>
      <c r="M318" s="48">
        <f>IF(OR($A318="",$B318="",$C318=""),"",'OddsRatio_working_3-way'!J317)</f>
        <v>2.5224225958700073</v>
      </c>
      <c r="N318" s="49">
        <f t="shared" si="74"/>
        <v>30.674662668665665</v>
      </c>
      <c r="O318" s="50">
        <f t="shared" si="75"/>
        <v>29.745127436281859</v>
      </c>
      <c r="P318" s="50">
        <f t="shared" si="76"/>
        <v>39.580209895052477</v>
      </c>
      <c r="Q318" t="s">
        <v>70</v>
      </c>
      <c r="R318" t="s">
        <v>72</v>
      </c>
      <c r="S318" t="s">
        <v>465</v>
      </c>
      <c r="T318" s="52">
        <v>100</v>
      </c>
      <c r="U318" s="52">
        <f t="shared" si="77"/>
        <v>68.75</v>
      </c>
      <c r="V318" s="52">
        <f t="shared" si="78"/>
        <v>69.696969696969703</v>
      </c>
      <c r="W318" s="52">
        <f t="shared" si="79"/>
        <v>59.677419354838712</v>
      </c>
      <c r="X318" s="52">
        <f t="shared" si="80"/>
        <v>70.625610948191593</v>
      </c>
      <c r="Y318" s="52">
        <f t="shared" si="81"/>
        <v>71.572580645161295</v>
      </c>
      <c r="Z318" s="52">
        <f t="shared" si="82"/>
        <v>61.553030303030297</v>
      </c>
      <c r="AA318" s="52">
        <f t="shared" si="83"/>
        <v>-1.8756109481915928</v>
      </c>
      <c r="AB318" s="52">
        <f t="shared" si="84"/>
        <v>-1.8756109481915928</v>
      </c>
      <c r="AC318" s="52">
        <f t="shared" si="85"/>
        <v>-1.8756109481915857</v>
      </c>
      <c r="AF318">
        <v>2.12</v>
      </c>
      <c r="AG318">
        <v>1.79</v>
      </c>
    </row>
    <row r="319" spans="1:35" ht="15" x14ac:dyDescent="0.25">
      <c r="A319">
        <v>5.2</v>
      </c>
      <c r="B319">
        <v>4.3099999999999996</v>
      </c>
      <c r="C319">
        <v>1.67</v>
      </c>
      <c r="D319" s="45">
        <f t="shared" si="73"/>
        <v>2.3128649002192025E-2</v>
      </c>
      <c r="E319" s="46">
        <f>IF(OR($A319="",$B319="",$C319=""),"",A319*'MPTO_working_3-way'!$I318)</f>
        <v>5.3202689748113992</v>
      </c>
      <c r="F319" s="47">
        <f>IF(OR($A319="",$B319="",$C319=""),"",B319*'MPTO_working_3-way'!$I318)</f>
        <v>4.4096844771994474</v>
      </c>
      <c r="G319" s="48">
        <f>IF(OR($A319="",$B319="",$C319=""),"",C319*'MPTO_working_3-way'!$I318)</f>
        <v>1.7086248438336606</v>
      </c>
      <c r="H319" s="46">
        <f>IF(OR($A319="",$B319="",$C319=""),"",'MPTO_working_3-way'!E318)</f>
        <v>5.4171725982562258</v>
      </c>
      <c r="I319" s="47">
        <f>IF(OR($A319="",$B319="",$C319=""),"",'MPTO_working_3-way'!F318)</f>
        <v>4.458135640192264</v>
      </c>
      <c r="J319" s="48">
        <f>IF(OR($A319="",$B319="",$C319=""),"",'MPTO_working_3-way'!G318)</f>
        <v>1.6917816000339911</v>
      </c>
      <c r="K319" s="46">
        <f>IF(OR($A319="",$B319="",$C319=""),"",'OddsRatio_working_3-way'!H318)</f>
        <v>5.3736743637197719</v>
      </c>
      <c r="L319" s="47">
        <f>IF(OR($A319="",$B319="",$C319=""),"",'OddsRatio_working_3-way'!I318)</f>
        <v>4.4468719390267708</v>
      </c>
      <c r="M319" s="48">
        <f>IF(OR($A319="",$B319="",$C319=""),"",'OddsRatio_working_3-way'!J318)</f>
        <v>1.6977051961172012</v>
      </c>
      <c r="N319" s="49">
        <f t="shared" si="74"/>
        <v>18.796042168816278</v>
      </c>
      <c r="O319" s="50">
        <f t="shared" si="75"/>
        <v>22.677359461216856</v>
      </c>
      <c r="P319" s="50">
        <f t="shared" si="76"/>
        <v>58.526598369966855</v>
      </c>
      <c r="Q319" t="s">
        <v>249</v>
      </c>
      <c r="R319" t="s">
        <v>277</v>
      </c>
      <c r="S319" t="s">
        <v>465</v>
      </c>
      <c r="T319" s="52">
        <v>100</v>
      </c>
      <c r="U319" s="52">
        <f t="shared" si="77"/>
        <v>80.769230769230759</v>
      </c>
      <c r="V319" s="52">
        <f t="shared" si="78"/>
        <v>76.798143851508115</v>
      </c>
      <c r="W319" s="52">
        <f t="shared" si="79"/>
        <v>40.119760479041922</v>
      </c>
      <c r="X319" s="52">
        <f t="shared" si="80"/>
        <v>83.08209566944997</v>
      </c>
      <c r="Y319" s="52">
        <f t="shared" si="81"/>
        <v>79.111008751727326</v>
      </c>
      <c r="Z319" s="52">
        <f t="shared" si="82"/>
        <v>42.432625379261111</v>
      </c>
      <c r="AA319" s="52">
        <f t="shared" si="83"/>
        <v>-2.3128649002192105</v>
      </c>
      <c r="AB319" s="52">
        <f t="shared" si="84"/>
        <v>-2.3128649002192105</v>
      </c>
      <c r="AC319" s="52">
        <f t="shared" si="85"/>
        <v>-2.3128649002191892</v>
      </c>
      <c r="AF319">
        <v>1.75</v>
      </c>
      <c r="AG319">
        <v>2.19</v>
      </c>
    </row>
    <row r="320" spans="1:35" ht="15" x14ac:dyDescent="0.25">
      <c r="A320">
        <v>3.56</v>
      </c>
      <c r="B320">
        <v>3.52</v>
      </c>
      <c r="C320">
        <v>2.19</v>
      </c>
      <c r="D320" s="45">
        <f t="shared" si="73"/>
        <v>2.1610790061613594E-2</v>
      </c>
      <c r="E320" s="46">
        <f>IF(OR($A320="",$B320="",$C320=""),"",A320*'MPTO_working_3-way'!$I319)</f>
        <v>3.6369344126193446</v>
      </c>
      <c r="F320" s="47">
        <f>IF(OR($A320="",$B320="",$C320=""),"",B320*'MPTO_working_3-way'!$I319)</f>
        <v>3.5960699810168797</v>
      </c>
      <c r="G320" s="48">
        <f>IF(OR($A320="",$B320="",$C320=""),"",C320*'MPTO_working_3-way'!$I319)</f>
        <v>2.2373276302349336</v>
      </c>
      <c r="H320" s="46">
        <f>IF(OR($A320="",$B320="",$C320=""),"",'MPTO_working_3-way'!E319)</f>
        <v>3.6536983795735813</v>
      </c>
      <c r="I320" s="47">
        <f>IF(OR($A320="",$B320="",$C320=""),"",'MPTO_working_3-way'!F319)</f>
        <v>3.6115775450988874</v>
      </c>
      <c r="J320" s="48">
        <f>IF(OR($A320="",$B320="",$C320=""),"",'MPTO_working_3-way'!G319)</f>
        <v>2.225102949882229</v>
      </c>
      <c r="K320" s="46">
        <f>IF(OR($A320="",$B320="",$C320=""),"",'OddsRatio_working_3-way'!H319)</f>
        <v>3.6465209903061218</v>
      </c>
      <c r="L320" s="47">
        <f>IF(OR($A320="",$B320="",$C320=""),"",'OddsRatio_working_3-way'!I319)</f>
        <v>3.6051690998325894</v>
      </c>
      <c r="M320" s="48">
        <f>IF(OR($A320="",$B320="",$C320=""),"",'OddsRatio_working_3-way'!J319)</f>
        <v>2.2302187415876111</v>
      </c>
      <c r="N320" s="49">
        <f t="shared" si="74"/>
        <v>27.49568418199198</v>
      </c>
      <c r="O320" s="50">
        <f t="shared" si="75"/>
        <v>27.808135138605529</v>
      </c>
      <c r="P320" s="50">
        <f t="shared" si="76"/>
        <v>44.696180679402495</v>
      </c>
      <c r="Q320" t="s">
        <v>248</v>
      </c>
      <c r="R320" t="s">
        <v>275</v>
      </c>
      <c r="S320" t="s">
        <v>465</v>
      </c>
      <c r="T320" s="52">
        <v>100</v>
      </c>
      <c r="U320" s="52">
        <f t="shared" si="77"/>
        <v>71.910112359550567</v>
      </c>
      <c r="V320" s="52">
        <f t="shared" si="78"/>
        <v>71.590909090909093</v>
      </c>
      <c r="W320" s="52">
        <f t="shared" si="79"/>
        <v>54.337899543379002</v>
      </c>
      <c r="X320" s="52">
        <f t="shared" si="80"/>
        <v>74.071191365711925</v>
      </c>
      <c r="Y320" s="52">
        <f t="shared" si="81"/>
        <v>73.751988097070438</v>
      </c>
      <c r="Z320" s="52">
        <f t="shared" si="82"/>
        <v>56.498978549540354</v>
      </c>
      <c r="AA320" s="52">
        <f t="shared" si="83"/>
        <v>-2.1610790061613585</v>
      </c>
      <c r="AB320" s="52">
        <f t="shared" si="84"/>
        <v>-2.1610790061613443</v>
      </c>
      <c r="AC320" s="52">
        <f t="shared" si="85"/>
        <v>-2.1610790061613514</v>
      </c>
      <c r="AF320">
        <v>1.89</v>
      </c>
      <c r="AG320">
        <v>2.02</v>
      </c>
    </row>
    <row r="321" spans="1:33" ht="15" x14ac:dyDescent="0.25">
      <c r="A321">
        <v>1.59</v>
      </c>
      <c r="B321">
        <v>4.1100000000000003</v>
      </c>
      <c r="C321">
        <v>6.48</v>
      </c>
      <c r="D321" s="45">
        <f t="shared" si="73"/>
        <v>2.6560807697473932E-2</v>
      </c>
      <c r="E321" s="46">
        <f>IF(OR($A321="",$B321="",$C321=""),"",A321*'MPTO_working_3-way'!$I320)</f>
        <v>1.6322316842389837</v>
      </c>
      <c r="F321" s="47">
        <f>IF(OR($A321="",$B321="",$C321=""),"",B321*'MPTO_working_3-way'!$I320)</f>
        <v>4.2191649196366185</v>
      </c>
      <c r="G321" s="48">
        <f>IF(OR($A321="",$B321="",$C321=""),"",C321*'MPTO_working_3-way'!$I320)</f>
        <v>6.6521140338796316</v>
      </c>
      <c r="H321" s="46">
        <f>IF(OR($A321="",$B321="",$C321=""),"",'MPTO_working_3-way'!E320)</f>
        <v>1.6127023792168478</v>
      </c>
      <c r="I321" s="47">
        <f>IF(OR($A321="",$B321="",$C321=""),"",'MPTO_working_3-way'!F320)</f>
        <v>4.2652035336620111</v>
      </c>
      <c r="J321" s="48">
        <f>IF(OR($A321="",$B321="",$C321=""),"",'MPTO_working_3-way'!G320)</f>
        <v>6.8743931802420279</v>
      </c>
      <c r="K321" s="46">
        <f>IF(OR($A321="",$B321="",$C321=""),"",'OddsRatio_working_3-way'!H320)</f>
        <v>1.6194703213821915</v>
      </c>
      <c r="L321" s="47">
        <f>IF(OR($A321="",$B321="",$C321=""),"",'OddsRatio_working_3-way'!I320)</f>
        <v>4.2653435584722299</v>
      </c>
      <c r="M321" s="48">
        <f>IF(OR($A321="",$B321="",$C321=""),"",'OddsRatio_working_3-way'!J320)</f>
        <v>6.7537243409735757</v>
      </c>
      <c r="N321" s="49">
        <f t="shared" si="74"/>
        <v>61.265812302022724</v>
      </c>
      <c r="O321" s="50">
        <f t="shared" si="75"/>
        <v>23.701372642388353</v>
      </c>
      <c r="P321" s="50">
        <f t="shared" si="76"/>
        <v>15.032815055588911</v>
      </c>
      <c r="Q321" t="s">
        <v>250</v>
      </c>
      <c r="R321" t="s">
        <v>271</v>
      </c>
      <c r="S321" t="s">
        <v>465</v>
      </c>
      <c r="T321" s="52">
        <v>100</v>
      </c>
      <c r="U321" s="52">
        <f t="shared" si="77"/>
        <v>37.106918238993707</v>
      </c>
      <c r="V321" s="52">
        <f t="shared" si="78"/>
        <v>75.669099756691011</v>
      </c>
      <c r="W321" s="52">
        <f t="shared" si="79"/>
        <v>84.567901234567898</v>
      </c>
      <c r="X321" s="52">
        <f t="shared" si="80"/>
        <v>39.762999008741097</v>
      </c>
      <c r="Y321" s="52">
        <f t="shared" si="81"/>
        <v>78.325180526438388</v>
      </c>
      <c r="Z321" s="52">
        <f t="shared" si="82"/>
        <v>87.223982004315289</v>
      </c>
      <c r="AA321" s="52">
        <f t="shared" si="83"/>
        <v>-2.6560807697473905</v>
      </c>
      <c r="AB321" s="52">
        <f t="shared" si="84"/>
        <v>-2.6560807697473763</v>
      </c>
      <c r="AC321" s="52">
        <f t="shared" si="85"/>
        <v>-2.6560807697473905</v>
      </c>
      <c r="AF321">
        <v>2.0299999999999998</v>
      </c>
      <c r="AG321">
        <v>1.88</v>
      </c>
    </row>
    <row r="322" spans="1:33" ht="15" x14ac:dyDescent="0.25">
      <c r="A322">
        <v>2.14</v>
      </c>
      <c r="B322">
        <v>3.57</v>
      </c>
      <c r="C322">
        <v>3.63</v>
      </c>
      <c r="D322" s="45">
        <f t="shared" si="73"/>
        <v>2.2883858108007082E-2</v>
      </c>
      <c r="E322" s="46">
        <f>IF(OR($A322="",$B322="",$C322=""),"",A322*'MPTO_working_3-way'!$I321)</f>
        <v>2.1889714563511351</v>
      </c>
      <c r="F322" s="47">
        <f>IF(OR($A322="",$B322="",$C322=""),"",B322*'MPTO_working_3-way'!$I321)</f>
        <v>3.6516953734455853</v>
      </c>
      <c r="G322" s="48">
        <f>IF(OR($A322="",$B322="",$C322=""),"",C322*'MPTO_working_3-way'!$I321)</f>
        <v>3.7130684049320655</v>
      </c>
      <c r="H322" s="46">
        <f>IF(OR($A322="",$B322="",$C322=""),"",'MPTO_working_3-way'!E321)</f>
        <v>2.1755126746628646</v>
      </c>
      <c r="I322" s="47">
        <f>IF(OR($A322="",$B322="",$C322=""),"",'MPTO_working_3-way'!F321)</f>
        <v>3.6699390127222897</v>
      </c>
      <c r="J322" s="48">
        <f>IF(OR($A322="",$B322="",$C322=""),"",'MPTO_working_3-way'!G321)</f>
        <v>3.7333751735602068</v>
      </c>
      <c r="K322" s="46">
        <f>IF(OR($A322="",$B322="",$C322=""),"",'OddsRatio_working_3-way'!H321)</f>
        <v>2.1810626885114757</v>
      </c>
      <c r="L322" s="47">
        <f>IF(OR($A322="",$B322="",$C322=""),"",'OddsRatio_working_3-way'!I321)</f>
        <v>3.6625711486618355</v>
      </c>
      <c r="M322" s="48">
        <f>IF(OR($A322="",$B322="",$C322=""),"",'OddsRatio_working_3-way'!J321)</f>
        <v>3.7247323427940198</v>
      </c>
      <c r="N322" s="49">
        <f t="shared" si="74"/>
        <v>45.683555950379144</v>
      </c>
      <c r="O322" s="50">
        <f t="shared" si="75"/>
        <v>27.384540541683855</v>
      </c>
      <c r="P322" s="50">
        <f t="shared" si="76"/>
        <v>26.931903507937015</v>
      </c>
      <c r="Q322" t="s">
        <v>278</v>
      </c>
      <c r="R322" t="s">
        <v>272</v>
      </c>
      <c r="S322" t="s">
        <v>465</v>
      </c>
      <c r="T322" s="52">
        <v>100</v>
      </c>
      <c r="U322" s="52">
        <f t="shared" si="77"/>
        <v>53.271028037383175</v>
      </c>
      <c r="V322" s="52">
        <f t="shared" si="78"/>
        <v>71.988795518207283</v>
      </c>
      <c r="W322" s="52">
        <f t="shared" si="79"/>
        <v>72.451790633608823</v>
      </c>
      <c r="X322" s="52">
        <f t="shared" si="80"/>
        <v>55.559413848183901</v>
      </c>
      <c r="Y322" s="52">
        <f t="shared" si="81"/>
        <v>74.277181329008002</v>
      </c>
      <c r="Z322" s="52">
        <f t="shared" si="82"/>
        <v>74.740176444409528</v>
      </c>
      <c r="AA322" s="52">
        <f t="shared" si="83"/>
        <v>-2.288385810800726</v>
      </c>
      <c r="AB322" s="52">
        <f t="shared" si="84"/>
        <v>-2.2883858108007189</v>
      </c>
      <c r="AC322" s="52">
        <f t="shared" si="85"/>
        <v>-2.2883858108007047</v>
      </c>
      <c r="AF322">
        <v>2.16</v>
      </c>
      <c r="AG322">
        <v>1.76</v>
      </c>
    </row>
    <row r="323" spans="1:33" ht="15" x14ac:dyDescent="0.25">
      <c r="A323">
        <v>2.2999999999999998</v>
      </c>
      <c r="B323">
        <v>3.33</v>
      </c>
      <c r="C323">
        <v>3.49</v>
      </c>
      <c r="D323" s="45">
        <f t="shared" si="73"/>
        <v>2.1615860285350674E-2</v>
      </c>
      <c r="E323" s="46">
        <f>IF(OR($A323="",$B323="",$C323=""),"",A323*'MPTO_working_3-way'!$I322)</f>
        <v>2.3497164786563065</v>
      </c>
      <c r="F323" s="47">
        <f>IF(OR($A323="",$B323="",$C323=""),"",B323*'MPTO_working_3-way'!$I322)</f>
        <v>3.401980814750218</v>
      </c>
      <c r="G323" s="48">
        <f>IF(OR($A323="",$B323="",$C323=""),"",C323*'MPTO_working_3-way'!$I322)</f>
        <v>3.5654393523958743</v>
      </c>
      <c r="H323" s="46">
        <f>IF(OR($A323="",$B323="",$C323=""),"",'MPTO_working_3-way'!E322)</f>
        <v>2.3387582752919371</v>
      </c>
      <c r="I323" s="47">
        <f>IF(OR($A323="",$B323="",$C323=""),"",'MPTO_working_3-way'!F322)</f>
        <v>3.4118628902179746</v>
      </c>
      <c r="J323" s="48">
        <f>IF(OR($A323="",$B323="",$C323=""),"",'MPTO_working_3-way'!G322)</f>
        <v>3.5800249205217507</v>
      </c>
      <c r="K323" s="46">
        <f>IF(OR($A323="",$B323="",$C323=""),"",'OddsRatio_working_3-way'!H322)</f>
        <v>2.3434881660629374</v>
      </c>
      <c r="L323" s="47">
        <f>IF(OR($A323="",$B323="",$C323=""),"",'OddsRatio_working_3-way'!I322)</f>
        <v>3.4079441745589563</v>
      </c>
      <c r="M323" s="48">
        <f>IF(OR($A323="",$B323="",$C323=""),"",'OddsRatio_working_3-way'!J322)</f>
        <v>3.573296564228241</v>
      </c>
      <c r="N323" s="49">
        <f t="shared" si="74"/>
        <v>42.55832603990816</v>
      </c>
      <c r="O323" s="50">
        <f t="shared" si="75"/>
        <v>29.394639607143773</v>
      </c>
      <c r="P323" s="50">
        <f t="shared" si="76"/>
        <v>28.047034352948071</v>
      </c>
      <c r="Q323" t="s">
        <v>247</v>
      </c>
      <c r="R323" t="s">
        <v>279</v>
      </c>
      <c r="S323" t="s">
        <v>465</v>
      </c>
      <c r="T323" s="52">
        <v>100</v>
      </c>
      <c r="U323" s="52">
        <f t="shared" si="77"/>
        <v>56.521739130434774</v>
      </c>
      <c r="V323" s="52">
        <f t="shared" si="78"/>
        <v>69.969969969969966</v>
      </c>
      <c r="W323" s="52">
        <f t="shared" si="79"/>
        <v>71.346704871060169</v>
      </c>
      <c r="X323" s="52">
        <f t="shared" si="80"/>
        <v>58.683325158969858</v>
      </c>
      <c r="Y323" s="52">
        <f t="shared" si="81"/>
        <v>72.13155599850505</v>
      </c>
      <c r="Z323" s="52">
        <f t="shared" si="82"/>
        <v>73.508290899595252</v>
      </c>
      <c r="AA323" s="52">
        <f t="shared" si="83"/>
        <v>-2.1615860285350834</v>
      </c>
      <c r="AB323" s="52">
        <f t="shared" si="84"/>
        <v>-2.1615860285350834</v>
      </c>
      <c r="AC323" s="52">
        <f t="shared" si="85"/>
        <v>-2.1615860285350834</v>
      </c>
      <c r="AF323">
        <v>2.4500000000000002</v>
      </c>
      <c r="AG323">
        <v>1.61</v>
      </c>
    </row>
    <row r="324" spans="1:33" ht="15" x14ac:dyDescent="0.25">
      <c r="A324">
        <v>1.9</v>
      </c>
      <c r="B324">
        <v>3.8</v>
      </c>
      <c r="C324">
        <v>4.2699999999999996</v>
      </c>
      <c r="D324" s="45">
        <f t="shared" si="73"/>
        <v>2.3665721681252361E-2</v>
      </c>
      <c r="E324" s="46">
        <f>IF(OR($A324="",$B324="",$C324=""),"",A324*'MPTO_working_3-way'!$I323)</f>
        <v>1.9449648711943794</v>
      </c>
      <c r="F324" s="47">
        <f>IF(OR($A324="",$B324="",$C324=""),"",B324*'MPTO_working_3-way'!$I323)</f>
        <v>3.8899297423887589</v>
      </c>
      <c r="G324" s="48">
        <f>IF(OR($A324="",$B324="",$C324=""),"",C324*'MPTO_working_3-way'!$I323)</f>
        <v>4.3710526315789471</v>
      </c>
      <c r="H324" s="46">
        <f>IF(OR($A324="",$B324="",$C324=""),"",'MPTO_working_3-way'!E323)</f>
        <v>1.9289110794103661</v>
      </c>
      <c r="I324" s="47">
        <f>IF(OR($A324="",$B324="",$C324=""),"",'MPTO_working_3-way'!F323)</f>
        <v>3.9174311926605503</v>
      </c>
      <c r="J324" s="48">
        <f>IF(OR($A324="",$B324="",$C324=""),"",'MPTO_working_3-way'!G323)</f>
        <v>4.4188453159041394</v>
      </c>
      <c r="K324" s="46">
        <f>IF(OR($A324="",$B324="",$C324=""),"",'OddsRatio_working_3-way'!H323)</f>
        <v>1.935064095117329</v>
      </c>
      <c r="L324" s="47">
        <f>IF(OR($A324="",$B324="",$C324=""),"",'OddsRatio_working_3-way'!I323)</f>
        <v>3.9090882959205806</v>
      </c>
      <c r="M324" s="48">
        <f>IF(OR($A324="",$B324="",$C324=""),"",'OddsRatio_working_3-way'!J323)</f>
        <v>4.3973995455929638</v>
      </c>
      <c r="N324" s="49">
        <f t="shared" si="74"/>
        <v>51.414810355207706</v>
      </c>
      <c r="O324" s="50">
        <f t="shared" si="75"/>
        <v>25.707405177603853</v>
      </c>
      <c r="P324" s="50">
        <f t="shared" si="76"/>
        <v>22.877784467188441</v>
      </c>
      <c r="Q324" t="s">
        <v>270</v>
      </c>
      <c r="R324" t="s">
        <v>273</v>
      </c>
      <c r="S324" t="s">
        <v>465</v>
      </c>
      <c r="T324" s="52">
        <v>100</v>
      </c>
      <c r="U324" s="52">
        <f t="shared" si="77"/>
        <v>47.368421052631575</v>
      </c>
      <c r="V324" s="52">
        <f t="shared" si="78"/>
        <v>73.68421052631578</v>
      </c>
      <c r="W324" s="52">
        <f t="shared" si="79"/>
        <v>76.580796252927385</v>
      </c>
      <c r="X324" s="52">
        <f t="shared" si="80"/>
        <v>49.734993220756806</v>
      </c>
      <c r="Y324" s="52">
        <f t="shared" si="81"/>
        <v>76.050782694441025</v>
      </c>
      <c r="Z324" s="52">
        <f t="shared" si="82"/>
        <v>78.94736842105263</v>
      </c>
      <c r="AA324" s="52">
        <f t="shared" si="83"/>
        <v>-2.3665721681252307</v>
      </c>
      <c r="AB324" s="52">
        <f t="shared" si="84"/>
        <v>-2.366572168125245</v>
      </c>
      <c r="AC324" s="52">
        <f t="shared" si="85"/>
        <v>-2.366572168125245</v>
      </c>
      <c r="AF324">
        <v>2.08</v>
      </c>
      <c r="AG324">
        <v>1.84</v>
      </c>
    </row>
    <row r="325" spans="1:33" ht="15" x14ac:dyDescent="0.25">
      <c r="A325">
        <v>2.91</v>
      </c>
      <c r="B325">
        <v>3.39</v>
      </c>
      <c r="C325">
        <v>2.57</v>
      </c>
      <c r="D325" s="45">
        <f t="shared" ref="D325:D389" si="86">IF(OR($A325="",$B325="",$C325=""),"",(1/A325)+(1/B325)+(1/C325)-1)</f>
        <v>2.7732920787070681E-2</v>
      </c>
      <c r="E325" s="46">
        <f>IF(OR($A325="",$B325="",$C325=""),"",A325*'MPTO_working_3-way'!$I324)</f>
        <v>2.9907027994903759</v>
      </c>
      <c r="F325" s="47">
        <f>IF(OR($A325="",$B325="",$C325=""),"",B325*'MPTO_working_3-way'!$I324)</f>
        <v>3.4840146014681697</v>
      </c>
      <c r="G325" s="48">
        <f>IF(OR($A325="",$B325="",$C325=""),"",C325*'MPTO_working_3-way'!$I324)</f>
        <v>2.6412736064227715</v>
      </c>
      <c r="H325" s="46">
        <f>IF(OR($A325="",$B325="",$C325=""),"",'MPTO_working_3-way'!E324)</f>
        <v>2.9904457821135844</v>
      </c>
      <c r="I325" s="47">
        <f>IF(OR($A325="",$B325="",$C325=""),"",'MPTO_working_3-way'!F324)</f>
        <v>3.4996734688130622</v>
      </c>
      <c r="J325" s="48">
        <f>IF(OR($A325="",$B325="",$C325=""),"",'MPTO_working_3-way'!G324)</f>
        <v>2.6325436260991215</v>
      </c>
      <c r="K325" s="46">
        <f>IF(OR($A325="",$B325="",$C325=""),"",'OddsRatio_working_3-way'!H324)</f>
        <v>2.9911113967477112</v>
      </c>
      <c r="L325" s="47">
        <f>IF(OR($A325="",$B325="",$C325=""),"",'OddsRatio_working_3-way'!I324)</f>
        <v>3.4914954126843081</v>
      </c>
      <c r="M325" s="48">
        <f>IF(OR($A325="",$B325="",$C325=""),"",'OddsRatio_working_3-way'!J324)</f>
        <v>2.63667271879262</v>
      </c>
      <c r="N325" s="49">
        <f t="shared" ref="N325:N372" si="87">(1/E325)* 100</f>
        <v>33.436956696947711</v>
      </c>
      <c r="O325" s="50">
        <f t="shared" ref="O325:O372" si="88">(1/F325)* 100</f>
        <v>28.702520350477243</v>
      </c>
      <c r="P325" s="50">
        <f t="shared" ref="P325:P372" si="89">(1/G325)* 100</f>
        <v>37.860522952575046</v>
      </c>
      <c r="Q325" t="s">
        <v>377</v>
      </c>
      <c r="R325" t="s">
        <v>375</v>
      </c>
      <c r="S325" t="s">
        <v>465</v>
      </c>
      <c r="T325" s="52">
        <v>100</v>
      </c>
      <c r="U325" s="52">
        <f t="shared" si="77"/>
        <v>65.635738831615114</v>
      </c>
      <c r="V325" s="52">
        <f t="shared" si="78"/>
        <v>70.501474926253692</v>
      </c>
      <c r="W325" s="52">
        <f t="shared" si="79"/>
        <v>61.089494163424128</v>
      </c>
      <c r="X325" s="52">
        <f t="shared" si="80"/>
        <v>68.409030910322187</v>
      </c>
      <c r="Y325" s="52">
        <f t="shared" si="81"/>
        <v>73.274767004960765</v>
      </c>
      <c r="Z325" s="52">
        <f t="shared" si="82"/>
        <v>63.8627862421312</v>
      </c>
      <c r="AA325" s="52">
        <f t="shared" si="83"/>
        <v>-2.7732920787070725</v>
      </c>
      <c r="AB325" s="52">
        <f t="shared" si="84"/>
        <v>-2.7732920787070725</v>
      </c>
      <c r="AC325" s="52">
        <f t="shared" si="85"/>
        <v>-2.7732920787070725</v>
      </c>
      <c r="AF325">
        <v>1.81</v>
      </c>
      <c r="AG325">
        <v>2.06</v>
      </c>
    </row>
    <row r="326" spans="1:33" ht="15" x14ac:dyDescent="0.25">
      <c r="A326">
        <v>1.93</v>
      </c>
      <c r="B326">
        <v>3.87</v>
      </c>
      <c r="C326">
        <v>3.96</v>
      </c>
      <c r="D326" s="45">
        <f t="shared" si="86"/>
        <v>2.9057900367696732E-2</v>
      </c>
      <c r="E326" s="46">
        <f>IF(OR($A326="",$B326="",$C326=""),"",A326*'MPTO_working_3-way'!$I325)</f>
        <v>1.9860817477096546</v>
      </c>
      <c r="F326" s="47">
        <f>IF(OR($A326="",$B326="",$C326=""),"",B326*'MPTO_working_3-way'!$I325)</f>
        <v>3.9824540744229866</v>
      </c>
      <c r="G326" s="48">
        <f>IF(OR($A326="",$B326="",$C326=""),"",C326*'MPTO_working_3-way'!$I325)</f>
        <v>4.0750692854560793</v>
      </c>
      <c r="H326" s="46">
        <f>IF(OR($A326="",$B326="",$C326=""),"",'MPTO_working_3-way'!E325)</f>
        <v>1.96676656883914</v>
      </c>
      <c r="I326" s="47">
        <f>IF(OR($A326="",$B326="",$C326=""),"",'MPTO_working_3-way'!F325)</f>
        <v>4.0207152714566758</v>
      </c>
      <c r="J326" s="48">
        <f>IF(OR($A326="",$B326="",$C326=""),"",'MPTO_working_3-way'!G325)</f>
        <v>4.1179498488850568</v>
      </c>
      <c r="K326" s="46">
        <f>IF(OR($A326="",$B326="",$C326=""),"",'OddsRatio_working_3-way'!H325)</f>
        <v>1.974195011203669</v>
      </c>
      <c r="L326" s="47">
        <f>IF(OR($A326="",$B326="",$C326=""),"",'OddsRatio_working_3-way'!I325)</f>
        <v>4.0063867550048711</v>
      </c>
      <c r="M326" s="48">
        <f>IF(OR($A326="",$B326="",$C326=""),"",'OddsRatio_working_3-way'!J325)</f>
        <v>4.1006636915729677</v>
      </c>
      <c r="N326" s="49">
        <f t="shared" si="87"/>
        <v>50.350394748514148</v>
      </c>
      <c r="O326" s="50">
        <f t="shared" si="88"/>
        <v>25.110145184659512</v>
      </c>
      <c r="P326" s="50">
        <f t="shared" si="89"/>
        <v>24.539460066826337</v>
      </c>
      <c r="Q326" t="s">
        <v>383</v>
      </c>
      <c r="R326" t="s">
        <v>357</v>
      </c>
      <c r="S326" t="s">
        <v>465</v>
      </c>
      <c r="T326" s="52">
        <v>100</v>
      </c>
      <c r="U326" s="52">
        <f t="shared" si="77"/>
        <v>48.186528497409334</v>
      </c>
      <c r="V326" s="52">
        <f t="shared" si="78"/>
        <v>74.160206718346245</v>
      </c>
      <c r="W326" s="52">
        <f t="shared" si="79"/>
        <v>74.747474747474755</v>
      </c>
      <c r="X326" s="52">
        <f t="shared" si="80"/>
        <v>51.092318534178993</v>
      </c>
      <c r="Y326" s="52">
        <f t="shared" si="81"/>
        <v>77.065996755115947</v>
      </c>
      <c r="Z326" s="52">
        <f t="shared" si="82"/>
        <v>77.653264784244428</v>
      </c>
      <c r="AA326" s="52">
        <f t="shared" si="83"/>
        <v>-2.905790036769659</v>
      </c>
      <c r="AB326" s="52">
        <f t="shared" si="84"/>
        <v>-2.9057900367697016</v>
      </c>
      <c r="AC326" s="52">
        <f t="shared" si="85"/>
        <v>-2.9057900367696732</v>
      </c>
      <c r="AF326">
        <v>1.71</v>
      </c>
      <c r="AG326">
        <v>2.23</v>
      </c>
    </row>
    <row r="327" spans="1:33" ht="15" x14ac:dyDescent="0.25">
      <c r="A327">
        <v>1.61</v>
      </c>
      <c r="B327">
        <v>4.3099999999999996</v>
      </c>
      <c r="C327">
        <v>5.66</v>
      </c>
      <c r="D327" s="45">
        <f t="shared" si="86"/>
        <v>2.9815019136961052E-2</v>
      </c>
      <c r="E327" s="46">
        <f>IF(OR($A327="",$B327="",$C327=""),"",A327*'MPTO_working_3-way'!$I326)</f>
        <v>1.6580021808105074</v>
      </c>
      <c r="F327" s="47">
        <f>IF(OR($A327="",$B327="",$C327=""),"",B327*'MPTO_working_3-way'!$I326)</f>
        <v>4.4385027324803019</v>
      </c>
      <c r="G327" s="48">
        <f>IF(OR($A327="",$B327="",$C327=""),"",C327*'MPTO_working_3-way'!$I326)</f>
        <v>5.8287530083151999</v>
      </c>
      <c r="H327" s="46">
        <f>IF(OR($A327="",$B327="",$C327=""),"",'MPTO_working_3-way'!E326)</f>
        <v>1.6361800705280114</v>
      </c>
      <c r="I327" s="47">
        <f>IF(OR($A327="",$B327="",$C327=""),"",'MPTO_working_3-way'!F326)</f>
        <v>4.5028773477359065</v>
      </c>
      <c r="J327" s="48">
        <f>IF(OR($A327="",$B327="",$C327=""),"",'MPTO_working_3-way'!G326)</f>
        <v>5.9973573658070896</v>
      </c>
      <c r="K327" s="46">
        <f>IF(OR($A327="",$B327="",$C327=""),"",'OddsRatio_working_3-way'!H326)</f>
        <v>1.6436422898052003</v>
      </c>
      <c r="L327" s="47">
        <f>IF(OR($A327="",$B327="",$C327=""),"",'OddsRatio_working_3-way'!I326)</f>
        <v>4.4925507856642817</v>
      </c>
      <c r="M327" s="48">
        <f>IF(OR($A327="",$B327="",$C327=""),"",'OddsRatio_working_3-way'!J326)</f>
        <v>5.9170050335938225</v>
      </c>
      <c r="N327" s="49">
        <f t="shared" si="87"/>
        <v>60.313551548596521</v>
      </c>
      <c r="O327" s="50">
        <f t="shared" si="88"/>
        <v>22.530120184046503</v>
      </c>
      <c r="P327" s="50">
        <f t="shared" si="89"/>
        <v>17.156328267356962</v>
      </c>
      <c r="Q327" t="s">
        <v>355</v>
      </c>
      <c r="R327" t="s">
        <v>389</v>
      </c>
      <c r="S327" t="s">
        <v>465</v>
      </c>
      <c r="T327" s="52">
        <v>100</v>
      </c>
      <c r="U327" s="52">
        <f t="shared" si="77"/>
        <v>37.888198757763973</v>
      </c>
      <c r="V327" s="52">
        <f t="shared" si="78"/>
        <v>76.798143851508115</v>
      </c>
      <c r="W327" s="52">
        <f t="shared" si="79"/>
        <v>82.332155477031804</v>
      </c>
      <c r="X327" s="52">
        <f t="shared" si="80"/>
        <v>40.86970067146008</v>
      </c>
      <c r="Y327" s="52">
        <f t="shared" si="81"/>
        <v>79.779645765204222</v>
      </c>
      <c r="Z327" s="52">
        <f t="shared" si="82"/>
        <v>85.313657390727897</v>
      </c>
      <c r="AA327" s="52">
        <f t="shared" si="83"/>
        <v>-2.981501913696107</v>
      </c>
      <c r="AB327" s="52">
        <f t="shared" si="84"/>
        <v>-2.981501913696107</v>
      </c>
      <c r="AC327" s="52">
        <f t="shared" si="85"/>
        <v>-2.9815019136960927</v>
      </c>
      <c r="AF327">
        <v>1.65</v>
      </c>
      <c r="AG327">
        <v>2.35</v>
      </c>
    </row>
    <row r="328" spans="1:33" ht="15" x14ac:dyDescent="0.25">
      <c r="A328">
        <v>4.22</v>
      </c>
      <c r="B328">
        <v>4.07</v>
      </c>
      <c r="C328">
        <v>1.83</v>
      </c>
      <c r="D328" s="45">
        <f t="shared" si="86"/>
        <v>2.9115157776489431E-2</v>
      </c>
      <c r="E328" s="46">
        <f>IF(OR($A328="",$B328="",$C328=""),"",A328*'MPTO_working_3-way'!$I327)</f>
        <v>4.3428659658167854</v>
      </c>
      <c r="F328" s="47">
        <f>IF(OR($A328="",$B328="",$C328=""),"",B328*'MPTO_working_3-way'!$I327)</f>
        <v>4.1884986921503122</v>
      </c>
      <c r="G328" s="48">
        <f>IF(OR($A328="",$B328="",$C328=""),"",C328*'MPTO_working_3-way'!$I327)</f>
        <v>1.8832807387309758</v>
      </c>
      <c r="H328" s="46">
        <f>IF(OR($A328="",$B328="",$C328=""),"",'MPTO_working_3-way'!E327)</f>
        <v>4.4002121032898032</v>
      </c>
      <c r="I328" s="47">
        <f>IF(OR($A328="",$B328="",$C328=""),"",'MPTO_working_3-way'!F327)</f>
        <v>4.2373744432244171</v>
      </c>
      <c r="J328" s="48">
        <f>IF(OR($A328="",$B328="",$C328=""),"",'MPTO_working_3-way'!G327)</f>
        <v>1.8630889179567431</v>
      </c>
      <c r="K328" s="46">
        <f>IF(OR($A328="",$B328="",$C328=""),"",'OddsRatio_working_3-way'!H327)</f>
        <v>4.3774276116713553</v>
      </c>
      <c r="L328" s="47">
        <f>IF(OR($A328="",$B328="",$C328=""),"",'OddsRatio_working_3-way'!I327)</f>
        <v>4.220094027276728</v>
      </c>
      <c r="M328" s="48">
        <f>IF(OR($A328="",$B328="",$C328=""),"",'OddsRatio_working_3-way'!J327)</f>
        <v>1.87057916698361</v>
      </c>
      <c r="N328" s="49">
        <f t="shared" si="87"/>
        <v>23.026269009246864</v>
      </c>
      <c r="O328" s="50">
        <f t="shared" si="88"/>
        <v>23.874903002216648</v>
      </c>
      <c r="P328" s="50">
        <f t="shared" si="89"/>
        <v>53.098827988536478</v>
      </c>
      <c r="Q328" t="s">
        <v>376</v>
      </c>
      <c r="R328" t="s">
        <v>372</v>
      </c>
      <c r="S328" t="s">
        <v>465</v>
      </c>
      <c r="T328" s="52">
        <v>100</v>
      </c>
      <c r="U328" s="52">
        <f t="shared" si="77"/>
        <v>76.30331753554502</v>
      </c>
      <c r="V328" s="52">
        <f t="shared" si="78"/>
        <v>75.429975429975428</v>
      </c>
      <c r="W328" s="52">
        <f t="shared" si="79"/>
        <v>45.355191256830594</v>
      </c>
      <c r="X328" s="52">
        <f t="shared" si="80"/>
        <v>79.214833313193964</v>
      </c>
      <c r="Y328" s="52">
        <f t="shared" si="81"/>
        <v>78.341491207624372</v>
      </c>
      <c r="Z328" s="52">
        <f t="shared" si="82"/>
        <v>48.266707034479545</v>
      </c>
      <c r="AA328" s="52">
        <f t="shared" si="83"/>
        <v>-2.911515777648944</v>
      </c>
      <c r="AB328" s="52">
        <f t="shared" si="84"/>
        <v>-2.911515777648944</v>
      </c>
      <c r="AC328" s="52">
        <f t="shared" si="85"/>
        <v>-2.9115157776489511</v>
      </c>
      <c r="AF328">
        <v>1.6</v>
      </c>
      <c r="AG328">
        <v>2.4500000000000002</v>
      </c>
    </row>
    <row r="329" spans="1:33" ht="15" x14ac:dyDescent="0.25">
      <c r="A329">
        <v>2.78</v>
      </c>
      <c r="B329">
        <v>3.41</v>
      </c>
      <c r="C329">
        <v>2.71</v>
      </c>
      <c r="D329" s="45">
        <f t="shared" si="86"/>
        <v>2.1971052217537146E-2</v>
      </c>
      <c r="E329" s="46">
        <f>IF(OR($A329="",$B329="",$C329=""),"",A329*'MPTO_working_3-way'!$I328)</f>
        <v>2.8410795251647532</v>
      </c>
      <c r="F329" s="47">
        <f>IF(OR($A329="",$B329="",$C329=""),"",B329*'MPTO_working_3-way'!$I328)</f>
        <v>3.4849212880618019</v>
      </c>
      <c r="G329" s="48">
        <f>IF(OR($A329="",$B329="",$C329=""),"",C329*'MPTO_working_3-way'!$I328)</f>
        <v>2.7695415515095254</v>
      </c>
      <c r="H329" s="46">
        <f>IF(OR($A329="",$B329="",$C329=""),"",'MPTO_working_3-way'!E328)</f>
        <v>2.8377766841300915</v>
      </c>
      <c r="I329" s="47">
        <f>IF(OR($A329="",$B329="",$C329=""),"",'MPTO_working_3-way'!F328)</f>
        <v>3.4973417837434737</v>
      </c>
      <c r="J329" s="48">
        <f>IF(OR($A329="",$B329="",$C329=""),"",'MPTO_working_3-way'!G328)</f>
        <v>2.7648749820537843</v>
      </c>
      <c r="K329" s="46">
        <f>IF(OR($A329="",$B329="",$C329=""),"",'OddsRatio_working_3-way'!H328)</f>
        <v>2.8396194496300988</v>
      </c>
      <c r="L329" s="47">
        <f>IF(OR($A329="",$B329="",$C329=""),"",'OddsRatio_working_3-way'!I328)</f>
        <v>3.4907207155104154</v>
      </c>
      <c r="M329" s="48">
        <f>IF(OR($A329="",$B329="",$C329=""),"",'OddsRatio_working_3-way'!J328)</f>
        <v>2.7672748645322858</v>
      </c>
      <c r="N329" s="49">
        <f t="shared" si="87"/>
        <v>35.197888378080876</v>
      </c>
      <c r="O329" s="50">
        <f t="shared" si="88"/>
        <v>28.695052695326929</v>
      </c>
      <c r="P329" s="50">
        <f t="shared" si="89"/>
        <v>36.107058926592195</v>
      </c>
      <c r="Q329" t="s">
        <v>362</v>
      </c>
      <c r="R329" t="s">
        <v>366</v>
      </c>
      <c r="S329" t="s">
        <v>465</v>
      </c>
      <c r="T329" s="52">
        <v>100</v>
      </c>
      <c r="U329" s="52">
        <f t="shared" si="77"/>
        <v>64.02877697841727</v>
      </c>
      <c r="V329" s="52">
        <f t="shared" si="78"/>
        <v>70.674486803519059</v>
      </c>
      <c r="W329" s="52">
        <f t="shared" si="79"/>
        <v>63.099630996309962</v>
      </c>
      <c r="X329" s="52">
        <f t="shared" si="80"/>
        <v>66.225882200170972</v>
      </c>
      <c r="Y329" s="52">
        <f t="shared" si="81"/>
        <v>72.871592025272776</v>
      </c>
      <c r="Z329" s="52">
        <f t="shared" si="82"/>
        <v>65.296736218063671</v>
      </c>
      <c r="AA329" s="52">
        <f t="shared" si="83"/>
        <v>-2.1971052217537022</v>
      </c>
      <c r="AB329" s="52">
        <f t="shared" si="84"/>
        <v>-2.1971052217537164</v>
      </c>
      <c r="AC329" s="52">
        <f t="shared" si="85"/>
        <v>-2.1971052217537093</v>
      </c>
      <c r="AF329">
        <v>1.99</v>
      </c>
      <c r="AG329">
        <v>1.92</v>
      </c>
    </row>
    <row r="330" spans="1:33" ht="15" x14ac:dyDescent="0.25">
      <c r="A330">
        <v>2.1</v>
      </c>
      <c r="B330">
        <v>3.7</v>
      </c>
      <c r="C330">
        <v>3.62</v>
      </c>
      <c r="D330" s="45">
        <f t="shared" si="86"/>
        <v>2.2703840383398344E-2</v>
      </c>
      <c r="E330" s="46">
        <f>IF(OR($A330="",$B330="",$C330=""),"",A330*'MPTO_working_3-way'!$I329)</f>
        <v>2.1476780648051368</v>
      </c>
      <c r="F330" s="47">
        <f>IF(OR($A330="",$B330="",$C330=""),"",B330*'MPTO_working_3-way'!$I329)</f>
        <v>3.784004209418574</v>
      </c>
      <c r="G330" s="48">
        <f>IF(OR($A330="",$B330="",$C330=""),"",C330*'MPTO_working_3-way'!$I329)</f>
        <v>3.7021879021879021</v>
      </c>
      <c r="H330" s="46">
        <f>IF(OR($A330="",$B330="",$C330=""),"",'MPTO_working_3-way'!E329)</f>
        <v>2.1339136240181675</v>
      </c>
      <c r="I330" s="47">
        <f>IF(OR($A330="",$B330="",$C330=""),"",'MPTO_working_3-way'!F329)</f>
        <v>3.8065898571776575</v>
      </c>
      <c r="J330" s="48">
        <f>IF(OR($A330="",$B330="",$C330=""),"",'MPTO_working_3-way'!G329)</f>
        <v>3.7219668833861159</v>
      </c>
      <c r="K330" s="46">
        <f>IF(OR($A330="",$B330="",$C330=""),"",'OddsRatio_working_3-way'!H329)</f>
        <v>2.1395239455539086</v>
      </c>
      <c r="L330" s="47">
        <f>IF(OR($A330="",$B330="",$C330=""),"",'OddsRatio_working_3-way'!I329)</f>
        <v>3.7970133209050472</v>
      </c>
      <c r="M330" s="48">
        <f>IF(OR($A330="",$B330="",$C330=""),"",'OddsRatio_working_3-way'!J329)</f>
        <v>3.7141388521374901</v>
      </c>
      <c r="N330" s="49">
        <f t="shared" si="87"/>
        <v>46.561913369950631</v>
      </c>
      <c r="O330" s="50">
        <f t="shared" si="88"/>
        <v>26.427031912674686</v>
      </c>
      <c r="P330" s="50">
        <f t="shared" si="89"/>
        <v>27.011054717374677</v>
      </c>
      <c r="Q330" t="s">
        <v>365</v>
      </c>
      <c r="R330" t="s">
        <v>380</v>
      </c>
      <c r="S330" t="s">
        <v>465</v>
      </c>
      <c r="T330" s="52">
        <v>100</v>
      </c>
      <c r="U330" s="52">
        <f t="shared" si="77"/>
        <v>52.38095238095238</v>
      </c>
      <c r="V330" s="52">
        <f t="shared" si="78"/>
        <v>72.972972972972968</v>
      </c>
      <c r="W330" s="52">
        <f t="shared" si="79"/>
        <v>72.375690607734811</v>
      </c>
      <c r="X330" s="52">
        <f t="shared" si="80"/>
        <v>54.651336419292221</v>
      </c>
      <c r="Y330" s="52">
        <f t="shared" si="81"/>
        <v>75.24335701131281</v>
      </c>
      <c r="Z330" s="52">
        <f t="shared" si="82"/>
        <v>74.646074646074652</v>
      </c>
      <c r="AA330" s="52">
        <f t="shared" si="83"/>
        <v>-2.2703840383398415</v>
      </c>
      <c r="AB330" s="52">
        <f t="shared" si="84"/>
        <v>-2.2703840383398415</v>
      </c>
      <c r="AC330" s="52">
        <f t="shared" si="85"/>
        <v>-2.2703840383398415</v>
      </c>
      <c r="AF330">
        <v>1.7</v>
      </c>
      <c r="AG330">
        <v>2.2599999999999998</v>
      </c>
    </row>
    <row r="331" spans="1:33" ht="15" x14ac:dyDescent="0.25">
      <c r="A331">
        <v>1.24</v>
      </c>
      <c r="B331">
        <v>5.86</v>
      </c>
      <c r="C331">
        <v>12.71</v>
      </c>
      <c r="D331" s="45">
        <f t="shared" si="86"/>
        <v>5.5778283203948398E-2</v>
      </c>
      <c r="E331" s="46">
        <f>IF(OR($A331="",$B331="",$C331=""),"",A331*'MPTO_working_3-way'!$I330)</f>
        <v>1.3091650711728959</v>
      </c>
      <c r="F331" s="47">
        <f>IF(OR($A331="",$B331="",$C331=""),"",B331*'MPTO_working_3-way'!$I330)</f>
        <v>6.1868607395751383</v>
      </c>
      <c r="G331" s="48">
        <f>IF(OR($A331="",$B331="",$C331=""),"",C331*'MPTO_working_3-way'!$I330)</f>
        <v>13.418941979522184</v>
      </c>
      <c r="H331" s="46">
        <f>IF(OR($A331="",$B331="",$C331=""),"",'MPTO_working_3-way'!E330)</f>
        <v>1.2692628859479005</v>
      </c>
      <c r="I331" s="47">
        <f>IF(OR($A331="",$B331="",$C331=""),"",'MPTO_working_3-way'!F330)</f>
        <v>6.5765372796948398</v>
      </c>
      <c r="J331" s="48">
        <f>IF(OR($A331="",$B331="",$C331=""),"",'MPTO_working_3-way'!G330)</f>
        <v>16.642965677511619</v>
      </c>
      <c r="K331" s="46">
        <f>IF(OR($A331="",$B331="",$C331=""),"",'OddsRatio_working_3-way'!H330)</f>
        <v>1.2795208562927505</v>
      </c>
      <c r="L331" s="47">
        <f>IF(OR($A331="",$B331="",$C331=""),"",'OddsRatio_working_3-way'!I330)</f>
        <v>6.6602973399281957</v>
      </c>
      <c r="M331" s="48">
        <f>IF(OR($A331="",$B331="",$C331=""),"",'OddsRatio_working_3-way'!J330)</f>
        <v>14.638288446617116</v>
      </c>
      <c r="N331" s="49">
        <f t="shared" si="87"/>
        <v>76.384561581992756</v>
      </c>
      <c r="O331" s="50">
        <f t="shared" si="88"/>
        <v>16.16328606854454</v>
      </c>
      <c r="P331" s="50">
        <f t="shared" si="89"/>
        <v>7.4521523494627067</v>
      </c>
      <c r="Q331" t="s">
        <v>92</v>
      </c>
      <c r="R331" t="s">
        <v>452</v>
      </c>
      <c r="S331" t="s">
        <v>465</v>
      </c>
      <c r="T331" s="52">
        <v>100</v>
      </c>
      <c r="U331" s="52">
        <f t="shared" si="77"/>
        <v>19.35483870967742</v>
      </c>
      <c r="V331" s="52">
        <f t="shared" si="78"/>
        <v>82.935153583617733</v>
      </c>
      <c r="W331" s="52">
        <f t="shared" si="79"/>
        <v>92.132179386309986</v>
      </c>
      <c r="X331" s="52">
        <f t="shared" si="80"/>
        <v>24.93266703007226</v>
      </c>
      <c r="Y331" s="52">
        <f t="shared" si="81"/>
        <v>88.512981904012605</v>
      </c>
      <c r="Z331" s="52">
        <f t="shared" si="82"/>
        <v>97.710007706704843</v>
      </c>
      <c r="AA331" s="52">
        <f t="shared" si="83"/>
        <v>-5.5778283203948398</v>
      </c>
      <c r="AB331" s="52">
        <f t="shared" si="84"/>
        <v>-5.5778283203948718</v>
      </c>
      <c r="AC331" s="52">
        <f t="shared" si="85"/>
        <v>-5.5778283203948575</v>
      </c>
      <c r="AF331">
        <v>2.02</v>
      </c>
      <c r="AG331">
        <v>1.81</v>
      </c>
    </row>
    <row r="332" spans="1:33" ht="15" x14ac:dyDescent="0.25">
      <c r="A332">
        <v>3.21</v>
      </c>
      <c r="B332">
        <v>3.09</v>
      </c>
      <c r="C332">
        <v>2.41</v>
      </c>
      <c r="D332" s="45">
        <f t="shared" si="86"/>
        <v>5.008883455613411E-2</v>
      </c>
      <c r="E332" s="46">
        <f>IF(OR($A332="",$B332="",$C332=""),"",A332*'MPTO_working_3-way'!$I331)</f>
        <v>3.3707851589251905</v>
      </c>
      <c r="F332" s="47">
        <f>IF(OR($A332="",$B332="",$C332=""),"",B332*'MPTO_working_3-way'!$I331)</f>
        <v>3.2447744987784541</v>
      </c>
      <c r="G332" s="48">
        <f>IF(OR($A332="",$B332="",$C332=""),"",C332*'MPTO_working_3-way'!$I331)</f>
        <v>2.5307140912802835</v>
      </c>
      <c r="H332" s="46">
        <f>IF(OR($A332="",$B332="",$C332=""),"",'MPTO_working_3-way'!E331)</f>
        <v>3.3917827776479497</v>
      </c>
      <c r="I332" s="47">
        <f>IF(OR($A332="",$B332="",$C332=""),"",'MPTO_working_3-way'!F331)</f>
        <v>3.2580897352494889</v>
      </c>
      <c r="J332" s="48">
        <f>IF(OR($A332="",$B332="",$C332=""),"",'MPTO_working_3-way'!G331)</f>
        <v>2.5110392747397712</v>
      </c>
      <c r="K332" s="46">
        <f>IF(OR($A332="",$B332="",$C332=""),"",'OddsRatio_working_3-way'!H331)</f>
        <v>3.3819652927687756</v>
      </c>
      <c r="L332" s="47">
        <f>IF(OR($A332="",$B332="",$C332=""),"",'OddsRatio_working_3-way'!I331)</f>
        <v>3.2526278108084794</v>
      </c>
      <c r="M332" s="48">
        <f>IF(OR($A332="",$B332="",$C332=""),"",'OddsRatio_working_3-way'!J331)</f>
        <v>2.519715413033472</v>
      </c>
      <c r="N332" s="49">
        <f t="shared" si="87"/>
        <v>29.666678617953224</v>
      </c>
      <c r="O332" s="50">
        <f t="shared" si="88"/>
        <v>30.818782641951408</v>
      </c>
      <c r="P332" s="50">
        <f t="shared" si="89"/>
        <v>39.514538740095368</v>
      </c>
      <c r="Q332" t="s">
        <v>328</v>
      </c>
      <c r="R332" t="s">
        <v>88</v>
      </c>
      <c r="S332" t="s">
        <v>465</v>
      </c>
      <c r="T332" s="52">
        <v>100</v>
      </c>
      <c r="U332" s="52">
        <f t="shared" si="77"/>
        <v>68.847352024922117</v>
      </c>
      <c r="V332" s="52">
        <f t="shared" si="78"/>
        <v>67.637540453074436</v>
      </c>
      <c r="W332" s="52">
        <f t="shared" si="79"/>
        <v>58.50622406639004</v>
      </c>
      <c r="X332" s="52">
        <f t="shared" si="80"/>
        <v>73.856235480535531</v>
      </c>
      <c r="Y332" s="52">
        <f t="shared" si="81"/>
        <v>72.646423908687837</v>
      </c>
      <c r="Z332" s="52">
        <f t="shared" si="82"/>
        <v>63.515107522003447</v>
      </c>
      <c r="AA332" s="52">
        <f t="shared" si="83"/>
        <v>-5.0088834556134145</v>
      </c>
      <c r="AB332" s="52">
        <f t="shared" si="84"/>
        <v>-5.0088834556134003</v>
      </c>
      <c r="AC332" s="52">
        <f t="shared" si="85"/>
        <v>-5.0088834556134074</v>
      </c>
      <c r="AF332">
        <v>2.6</v>
      </c>
      <c r="AG332">
        <v>1.5</v>
      </c>
    </row>
    <row r="333" spans="1:33" ht="15" x14ac:dyDescent="0.25">
      <c r="A333">
        <v>1.24</v>
      </c>
      <c r="B333">
        <v>6.12</v>
      </c>
      <c r="C333">
        <v>11.13</v>
      </c>
      <c r="D333" s="45">
        <f t="shared" si="86"/>
        <v>5.9697565372263783E-2</v>
      </c>
      <c r="E333" s="46">
        <f>IF(OR($A333="",$B333="",$C333=""),"",A333*'MPTO_working_3-way'!$I332)</f>
        <v>1.3140249810616071</v>
      </c>
      <c r="F333" s="47">
        <f>IF(OR($A333="",$B333="",$C333=""),"",B333*'MPTO_working_3-way'!$I332)</f>
        <v>6.4853491000782544</v>
      </c>
      <c r="G333" s="48">
        <f>IF(OR($A333="",$B333="",$C333=""),"",C333*'MPTO_working_3-way'!$I332)</f>
        <v>11.794433902593298</v>
      </c>
      <c r="H333" s="46">
        <f>IF(OR($A333="",$B333="",$C333=""),"",'MPTO_working_3-way'!E332)</f>
        <v>1.2713710732054357</v>
      </c>
      <c r="I333" s="47">
        <f>IF(OR($A333="",$B333="",$C333=""),"",'MPTO_working_3-way'!F332)</f>
        <v>6.9686651846532408</v>
      </c>
      <c r="J333" s="48">
        <f>IF(OR($A333="",$B333="",$C333=""),"",'MPTO_working_3-way'!G332)</f>
        <v>14.296319867407986</v>
      </c>
      <c r="K333" s="46">
        <f>IF(OR($A333="",$B333="",$C333=""),"",'OddsRatio_working_3-way'!H332)</f>
        <v>1.2820505049969064</v>
      </c>
      <c r="L333" s="47">
        <f>IF(OR($A333="",$B333="",$C333=""),"",'OddsRatio_working_3-way'!I332)</f>
        <v>7.0170774399340097</v>
      </c>
      <c r="M333" s="48">
        <f>IF(OR($A333="",$B333="",$C333=""),"",'OddsRatio_working_3-way'!J332)</f>
        <v>12.904881731744437</v>
      </c>
      <c r="N333" s="49">
        <f t="shared" si="87"/>
        <v>76.102053949696995</v>
      </c>
      <c r="O333" s="50">
        <f t="shared" si="88"/>
        <v>15.419370408108543</v>
      </c>
      <c r="P333" s="50">
        <f t="shared" si="89"/>
        <v>8.4785756421944534</v>
      </c>
      <c r="Q333" t="s">
        <v>90</v>
      </c>
      <c r="R333" t="s">
        <v>395</v>
      </c>
      <c r="S333" t="s">
        <v>465</v>
      </c>
      <c r="T333" s="52">
        <v>100</v>
      </c>
      <c r="U333" s="52">
        <f t="shared" si="77"/>
        <v>19.35483870967742</v>
      </c>
      <c r="V333" s="52">
        <f t="shared" si="78"/>
        <v>83.66013071895425</v>
      </c>
      <c r="W333" s="52">
        <f t="shared" si="79"/>
        <v>91.015274034141953</v>
      </c>
      <c r="X333" s="52">
        <f t="shared" si="80"/>
        <v>25.32459524690379</v>
      </c>
      <c r="Y333" s="52">
        <f t="shared" si="81"/>
        <v>89.629887256180623</v>
      </c>
      <c r="Z333" s="52">
        <f t="shared" si="82"/>
        <v>96.985030571368341</v>
      </c>
      <c r="AA333" s="52">
        <f t="shared" si="83"/>
        <v>-5.9697565372263703</v>
      </c>
      <c r="AB333" s="52">
        <f t="shared" si="84"/>
        <v>-5.9697565372263739</v>
      </c>
      <c r="AC333" s="52">
        <f t="shared" si="85"/>
        <v>-5.9697565372263881</v>
      </c>
      <c r="AF333">
        <v>1.72</v>
      </c>
      <c r="AG333">
        <v>2.12</v>
      </c>
    </row>
    <row r="334" spans="1:33" ht="15" x14ac:dyDescent="0.25">
      <c r="A334">
        <v>1.52</v>
      </c>
      <c r="B334">
        <v>5.0199999999999996</v>
      </c>
      <c r="C334">
        <v>5.98</v>
      </c>
      <c r="D334" s="45">
        <f t="shared" si="86"/>
        <v>2.432200436066001E-2</v>
      </c>
      <c r="E334" s="46">
        <f>IF(OR($A334="",$B334="",$C334=""),"",A334*'MPTO_working_3-way'!$I333)</f>
        <v>1.5569694466282031</v>
      </c>
      <c r="F334" s="47">
        <f>IF(OR($A334="",$B334="",$C334=""),"",B334*'MPTO_working_3-way'!$I333)</f>
        <v>5.1420964618905129</v>
      </c>
      <c r="G334" s="48">
        <f>IF(OR($A334="",$B334="",$C334=""),"",C334*'MPTO_working_3-way'!$I333)</f>
        <v>6.1254455860767472</v>
      </c>
      <c r="H334" s="46">
        <f>IF(OR($A334="",$B334="",$C334=""),"",'MPTO_working_3-way'!E333)</f>
        <v>1.538964893497613</v>
      </c>
      <c r="I334" s="47">
        <f>IF(OR($A334="",$B334="",$C334=""),"",'MPTO_working_3-way'!F333)</f>
        <v>5.2329759495320021</v>
      </c>
      <c r="J334" s="48">
        <f>IF(OR($A334="",$B334="",$C334=""),"",'MPTO_working_3-way'!G333)</f>
        <v>6.2846936504333639</v>
      </c>
      <c r="K334" s="46">
        <f>IF(OR($A334="",$B334="",$C334=""),"",'OddsRatio_working_3-way'!H333)</f>
        <v>1.5448465234902797</v>
      </c>
      <c r="L334" s="47">
        <f>IF(OR($A334="",$B334="",$C334=""),"",'OddsRatio_working_3-way'!I333)</f>
        <v>5.2120827392902385</v>
      </c>
      <c r="M334" s="48">
        <f>IF(OR($A334="",$B334="",$C334=""),"",'OddsRatio_working_3-way'!J333)</f>
        <v>6.2179532441953702</v>
      </c>
      <c r="N334" s="49">
        <f t="shared" si="87"/>
        <v>64.227336134669528</v>
      </c>
      <c r="O334" s="50">
        <f t="shared" si="88"/>
        <v>19.447320901334198</v>
      </c>
      <c r="P334" s="50">
        <f t="shared" si="89"/>
        <v>16.325342963996263</v>
      </c>
      <c r="Q334" t="s">
        <v>102</v>
      </c>
      <c r="R334" t="s">
        <v>103</v>
      </c>
      <c r="S334" t="s">
        <v>465</v>
      </c>
      <c r="T334" s="52">
        <v>100</v>
      </c>
      <c r="U334" s="52">
        <f t="shared" ref="U334:U372" si="90">(1/A334)*((T334*A334)-T334)</f>
        <v>34.21052631578948</v>
      </c>
      <c r="V334" s="52">
        <f t="shared" ref="V334:V372" si="91">(1/B334)*((T334*B334)-T334)</f>
        <v>80.079681274900395</v>
      </c>
      <c r="W334" s="52">
        <f t="shared" ref="W334:W372" si="92">(1/C334)*((T334*C334)-T334)</f>
        <v>83.277591973244142</v>
      </c>
      <c r="X334" s="52">
        <f t="shared" ref="X334:X372" si="93">((1/B334)+(1/C334))*T334</f>
        <v>36.642726751855456</v>
      </c>
      <c r="Y334" s="52">
        <f t="shared" ref="Y334:Y372" si="94">((1/A334)+(1/C334))*T334</f>
        <v>82.511881710966378</v>
      </c>
      <c r="Z334" s="52">
        <f t="shared" ref="Z334:Z372" si="95">((1/A334)+(1/B334))*T334</f>
        <v>85.70979240931014</v>
      </c>
      <c r="AA334" s="52">
        <f t="shared" ref="AA334:AA372" si="96">U334-X334</f>
        <v>-2.4322004360659761</v>
      </c>
      <c r="AB334" s="52">
        <f t="shared" ref="AB334:AB372" si="97">V334-Y334</f>
        <v>-2.4322004360659832</v>
      </c>
      <c r="AC334" s="52">
        <f t="shared" ref="AC334:AC372" si="98">W334-Z334</f>
        <v>-2.4322004360659975</v>
      </c>
      <c r="AF334">
        <v>1.44</v>
      </c>
      <c r="AG334">
        <v>2.94</v>
      </c>
    </row>
    <row r="335" spans="1:33" ht="15" x14ac:dyDescent="0.25">
      <c r="A335">
        <v>1.55</v>
      </c>
      <c r="B335">
        <v>4.7699999999999996</v>
      </c>
      <c r="C335">
        <v>5.86</v>
      </c>
      <c r="D335" s="45">
        <f t="shared" si="86"/>
        <v>2.5453360356423982E-2</v>
      </c>
      <c r="E335" s="46">
        <f>IF(OR($A335="",$B335="",$C335=""),"",A335*'MPTO_working_3-way'!$I334)</f>
        <v>1.5894527085524572</v>
      </c>
      <c r="F335" s="47">
        <f>IF(OR($A335="",$B335="",$C335=""),"",B335*'MPTO_working_3-way'!$I334)</f>
        <v>4.8914125289001422</v>
      </c>
      <c r="G335" s="48">
        <f>IF(OR($A335="",$B335="",$C335=""),"",C335*'MPTO_working_3-way'!$I334)</f>
        <v>6.009156691688645</v>
      </c>
      <c r="H335" s="46">
        <f>IF(OR($A335="",$B335="",$C335=""),"",'MPTO_working_3-way'!E334)</f>
        <v>1.5706555383975673</v>
      </c>
      <c r="I335" s="47">
        <f>IF(OR($A335="",$B335="",$C335=""),"",'MPTO_working_3-way'!F334)</f>
        <v>4.9711881760300995</v>
      </c>
      <c r="J335" s="48">
        <f>IF(OR($A335="",$B335="",$C335=""),"",'MPTO_working_3-way'!G334)</f>
        <v>6.166596371237671</v>
      </c>
      <c r="K335" s="46">
        <f>IF(OR($A335="",$B335="",$C335=""),"",'OddsRatio_working_3-way'!H334)</f>
        <v>1.5768926426067031</v>
      </c>
      <c r="L335" s="47">
        <f>IF(OR($A335="",$B335="",$C335=""),"",'OddsRatio_working_3-way'!I334)</f>
        <v>4.9543368411404929</v>
      </c>
      <c r="M335" s="48">
        <f>IF(OR($A335="",$B335="",$C335=""),"",'OddsRatio_working_3-way'!J334)</f>
        <v>6.0976331692155954</v>
      </c>
      <c r="N335" s="49">
        <f t="shared" si="87"/>
        <v>62.914737545775601</v>
      </c>
      <c r="O335" s="50">
        <f t="shared" si="88"/>
        <v>20.443992284266706</v>
      </c>
      <c r="P335" s="50">
        <f t="shared" si="89"/>
        <v>16.641270169957707</v>
      </c>
      <c r="Q335" t="s">
        <v>94</v>
      </c>
      <c r="R335" t="s">
        <v>198</v>
      </c>
      <c r="S335" t="s">
        <v>465</v>
      </c>
      <c r="T335" s="52">
        <v>100</v>
      </c>
      <c r="U335" s="52">
        <f t="shared" si="90"/>
        <v>35.483870967741936</v>
      </c>
      <c r="V335" s="52">
        <f t="shared" si="91"/>
        <v>79.035639412997895</v>
      </c>
      <c r="W335" s="52">
        <f t="shared" si="92"/>
        <v>82.935153583617733</v>
      </c>
      <c r="X335" s="52">
        <f t="shared" si="93"/>
        <v>38.029207003384343</v>
      </c>
      <c r="Y335" s="52">
        <f t="shared" si="94"/>
        <v>81.580975448640316</v>
      </c>
      <c r="Z335" s="52">
        <f t="shared" si="95"/>
        <v>85.480489619260155</v>
      </c>
      <c r="AA335" s="52">
        <f t="shared" si="96"/>
        <v>-2.5453360356424071</v>
      </c>
      <c r="AB335" s="52">
        <f t="shared" si="97"/>
        <v>-2.5453360356424213</v>
      </c>
      <c r="AC335" s="52">
        <f t="shared" si="98"/>
        <v>-2.5453360356424213</v>
      </c>
      <c r="AF335">
        <v>1.51</v>
      </c>
      <c r="AG335">
        <v>2.7</v>
      </c>
    </row>
    <row r="336" spans="1:33" ht="15" x14ac:dyDescent="0.25">
      <c r="A336">
        <v>1.37</v>
      </c>
      <c r="B336">
        <v>5.76</v>
      </c>
      <c r="C336">
        <v>8.3000000000000007</v>
      </c>
      <c r="D336" s="45">
        <f t="shared" si="86"/>
        <v>2.4020046121224548E-2</v>
      </c>
      <c r="E336" s="46">
        <f>IF(OR($A336="",$B336="",$C336=""),"",A336*'MPTO_working_3-way'!$I335)</f>
        <v>1.4029074631860778</v>
      </c>
      <c r="F336" s="47">
        <f>IF(OR($A336="",$B336="",$C336=""),"",B336*'MPTO_working_3-way'!$I335)</f>
        <v>5.8983554656582529</v>
      </c>
      <c r="G336" s="48">
        <f>IF(OR($A336="",$B336="",$C336=""),"",C336*'MPTO_working_3-way'!$I335)</f>
        <v>8.4993663828061639</v>
      </c>
      <c r="H336" s="46">
        <f>IF(OR($A336="",$B336="",$C336=""),"",'MPTO_working_3-way'!E335)</f>
        <v>1.385194411365861</v>
      </c>
      <c r="I336" s="47">
        <f>IF(OR($A336="",$B336="",$C336=""),"",'MPTO_working_3-way'!F335)</f>
        <v>6.0384858400922443</v>
      </c>
      <c r="J336" s="48">
        <f>IF(OR($A336="",$B336="",$C336=""),"",'MPTO_working_3-way'!G335)</f>
        <v>8.8908452170009902</v>
      </c>
      <c r="K336" s="46">
        <f>IF(OR($A336="",$B336="",$C336=""),"",'OddsRatio_working_3-way'!H335)</f>
        <v>1.3905525711459625</v>
      </c>
      <c r="L336" s="47">
        <f>IF(OR($A336="",$B336="",$C336=""),"",'OddsRatio_working_3-way'!I335)</f>
        <v>6.0244060504183299</v>
      </c>
      <c r="M336" s="48">
        <f>IF(OR($A336="",$B336="",$C336=""),"",'OddsRatio_working_3-way'!J335)</f>
        <v>8.7054966739608837</v>
      </c>
      <c r="N336" s="49">
        <f t="shared" si="87"/>
        <v>71.280538898050096</v>
      </c>
      <c r="O336" s="50">
        <f t="shared" si="88"/>
        <v>16.953878175404281</v>
      </c>
      <c r="P336" s="50">
        <f t="shared" si="89"/>
        <v>11.765582926545619</v>
      </c>
      <c r="Q336" t="s">
        <v>143</v>
      </c>
      <c r="R336" t="s">
        <v>104</v>
      </c>
      <c r="S336" t="s">
        <v>465</v>
      </c>
      <c r="T336" s="52">
        <v>100</v>
      </c>
      <c r="U336" s="52">
        <f t="shared" si="90"/>
        <v>27.007299270072991</v>
      </c>
      <c r="V336" s="52">
        <f t="shared" si="91"/>
        <v>82.638888888888886</v>
      </c>
      <c r="W336" s="52">
        <f t="shared" si="92"/>
        <v>87.951807228915669</v>
      </c>
      <c r="X336" s="52">
        <f t="shared" si="93"/>
        <v>29.409303882195449</v>
      </c>
      <c r="Y336" s="52">
        <f t="shared" si="94"/>
        <v>85.04089350101134</v>
      </c>
      <c r="Z336" s="52">
        <f t="shared" si="95"/>
        <v>90.353811841038123</v>
      </c>
      <c r="AA336" s="52">
        <f t="shared" si="96"/>
        <v>-2.4020046121224574</v>
      </c>
      <c r="AB336" s="52">
        <f t="shared" si="97"/>
        <v>-2.4020046121224539</v>
      </c>
      <c r="AC336" s="52">
        <f t="shared" si="98"/>
        <v>-2.4020046121224539</v>
      </c>
      <c r="AF336">
        <v>1.42</v>
      </c>
      <c r="AG336">
        <v>3.03</v>
      </c>
    </row>
    <row r="337" spans="1:33" ht="15" x14ac:dyDescent="0.25">
      <c r="A337">
        <v>2.33</v>
      </c>
      <c r="B337">
        <v>3.67</v>
      </c>
      <c r="C337">
        <v>3.11</v>
      </c>
      <c r="D337" s="45">
        <f t="shared" si="86"/>
        <v>2.3207521749049498E-2</v>
      </c>
      <c r="E337" s="46">
        <f>IF(OR($A337="",$B337="",$C337=""),"",A337*'MPTO_working_3-way'!$I336)</f>
        <v>2.3840735256752854</v>
      </c>
      <c r="F337" s="47">
        <f>IF(OR($A337="",$B337="",$C337=""),"",B337*'MPTO_working_3-way'!$I336)</f>
        <v>3.7551716048190116</v>
      </c>
      <c r="G337" s="48">
        <f>IF(OR($A337="",$B337="",$C337=""),"",C337*'MPTO_working_3-way'!$I336)</f>
        <v>3.182175392639544</v>
      </c>
      <c r="H337" s="46">
        <f>IF(OR($A337="",$B337="",$C337=""),"",'MPTO_working_3-way'!E336)</f>
        <v>2.372767976703253</v>
      </c>
      <c r="I337" s="47">
        <f>IF(OR($A337="",$B337="",$C337=""),"",'MPTO_working_3-way'!F336)</f>
        <v>3.7772378017870802</v>
      </c>
      <c r="J337" s="48">
        <f>IF(OR($A337="",$B337="",$C337=""),"",'MPTO_working_3-way'!G336)</f>
        <v>3.1866662970673461</v>
      </c>
      <c r="K337" s="46">
        <f>IF(OR($A337="",$B337="",$C337=""),"",'OddsRatio_working_3-way'!H336)</f>
        <v>2.3777642810285324</v>
      </c>
      <c r="L337" s="47">
        <f>IF(OR($A337="",$B337="",$C337=""),"",'OddsRatio_working_3-way'!I336)</f>
        <v>3.7658876919896098</v>
      </c>
      <c r="M337" s="48">
        <f>IF(OR($A337="",$B337="",$C337=""),"",'OddsRatio_working_3-way'!J336)</f>
        <v>3.1857764157670703</v>
      </c>
      <c r="N337" s="49">
        <f t="shared" si="87"/>
        <v>41.945015085755436</v>
      </c>
      <c r="O337" s="50">
        <f t="shared" si="88"/>
        <v>26.629941457713947</v>
      </c>
      <c r="P337" s="50">
        <f t="shared" si="89"/>
        <v>31.425043456530599</v>
      </c>
      <c r="Q337" t="s">
        <v>97</v>
      </c>
      <c r="R337" t="s">
        <v>52</v>
      </c>
      <c r="S337" t="s">
        <v>465</v>
      </c>
      <c r="T337" s="52">
        <v>100</v>
      </c>
      <c r="U337" s="52">
        <f t="shared" si="90"/>
        <v>57.081545064377686</v>
      </c>
      <c r="V337" s="52">
        <f t="shared" si="91"/>
        <v>72.752043596730246</v>
      </c>
      <c r="W337" s="52">
        <f t="shared" si="92"/>
        <v>67.845659163987136</v>
      </c>
      <c r="X337" s="52">
        <f t="shared" si="93"/>
        <v>59.402297239282618</v>
      </c>
      <c r="Y337" s="52">
        <f t="shared" si="94"/>
        <v>75.072795771635185</v>
      </c>
      <c r="Z337" s="52">
        <f t="shared" si="95"/>
        <v>70.166411338892075</v>
      </c>
      <c r="AA337" s="52">
        <f t="shared" si="96"/>
        <v>-2.320752174904932</v>
      </c>
      <c r="AB337" s="52">
        <f t="shared" si="97"/>
        <v>-2.3207521749049391</v>
      </c>
      <c r="AC337" s="52">
        <f t="shared" si="98"/>
        <v>-2.3207521749049391</v>
      </c>
      <c r="AF337">
        <v>1.7</v>
      </c>
      <c r="AG337">
        <v>2.27</v>
      </c>
    </row>
    <row r="338" spans="1:33" ht="15" x14ac:dyDescent="0.25">
      <c r="A338">
        <v>2.52</v>
      </c>
      <c r="B338">
        <v>3.68</v>
      </c>
      <c r="C338">
        <v>2.83</v>
      </c>
      <c r="D338" s="45">
        <f t="shared" si="86"/>
        <v>2.1921417719543479E-2</v>
      </c>
      <c r="E338" s="46">
        <f>IF(OR($A338="",$B338="",$C338=""),"",A338*'MPTO_working_3-way'!$I337)</f>
        <v>2.5752419726532496</v>
      </c>
      <c r="F338" s="47">
        <f>IF(OR($A338="",$B338="",$C338=""),"",B338*'MPTO_working_3-way'!$I337)</f>
        <v>3.7606708172079202</v>
      </c>
      <c r="G338" s="48">
        <f>IF(OR($A338="",$B338="",$C338=""),"",C338*'MPTO_working_3-way'!$I337)</f>
        <v>2.8920376121463081</v>
      </c>
      <c r="H338" s="46">
        <f>IF(OR($A338="",$B338="",$C338=""),"",'MPTO_working_3-way'!E337)</f>
        <v>2.5672737555321712</v>
      </c>
      <c r="I338" s="47">
        <f>IF(OR($A338="",$B338="",$C338=""),"",'MPTO_working_3-way'!F337)</f>
        <v>3.7816906928739082</v>
      </c>
      <c r="J338" s="48">
        <f>IF(OR($A338="",$B338="",$C338=""),"",'MPTO_working_3-way'!G337)</f>
        <v>2.8897578931234413</v>
      </c>
      <c r="K338" s="46">
        <f>IF(OR($A338="",$B338="",$C338=""),"",'OddsRatio_working_3-way'!H337)</f>
        <v>2.57115339182501</v>
      </c>
      <c r="L338" s="47">
        <f>IF(OR($A338="",$B338="",$C338=""),"",'OddsRatio_working_3-way'!I337)</f>
        <v>3.770191506638835</v>
      </c>
      <c r="M338" s="48">
        <f>IF(OR($A338="",$B338="",$C338=""),"",'OddsRatio_working_3-way'!J337)</f>
        <v>2.8915859914735318</v>
      </c>
      <c r="N338" s="49">
        <f t="shared" si="87"/>
        <v>38.831302480275617</v>
      </c>
      <c r="O338" s="50">
        <f t="shared" si="88"/>
        <v>26.591000611493083</v>
      </c>
      <c r="P338" s="50">
        <f t="shared" si="89"/>
        <v>34.577696908231289</v>
      </c>
      <c r="Q338" t="s">
        <v>99</v>
      </c>
      <c r="R338" t="s">
        <v>100</v>
      </c>
      <c r="S338" t="s">
        <v>465</v>
      </c>
      <c r="T338" s="52">
        <v>100</v>
      </c>
      <c r="U338" s="52">
        <f t="shared" si="90"/>
        <v>60.317460317460316</v>
      </c>
      <c r="V338" s="52">
        <f t="shared" si="91"/>
        <v>72.826086956521735</v>
      </c>
      <c r="W338" s="52">
        <f t="shared" si="92"/>
        <v>64.664310954063609</v>
      </c>
      <c r="X338" s="52">
        <f t="shared" si="93"/>
        <v>62.509602089414649</v>
      </c>
      <c r="Y338" s="52">
        <f t="shared" si="94"/>
        <v>75.018228728476075</v>
      </c>
      <c r="Z338" s="52">
        <f t="shared" si="95"/>
        <v>66.856452726017949</v>
      </c>
      <c r="AA338" s="52">
        <f t="shared" si="96"/>
        <v>-2.1921417719543328</v>
      </c>
      <c r="AB338" s="52">
        <f t="shared" si="97"/>
        <v>-2.1921417719543399</v>
      </c>
      <c r="AC338" s="52">
        <f t="shared" si="98"/>
        <v>-2.1921417719543399</v>
      </c>
      <c r="AF338">
        <v>1.67</v>
      </c>
      <c r="AG338">
        <v>2.3199999999999998</v>
      </c>
    </row>
    <row r="339" spans="1:33" ht="15" x14ac:dyDescent="0.25">
      <c r="A339">
        <v>1.83</v>
      </c>
      <c r="B339">
        <v>3.89</v>
      </c>
      <c r="C339">
        <v>4.5199999999999996</v>
      </c>
      <c r="D339" s="45">
        <f t="shared" si="86"/>
        <v>2.4756434225151169E-2</v>
      </c>
      <c r="E339" s="46">
        <f>IF(OR($A339="",$B339="",$C339=""),"",A339*'MPTO_working_3-way'!$I338)</f>
        <v>1.8753042746320268</v>
      </c>
      <c r="F339" s="47">
        <f>IF(OR($A339="",$B339="",$C339=""),"",B339*'MPTO_working_3-way'!$I338)</f>
        <v>3.986302529135838</v>
      </c>
      <c r="G339" s="48">
        <f>IF(OR($A339="",$B339="",$C339=""),"",C339*'MPTO_working_3-way'!$I338)</f>
        <v>4.6318990826976831</v>
      </c>
      <c r="H339" s="46">
        <f>IF(OR($A339="",$B339="",$C339=""),"",'MPTO_working_3-way'!E338)</f>
        <v>1.8580593435949428</v>
      </c>
      <c r="I339" s="47">
        <f>IF(OR($A339="",$B339="",$C339=""),"",'MPTO_working_3-way'!F338)</f>
        <v>4.019013728908515</v>
      </c>
      <c r="J339" s="48">
        <f>IF(OR($A339="",$B339="",$C339=""),"",'MPTO_working_3-way'!G338)</f>
        <v>4.6951267937915286</v>
      </c>
      <c r="K339" s="46">
        <f>IF(OR($A339="",$B339="",$C339=""),"",'OddsRatio_working_3-way'!H338)</f>
        <v>1.8645106658711637</v>
      </c>
      <c r="L339" s="47">
        <f>IF(OR($A339="",$B339="",$C339=""),"",'OddsRatio_working_3-way'!I338)</f>
        <v>4.0101636438164601</v>
      </c>
      <c r="M339" s="48">
        <f>IF(OR($A339="",$B339="",$C339=""),"",'OddsRatio_working_3-way'!J338)</f>
        <v>4.6663584865861392</v>
      </c>
      <c r="N339" s="49">
        <f t="shared" si="87"/>
        <v>53.324679814758092</v>
      </c>
      <c r="O339" s="50">
        <f t="shared" si="88"/>
        <v>25.085903357585426</v>
      </c>
      <c r="P339" s="50">
        <f t="shared" si="89"/>
        <v>21.589416827656486</v>
      </c>
      <c r="Q339" t="s">
        <v>141</v>
      </c>
      <c r="R339" t="s">
        <v>96</v>
      </c>
      <c r="S339" t="s">
        <v>465</v>
      </c>
      <c r="T339" s="52">
        <v>100</v>
      </c>
      <c r="U339" s="52">
        <f t="shared" si="90"/>
        <v>45.355191256830594</v>
      </c>
      <c r="V339" s="52">
        <f t="shared" si="91"/>
        <v>74.293059125964007</v>
      </c>
      <c r="W339" s="52">
        <f t="shared" si="92"/>
        <v>77.876106194690252</v>
      </c>
      <c r="X339" s="52">
        <f t="shared" si="93"/>
        <v>47.830834679345728</v>
      </c>
      <c r="Y339" s="52">
        <f t="shared" si="94"/>
        <v>76.768702548479126</v>
      </c>
      <c r="Z339" s="52">
        <f t="shared" si="95"/>
        <v>80.351749617205385</v>
      </c>
      <c r="AA339" s="52">
        <f t="shared" si="96"/>
        <v>-2.4756434225151338</v>
      </c>
      <c r="AB339" s="52">
        <f t="shared" si="97"/>
        <v>-2.4756434225151196</v>
      </c>
      <c r="AC339" s="52">
        <f t="shared" si="98"/>
        <v>-2.4756434225151338</v>
      </c>
      <c r="AF339">
        <v>1.94</v>
      </c>
      <c r="AG339">
        <v>1.96</v>
      </c>
    </row>
    <row r="340" spans="1:33" ht="15" x14ac:dyDescent="0.25">
      <c r="A340">
        <v>3.32</v>
      </c>
      <c r="B340">
        <v>3.9</v>
      </c>
      <c r="C340">
        <v>2.15</v>
      </c>
      <c r="D340" s="45">
        <f t="shared" si="86"/>
        <v>2.2731354757132394E-2</v>
      </c>
      <c r="E340" s="46">
        <f>IF(OR($A340="",$B340="",$C340=""),"",A340*'MPTO_working_3-way'!$I339)</f>
        <v>3.3954680977936795</v>
      </c>
      <c r="F340" s="47">
        <f>IF(OR($A340="",$B340="",$C340=""),"",B340*'MPTO_working_3-way'!$I339)</f>
        <v>3.9886522835528164</v>
      </c>
      <c r="G340" s="48">
        <f>IF(OR($A340="",$B340="",$C340=""),"",C340*'MPTO_working_3-way'!$I339)</f>
        <v>2.1988724127278347</v>
      </c>
      <c r="H340" s="46">
        <f>IF(OR($A340="",$B340="",$C340=""),"",'MPTO_working_3-way'!E339)</f>
        <v>3.4056732267088599</v>
      </c>
      <c r="I340" s="47">
        <f>IF(OR($A340="",$B340="",$C340=""),"",'MPTO_working_3-way'!F339)</f>
        <v>4.0187573383635211</v>
      </c>
      <c r="J340" s="48">
        <f>IF(OR($A340="",$B340="",$C340=""),"",'MPTO_working_3-way'!G339)</f>
        <v>2.1856052675655304</v>
      </c>
      <c r="K340" s="46">
        <f>IF(OR($A340="",$B340="",$C340=""),"",'OddsRatio_working_3-way'!H339)</f>
        <v>3.4030268076850256</v>
      </c>
      <c r="L340" s="47">
        <f>IF(OR($A340="",$B340="",$C340=""),"",'OddsRatio_working_3-way'!I339)</f>
        <v>4.003783509606281</v>
      </c>
      <c r="M340" s="48">
        <f>IF(OR($A340="",$B340="",$C340=""),"",'OddsRatio_working_3-way'!J339)</f>
        <v>2.1911555296714562</v>
      </c>
      <c r="N340" s="49">
        <f t="shared" si="87"/>
        <v>29.451020336482735</v>
      </c>
      <c r="O340" s="50">
        <f t="shared" si="88"/>
        <v>25.071125004390428</v>
      </c>
      <c r="P340" s="50">
        <f t="shared" si="89"/>
        <v>45.477854659126827</v>
      </c>
      <c r="Q340" t="s">
        <v>142</v>
      </c>
      <c r="R340" t="s">
        <v>101</v>
      </c>
      <c r="S340" t="s">
        <v>465</v>
      </c>
      <c r="T340" s="52">
        <v>100</v>
      </c>
      <c r="U340" s="52">
        <f t="shared" si="90"/>
        <v>69.879518072289159</v>
      </c>
      <c r="V340" s="52">
        <f t="shared" si="91"/>
        <v>74.358974358974365</v>
      </c>
      <c r="W340" s="52">
        <f t="shared" si="92"/>
        <v>53.488372093023258</v>
      </c>
      <c r="X340" s="52">
        <f t="shared" si="93"/>
        <v>72.152653548002391</v>
      </c>
      <c r="Y340" s="52">
        <f t="shared" si="94"/>
        <v>76.632109834687583</v>
      </c>
      <c r="Z340" s="52">
        <f t="shared" si="95"/>
        <v>55.761507568736491</v>
      </c>
      <c r="AA340" s="52">
        <f t="shared" si="96"/>
        <v>-2.2731354757132323</v>
      </c>
      <c r="AB340" s="52">
        <f t="shared" si="97"/>
        <v>-2.2731354757132181</v>
      </c>
      <c r="AC340" s="52">
        <f t="shared" si="98"/>
        <v>-2.2731354757132323</v>
      </c>
      <c r="AF340">
        <v>1.54</v>
      </c>
      <c r="AG340">
        <v>2.64</v>
      </c>
    </row>
    <row r="341" spans="1:33" ht="15" x14ac:dyDescent="0.25">
      <c r="A341">
        <v>2.44</v>
      </c>
      <c r="B341">
        <v>3.12</v>
      </c>
      <c r="C341">
        <v>3.36</v>
      </c>
      <c r="D341" s="45">
        <f t="shared" si="86"/>
        <v>2.7967933705638659E-2</v>
      </c>
      <c r="E341" s="46">
        <f>IF(OR($A341="",$B341="",$C341=""),"",A341*'MPTO_working_3-way'!$I340)</f>
        <v>2.5082417582417582</v>
      </c>
      <c r="F341" s="47">
        <f>IF(OR($A341="",$B341="",$C341=""),"",B341*'MPTO_working_3-way'!$I340)</f>
        <v>3.2072599531615928</v>
      </c>
      <c r="G341" s="48">
        <f>IF(OR($A341="",$B341="",$C341=""),"",C341*'MPTO_working_3-way'!$I340)</f>
        <v>3.4539722572509457</v>
      </c>
      <c r="H341" s="46">
        <f>IF(OR($A341="",$B341="",$C341=""),"",'MPTO_working_3-way'!E340)</f>
        <v>2.4967952322051055</v>
      </c>
      <c r="I341" s="47">
        <f>IF(OR($A341="",$B341="",$C341=""),"",'MPTO_working_3-way'!F340)</f>
        <v>3.2134690530175116</v>
      </c>
      <c r="J341" s="48">
        <f>IF(OR($A341="",$B341="",$C341=""),"",'MPTO_working_3-way'!G340)</f>
        <v>3.4686523640908145</v>
      </c>
      <c r="K341" s="46">
        <f>IF(OR($A341="",$B341="",$C341=""),"",'OddsRatio_working_3-way'!H340)</f>
        <v>2.501921701768834</v>
      </c>
      <c r="L341" s="47">
        <f>IF(OR($A341="",$B341="",$C341=""),"",'OddsRatio_working_3-way'!I340)</f>
        <v>3.211162505381894</v>
      </c>
      <c r="M341" s="48">
        <f>IF(OR($A341="",$B341="",$C341=""),"",'OddsRatio_working_3-way'!J340)</f>
        <v>3.4614827890100326</v>
      </c>
      <c r="N341" s="49">
        <f t="shared" si="87"/>
        <v>39.868565169769987</v>
      </c>
      <c r="O341" s="50">
        <f t="shared" si="88"/>
        <v>31.179262504563702</v>
      </c>
      <c r="P341" s="50">
        <f t="shared" si="89"/>
        <v>28.952172325666304</v>
      </c>
      <c r="Q341" t="s">
        <v>191</v>
      </c>
      <c r="R341" t="s">
        <v>203</v>
      </c>
      <c r="S341" t="s">
        <v>465</v>
      </c>
      <c r="T341" s="52">
        <v>100</v>
      </c>
      <c r="U341" s="52">
        <f t="shared" si="90"/>
        <v>59.016393442622956</v>
      </c>
      <c r="V341" s="52">
        <f t="shared" si="91"/>
        <v>67.948717948717942</v>
      </c>
      <c r="W341" s="52">
        <f t="shared" si="92"/>
        <v>70.238095238095241</v>
      </c>
      <c r="X341" s="52">
        <f t="shared" si="93"/>
        <v>61.813186813186817</v>
      </c>
      <c r="Y341" s="52">
        <f t="shared" si="94"/>
        <v>70.745511319281817</v>
      </c>
      <c r="Z341" s="52">
        <f t="shared" si="95"/>
        <v>73.034888608659102</v>
      </c>
      <c r="AA341" s="52">
        <f t="shared" si="96"/>
        <v>-2.7967933705638615</v>
      </c>
      <c r="AB341" s="52">
        <f t="shared" si="97"/>
        <v>-2.7967933705638757</v>
      </c>
      <c r="AC341" s="52">
        <f t="shared" si="98"/>
        <v>-2.7967933705638615</v>
      </c>
      <c r="AF341">
        <v>2.21</v>
      </c>
      <c r="AG341">
        <v>1.72</v>
      </c>
    </row>
    <row r="342" spans="1:33" ht="15" x14ac:dyDescent="0.25">
      <c r="A342">
        <v>2.16</v>
      </c>
      <c r="B342">
        <v>3.31</v>
      </c>
      <c r="C342">
        <v>3.81</v>
      </c>
      <c r="D342" s="45">
        <f t="shared" si="86"/>
        <v>2.7544958189390512E-2</v>
      </c>
      <c r="E342" s="46">
        <f>IF(OR($A342="",$B342="",$C342=""),"",A342*'MPTO_working_3-way'!$I341)</f>
        <v>2.2194971096890836</v>
      </c>
      <c r="F342" s="47">
        <f>IF(OR($A342="",$B342="",$C342=""),"",B342*'MPTO_working_3-way'!$I341)</f>
        <v>3.4011738116068826</v>
      </c>
      <c r="G342" s="48">
        <f>IF(OR($A342="",$B342="",$C342=""),"",C342*'MPTO_working_3-way'!$I341)</f>
        <v>3.914946290701578</v>
      </c>
      <c r="H342" s="46">
        <f>IF(OR($A342="",$B342="",$C342=""),"",'MPTO_working_3-way'!E341)</f>
        <v>2.2037046864847096</v>
      </c>
      <c r="I342" s="47">
        <f>IF(OR($A342="",$B342="",$C342=""),"",'MPTO_working_3-way'!F341)</f>
        <v>3.4137481433655177</v>
      </c>
      <c r="J342" s="48">
        <f>IF(OR($A342="",$B342="",$C342=""),"",'MPTO_working_3-way'!G341)</f>
        <v>3.9481132813836153</v>
      </c>
      <c r="K342" s="46">
        <f>IF(OR($A342="",$B342="",$C342=""),"",'OddsRatio_working_3-way'!H341)</f>
        <v>2.2103027520621583</v>
      </c>
      <c r="L342" s="47">
        <f>IF(OR($A342="",$B342="",$C342=""),"",'OddsRatio_working_3-way'!I341)</f>
        <v>3.4101718597099877</v>
      </c>
      <c r="M342" s="48">
        <f>IF(OR($A342="",$B342="",$C342=""),"",'OddsRatio_working_3-way'!J341)</f>
        <v>3.9318540804264357</v>
      </c>
      <c r="N342" s="49">
        <f t="shared" si="87"/>
        <v>45.055251283480345</v>
      </c>
      <c r="O342" s="50">
        <f t="shared" si="88"/>
        <v>29.401614130609531</v>
      </c>
      <c r="P342" s="50">
        <f t="shared" si="89"/>
        <v>25.543134585910117</v>
      </c>
      <c r="Q342" t="s">
        <v>393</v>
      </c>
      <c r="R342" t="s">
        <v>194</v>
      </c>
      <c r="S342" t="s">
        <v>465</v>
      </c>
      <c r="T342" s="52">
        <v>100</v>
      </c>
      <c r="U342" s="52">
        <f t="shared" si="90"/>
        <v>53.703703703703695</v>
      </c>
      <c r="V342" s="52">
        <f t="shared" si="91"/>
        <v>69.78851963746223</v>
      </c>
      <c r="W342" s="52">
        <f t="shared" si="92"/>
        <v>73.753280839895012</v>
      </c>
      <c r="X342" s="52">
        <f t="shared" si="93"/>
        <v>56.458199522642751</v>
      </c>
      <c r="Y342" s="52">
        <f t="shared" si="94"/>
        <v>72.543015456401278</v>
      </c>
      <c r="Z342" s="52">
        <f t="shared" si="95"/>
        <v>76.507776658834061</v>
      </c>
      <c r="AA342" s="52">
        <f t="shared" si="96"/>
        <v>-2.7544958189390556</v>
      </c>
      <c r="AB342" s="52">
        <f t="shared" si="97"/>
        <v>-2.7544958189390485</v>
      </c>
      <c r="AC342" s="52">
        <f t="shared" si="98"/>
        <v>-2.7544958189390485</v>
      </c>
      <c r="AF342">
        <v>2.06</v>
      </c>
      <c r="AG342">
        <v>1.84</v>
      </c>
    </row>
    <row r="343" spans="1:33" ht="15" x14ac:dyDescent="0.25">
      <c r="A343">
        <v>1.1399999999999999</v>
      </c>
      <c r="B343">
        <v>9.98</v>
      </c>
      <c r="C343">
        <v>17.47</v>
      </c>
      <c r="D343" s="45">
        <f t="shared" si="86"/>
        <v>3.4634367802677701E-2</v>
      </c>
      <c r="E343" s="46">
        <f>IF(OR($A343="",$B343="",$C343=""),"",A343*'MPTO_working_3-way'!$I342)</f>
        <v>1.1794831792950524</v>
      </c>
      <c r="F343" s="47">
        <f>IF(OR($A343="",$B343="",$C343=""),"",B343*'MPTO_working_3-way'!$I342)</f>
        <v>10.325650990670724</v>
      </c>
      <c r="G343" s="48">
        <f>IF(OR($A343="",$B343="",$C343=""),"",C343*'MPTO_working_3-way'!$I342)</f>
        <v>18.075062405512778</v>
      </c>
      <c r="H343" s="46">
        <f>IF(OR($A343="",$B343="",$C343=""),"",'MPTO_working_3-way'!E342)</f>
        <v>1.155203705002305</v>
      </c>
      <c r="I343" s="47">
        <f>IF(OR($A343="",$B343="",$C343=""),"",'MPTO_working_3-way'!F342)</f>
        <v>11.279601851440589</v>
      </c>
      <c r="J343" s="48">
        <f>IF(OR($A343="",$B343="",$C343=""),"",'MPTO_working_3-way'!G342)</f>
        <v>21.883659983725586</v>
      </c>
      <c r="K343" s="46">
        <f>IF(OR($A343="",$B343="",$C343=""),"",'OddsRatio_working_3-way'!H342)</f>
        <v>1.1608441771641385</v>
      </c>
      <c r="L343" s="47">
        <f>IF(OR($A343="",$B343="",$C343=""),"",'OddsRatio_working_3-way'!I342)</f>
        <v>11.317005078099742</v>
      </c>
      <c r="M343" s="48">
        <f>IF(OR($A343="",$B343="",$C343=""),"",'OddsRatio_working_3-way'!J342)</f>
        <v>19.922168556381155</v>
      </c>
      <c r="N343" s="49">
        <f t="shared" si="87"/>
        <v>84.78289623406711</v>
      </c>
      <c r="O343" s="50">
        <f t="shared" si="88"/>
        <v>9.6846194095026537</v>
      </c>
      <c r="P343" s="50">
        <f t="shared" si="89"/>
        <v>5.5324843564302517</v>
      </c>
      <c r="Q343" t="s">
        <v>346</v>
      </c>
      <c r="R343" t="s">
        <v>343</v>
      </c>
      <c r="S343" t="s">
        <v>465</v>
      </c>
      <c r="T343" s="52">
        <v>100</v>
      </c>
      <c r="U343" s="52">
        <f t="shared" si="90"/>
        <v>12.280701754385953</v>
      </c>
      <c r="V343" s="52">
        <f t="shared" si="91"/>
        <v>89.979959919839672</v>
      </c>
      <c r="W343" s="52">
        <f t="shared" si="92"/>
        <v>94.275901545506585</v>
      </c>
      <c r="X343" s="52">
        <f t="shared" si="93"/>
        <v>15.744138534653738</v>
      </c>
      <c r="Y343" s="52">
        <f t="shared" si="94"/>
        <v>93.443396700107456</v>
      </c>
      <c r="Z343" s="52">
        <f t="shared" si="95"/>
        <v>97.739338325774355</v>
      </c>
      <c r="AA343" s="52">
        <f t="shared" si="96"/>
        <v>-3.4634367802677843</v>
      </c>
      <c r="AB343" s="52">
        <f t="shared" si="97"/>
        <v>-3.4634367802677843</v>
      </c>
      <c r="AC343" s="52">
        <f t="shared" si="98"/>
        <v>-3.4634367802677701</v>
      </c>
      <c r="AF343">
        <v>1.2</v>
      </c>
      <c r="AG343">
        <v>4.8099999999999996</v>
      </c>
    </row>
    <row r="344" spans="1:33" ht="15" x14ac:dyDescent="0.25">
      <c r="A344">
        <v>1.26</v>
      </c>
      <c r="B344">
        <v>6.5</v>
      </c>
      <c r="C344">
        <v>10.89</v>
      </c>
      <c r="D344" s="45">
        <f t="shared" si="86"/>
        <v>3.9324312051584709E-2</v>
      </c>
      <c r="E344" s="46">
        <f>IF(OR($A344="",$B344="",$C344=""),"",A344*'MPTO_working_3-way'!$I343)</f>
        <v>1.3095486331849968</v>
      </c>
      <c r="F344" s="47">
        <f>IF(OR($A344="",$B344="",$C344=""),"",B344*'MPTO_working_3-way'!$I343)</f>
        <v>6.7556080283353008</v>
      </c>
      <c r="G344" s="48">
        <f>IF(OR($A344="",$B344="",$C344=""),"",C344*'MPTO_working_3-way'!$I343)</f>
        <v>11.318241758241758</v>
      </c>
      <c r="H344" s="46">
        <f>IF(OR($A344="",$B344="",$C344=""),"",'MPTO_working_3-way'!E343)</f>
        <v>1.2811599074349393</v>
      </c>
      <c r="I344" s="47">
        <f>IF(OR($A344="",$B344="",$C344=""),"",'MPTO_working_3-way'!F343)</f>
        <v>7.1053990105399008</v>
      </c>
      <c r="J344" s="48">
        <f>IF(OR($A344="",$B344="",$C344=""),"",'MPTO_working_3-way'!G343)</f>
        <v>12.703371362645811</v>
      </c>
      <c r="K344" s="46">
        <f>IF(OR($A344="",$B344="",$C344=""),"",'OddsRatio_working_3-way'!H343)</f>
        <v>1.2888092353366287</v>
      </c>
      <c r="L344" s="47">
        <f>IF(OR($A344="",$B344="",$C344=""),"",'OddsRatio_working_3-way'!I343)</f>
        <v>7.1094261321209915</v>
      </c>
      <c r="M344" s="48">
        <f>IF(OR($A344="",$B344="",$C344=""),"",'OddsRatio_working_3-way'!J343)</f>
        <v>11.985858990304838</v>
      </c>
      <c r="N344" s="49">
        <f t="shared" si="87"/>
        <v>76.362188822866912</v>
      </c>
      <c r="O344" s="50">
        <f t="shared" si="88"/>
        <v>14.802516602586508</v>
      </c>
      <c r="P344" s="50">
        <f t="shared" si="89"/>
        <v>8.8352945745465838</v>
      </c>
      <c r="Q344" t="s">
        <v>378</v>
      </c>
      <c r="R344" t="s">
        <v>341</v>
      </c>
      <c r="S344" t="s">
        <v>465</v>
      </c>
      <c r="T344" s="52">
        <v>100</v>
      </c>
      <c r="U344" s="52">
        <f t="shared" si="90"/>
        <v>20.634920634920633</v>
      </c>
      <c r="V344" s="52">
        <f t="shared" si="91"/>
        <v>84.615384615384613</v>
      </c>
      <c r="W344" s="52">
        <f t="shared" si="92"/>
        <v>90.81726354453626</v>
      </c>
      <c r="X344" s="52">
        <f t="shared" si="93"/>
        <v>24.567351840079112</v>
      </c>
      <c r="Y344" s="52">
        <f t="shared" si="94"/>
        <v>88.547815820543079</v>
      </c>
      <c r="Z344" s="52">
        <f t="shared" si="95"/>
        <v>94.74969474969474</v>
      </c>
      <c r="AA344" s="52">
        <f t="shared" si="96"/>
        <v>-3.9324312051584798</v>
      </c>
      <c r="AB344" s="52">
        <f t="shared" si="97"/>
        <v>-3.9324312051584656</v>
      </c>
      <c r="AC344" s="52">
        <f t="shared" si="98"/>
        <v>-3.9324312051584798</v>
      </c>
      <c r="AF344">
        <v>1.35</v>
      </c>
      <c r="AG344">
        <v>3.32</v>
      </c>
    </row>
    <row r="345" spans="1:33" ht="15" x14ac:dyDescent="0.25">
      <c r="A345">
        <v>5.43</v>
      </c>
      <c r="B345">
        <v>4.45</v>
      </c>
      <c r="C345">
        <v>1.61</v>
      </c>
      <c r="D345" s="45">
        <f t="shared" si="86"/>
        <v>2.9999176161056962E-2</v>
      </c>
      <c r="E345" s="46">
        <f>IF(OR($A345="",$B345="",$C345=""),"",A345*'MPTO_working_3-way'!$I344)</f>
        <v>5.592895526554539</v>
      </c>
      <c r="F345" s="47">
        <f>IF(OR($A345="",$B345="",$C345=""),"",B345*'MPTO_working_3-way'!$I344)</f>
        <v>4.5834963339167034</v>
      </c>
      <c r="G345" s="48">
        <f>IF(OR($A345="",$B345="",$C345=""),"",C345*'MPTO_working_3-way'!$I344)</f>
        <v>1.6582986736193017</v>
      </c>
      <c r="H345" s="46">
        <f>IF(OR($A345="",$B345="",$C345=""),"",'MPTO_working_3-way'!E344)</f>
        <v>5.7417695232833488</v>
      </c>
      <c r="I345" s="47">
        <f>IF(OR($A345="",$B345="",$C345=""),"",'MPTO_working_3-way'!F344)</f>
        <v>4.6572415580549515</v>
      </c>
      <c r="J345" s="48">
        <f>IF(OR($A345="",$B345="",$C345=""),"",'MPTO_working_3-way'!G344)</f>
        <v>1.6363444217177705</v>
      </c>
      <c r="K345" s="46">
        <f>IF(OR($A345="",$B345="",$C345=""),"",'OddsRatio_working_3-way'!H344)</f>
        <v>5.6755223253719107</v>
      </c>
      <c r="L345" s="47">
        <f>IF(OR($A345="",$B345="",$C345=""),"",'OddsRatio_working_3-way'!I344)</f>
        <v>4.6412081314973124</v>
      </c>
      <c r="M345" s="48">
        <f>IF(OR($A345="",$B345="",$C345=""),"",'OddsRatio_working_3-way'!J344)</f>
        <v>1.6438078145545971</v>
      </c>
      <c r="N345" s="49">
        <f t="shared" si="87"/>
        <v>17.879826205443937</v>
      </c>
      <c r="O345" s="50">
        <f t="shared" si="88"/>
        <v>21.817405909114733</v>
      </c>
      <c r="P345" s="50">
        <f t="shared" si="89"/>
        <v>60.302767885441341</v>
      </c>
      <c r="Q345" t="s">
        <v>334</v>
      </c>
      <c r="R345" t="s">
        <v>332</v>
      </c>
      <c r="S345" t="s">
        <v>465</v>
      </c>
      <c r="T345" s="52">
        <v>100</v>
      </c>
      <c r="U345" s="52">
        <f t="shared" si="90"/>
        <v>81.583793738489874</v>
      </c>
      <c r="V345" s="52">
        <f t="shared" si="91"/>
        <v>77.528089887640448</v>
      </c>
      <c r="W345" s="52">
        <f t="shared" si="92"/>
        <v>37.888198757763973</v>
      </c>
      <c r="X345" s="52">
        <f t="shared" si="93"/>
        <v>84.583711354595565</v>
      </c>
      <c r="Y345" s="52">
        <f t="shared" si="94"/>
        <v>80.528007503746153</v>
      </c>
      <c r="Z345" s="52">
        <f t="shared" si="95"/>
        <v>40.888116373869678</v>
      </c>
      <c r="AA345" s="52">
        <f t="shared" si="96"/>
        <v>-2.9999176161056909</v>
      </c>
      <c r="AB345" s="52">
        <f t="shared" si="97"/>
        <v>-2.9999176161057051</v>
      </c>
      <c r="AC345" s="52">
        <f t="shared" si="98"/>
        <v>-2.9999176161057051</v>
      </c>
      <c r="AF345">
        <v>1.51</v>
      </c>
      <c r="AG345">
        <v>2.67</v>
      </c>
    </row>
    <row r="346" spans="1:33" ht="15" x14ac:dyDescent="0.25">
      <c r="A346">
        <v>1.67</v>
      </c>
      <c r="B346">
        <v>4.33</v>
      </c>
      <c r="C346">
        <v>4.99</v>
      </c>
      <c r="D346" s="45">
        <f t="shared" si="86"/>
        <v>3.0150079029877208E-2</v>
      </c>
      <c r="E346" s="46">
        <f>IF(OR($A346="",$B346="",$C346=""),"",A346*'MPTO_working_3-way'!$I345)</f>
        <v>1.7203506319798949</v>
      </c>
      <c r="F346" s="47">
        <f>IF(OR($A346="",$B346="",$C346=""),"",B346*'MPTO_working_3-way'!$I345)</f>
        <v>4.4605498421993683</v>
      </c>
      <c r="G346" s="48">
        <f>IF(OR($A346="",$B346="",$C346=""),"",C346*'MPTO_working_3-way'!$I345)</f>
        <v>5.1404488943590874</v>
      </c>
      <c r="H346" s="46">
        <f>IF(OR($A346="",$B346="",$C346=""),"",'MPTO_working_3-way'!E345)</f>
        <v>1.6985069663933869</v>
      </c>
      <c r="I346" s="47">
        <f>IF(OR($A346="",$B346="",$C346=""),"",'MPTO_working_3-way'!F345)</f>
        <v>4.5269996987703527</v>
      </c>
      <c r="J346" s="48">
        <f>IF(OR($A346="",$B346="",$C346=""),"",'MPTO_working_3-way'!G345)</f>
        <v>5.2534590344302634</v>
      </c>
      <c r="K346" s="46">
        <f>IF(OR($A346="",$B346="",$C346=""),"",'OddsRatio_working_3-way'!H345)</f>
        <v>1.7061167996332165</v>
      </c>
      <c r="L346" s="47">
        <f>IF(OR($A346="",$B346="",$C346=""),"",'OddsRatio_working_3-way'!I345)</f>
        <v>4.5095058847441951</v>
      </c>
      <c r="M346" s="48">
        <f>IF(OR($A346="",$B346="",$C346=""),"",'OddsRatio_working_3-way'!J345)</f>
        <v>5.2050836276664683</v>
      </c>
      <c r="N346" s="49">
        <f t="shared" si="87"/>
        <v>58.127685217817074</v>
      </c>
      <c r="O346" s="50">
        <f t="shared" si="88"/>
        <v>22.41876081149065</v>
      </c>
      <c r="P346" s="50">
        <f t="shared" si="89"/>
        <v>19.453553970692287</v>
      </c>
      <c r="Q346" t="s">
        <v>345</v>
      </c>
      <c r="R346" t="s">
        <v>344</v>
      </c>
      <c r="S346" t="s">
        <v>465</v>
      </c>
      <c r="T346" s="52">
        <v>100</v>
      </c>
      <c r="U346" s="52">
        <f t="shared" si="90"/>
        <v>40.119760479041922</v>
      </c>
      <c r="V346" s="52">
        <f t="shared" si="91"/>
        <v>76.905311778290994</v>
      </c>
      <c r="W346" s="52">
        <f t="shared" si="92"/>
        <v>79.959919839679344</v>
      </c>
      <c r="X346" s="52">
        <f t="shared" si="93"/>
        <v>43.134768382029641</v>
      </c>
      <c r="Y346" s="52">
        <f t="shared" si="94"/>
        <v>79.920319681278727</v>
      </c>
      <c r="Z346" s="52">
        <f t="shared" si="95"/>
        <v>82.974927742667091</v>
      </c>
      <c r="AA346" s="52">
        <f t="shared" si="96"/>
        <v>-3.015007902987719</v>
      </c>
      <c r="AB346" s="52">
        <f t="shared" si="97"/>
        <v>-3.0150079029877332</v>
      </c>
      <c r="AC346" s="52">
        <f t="shared" si="98"/>
        <v>-3.0150079029877475</v>
      </c>
      <c r="AF346">
        <v>1.68</v>
      </c>
      <c r="AG346">
        <v>2.27</v>
      </c>
    </row>
    <row r="347" spans="1:33" ht="15" x14ac:dyDescent="0.25">
      <c r="A347">
        <v>5.45</v>
      </c>
      <c r="B347">
        <v>4.2300000000000004</v>
      </c>
      <c r="C347">
        <v>1.64</v>
      </c>
      <c r="D347" s="45">
        <f t="shared" si="86"/>
        <v>2.9648955478428496E-2</v>
      </c>
      <c r="E347" s="46">
        <f>IF(OR($A347="",$B347="",$C347=""),"",A347*'MPTO_working_3-way'!$I346)</f>
        <v>5.6115868073574351</v>
      </c>
      <c r="F347" s="47">
        <f>IF(OR($A347="",$B347="",$C347=""),"",B347*'MPTO_working_3-way'!$I346)</f>
        <v>4.3554150816737529</v>
      </c>
      <c r="G347" s="48">
        <f>IF(OR($A347="",$B347="",$C347=""),"",C347*'MPTO_working_3-way'!$I346)</f>
        <v>1.6886242869846226</v>
      </c>
      <c r="H347" s="46">
        <f>IF(OR($A347="",$B347="",$C347=""),"",'MPTO_working_3-way'!E346)</f>
        <v>5.7602607127041079</v>
      </c>
      <c r="I347" s="47">
        <f>IF(OR($A347="",$B347="",$C347=""),"",'MPTO_working_3-way'!F346)</f>
        <v>4.4145503996413042</v>
      </c>
      <c r="J347" s="48">
        <f>IF(OR($A347="",$B347="",$C347=""),"",'MPTO_working_3-way'!G346)</f>
        <v>1.667019206773003</v>
      </c>
      <c r="K347" s="46">
        <f>IF(OR($A347="",$B347="",$C347=""),"",'OddsRatio_working_3-way'!H346)</f>
        <v>5.6899162360497684</v>
      </c>
      <c r="L347" s="47">
        <f>IF(OR($A347="",$B347="",$C347=""),"",'OddsRatio_working_3-way'!I346)</f>
        <v>4.4041414477394936</v>
      </c>
      <c r="M347" s="48">
        <f>IF(OR($A347="",$B347="",$C347=""),"",'OddsRatio_working_3-way'!J346)</f>
        <v>1.6745048069824386</v>
      </c>
      <c r="N347" s="49">
        <f t="shared" si="87"/>
        <v>17.820271419287057</v>
      </c>
      <c r="O347" s="50">
        <f t="shared" si="88"/>
        <v>22.959924169057789</v>
      </c>
      <c r="P347" s="50">
        <f t="shared" si="89"/>
        <v>59.219804411655154</v>
      </c>
      <c r="Q347" t="s">
        <v>333</v>
      </c>
      <c r="R347" t="s">
        <v>348</v>
      </c>
      <c r="S347" t="s">
        <v>465</v>
      </c>
      <c r="T347" s="52">
        <v>100</v>
      </c>
      <c r="U347" s="52">
        <f t="shared" si="90"/>
        <v>81.651376146788976</v>
      </c>
      <c r="V347" s="52">
        <f t="shared" si="91"/>
        <v>76.359338061465735</v>
      </c>
      <c r="W347" s="52">
        <f t="shared" si="92"/>
        <v>39.024390243902438</v>
      </c>
      <c r="X347" s="52">
        <f t="shared" si="93"/>
        <v>84.616271694631834</v>
      </c>
      <c r="Y347" s="52">
        <f t="shared" si="94"/>
        <v>79.324233609308564</v>
      </c>
      <c r="Z347" s="52">
        <f t="shared" si="95"/>
        <v>41.989285791745282</v>
      </c>
      <c r="AA347" s="52">
        <f t="shared" si="96"/>
        <v>-2.9648955478428576</v>
      </c>
      <c r="AB347" s="52">
        <f t="shared" si="97"/>
        <v>-2.9648955478428292</v>
      </c>
      <c r="AC347" s="52">
        <f t="shared" si="98"/>
        <v>-2.9648955478428434</v>
      </c>
      <c r="AF347">
        <v>1.59</v>
      </c>
      <c r="AG347">
        <v>2.46</v>
      </c>
    </row>
    <row r="348" spans="1:33" ht="15" x14ac:dyDescent="0.25">
      <c r="A348">
        <v>4.16</v>
      </c>
      <c r="B348">
        <v>4.37</v>
      </c>
      <c r="C348">
        <v>1.78</v>
      </c>
      <c r="D348" s="45">
        <f t="shared" si="86"/>
        <v>3.1015320138684244E-2</v>
      </c>
      <c r="E348" s="46">
        <f>IF(OR($A348="",$B348="",$C348=""),"",A348*'MPTO_working_3-way'!$I347)</f>
        <v>4.2890237317769264</v>
      </c>
      <c r="F348" s="47">
        <f>IF(OR($A348="",$B348="",$C348=""),"",B348*'MPTO_working_3-way'!$I347)</f>
        <v>4.50553694900605</v>
      </c>
      <c r="G348" s="48">
        <f>IF(OR($A348="",$B348="",$C348=""),"",C348*'MPTO_working_3-way'!$I347)</f>
        <v>1.835207269846858</v>
      </c>
      <c r="H348" s="46">
        <f>IF(OR($A348="",$B348="",$C348=""),"",'MPTO_working_3-way'!E347)</f>
        <v>4.3469533824200557</v>
      </c>
      <c r="I348" s="47">
        <f>IF(OR($A348="",$B348="",$C348=""),"",'MPTO_working_3-way'!F347)</f>
        <v>4.5767739945016626</v>
      </c>
      <c r="J348" s="48">
        <f>IF(OR($A348="",$B348="",$C348=""),"",'MPTO_working_3-way'!G347)</f>
        <v>1.8133704098496253</v>
      </c>
      <c r="K348" s="46">
        <f>IF(OR($A348="",$B348="",$C348=""),"",'OddsRatio_working_3-way'!H347)</f>
        <v>4.3273409305525634</v>
      </c>
      <c r="L348" s="47">
        <f>IF(OR($A348="",$B348="",$C348=""),"",'OddsRatio_working_3-way'!I347)</f>
        <v>4.5484616885956122</v>
      </c>
      <c r="M348" s="48">
        <f>IF(OR($A348="",$B348="",$C348=""),"",'OddsRatio_working_3-way'!J347)</f>
        <v>1.8213056727313286</v>
      </c>
      <c r="N348" s="49">
        <f t="shared" si="87"/>
        <v>23.315329141014189</v>
      </c>
      <c r="O348" s="50">
        <f t="shared" si="88"/>
        <v>22.194912866503209</v>
      </c>
      <c r="P348" s="50">
        <f t="shared" si="89"/>
        <v>54.489757992482602</v>
      </c>
      <c r="Q348" t="s">
        <v>349</v>
      </c>
      <c r="R348" t="s">
        <v>329</v>
      </c>
      <c r="S348" t="s">
        <v>465</v>
      </c>
      <c r="T348" s="52">
        <v>100</v>
      </c>
      <c r="U348" s="52">
        <f t="shared" si="90"/>
        <v>75.961538461538453</v>
      </c>
      <c r="V348" s="52">
        <f t="shared" si="91"/>
        <v>77.116704805491992</v>
      </c>
      <c r="W348" s="52">
        <f t="shared" si="92"/>
        <v>43.820224719101127</v>
      </c>
      <c r="X348" s="52">
        <f t="shared" si="93"/>
        <v>79.063070475406889</v>
      </c>
      <c r="Y348" s="52">
        <f t="shared" si="94"/>
        <v>80.218236819360428</v>
      </c>
      <c r="Z348" s="52">
        <f t="shared" si="95"/>
        <v>46.921756732969541</v>
      </c>
      <c r="AA348" s="52">
        <f t="shared" si="96"/>
        <v>-3.1015320138684359</v>
      </c>
      <c r="AB348" s="52">
        <f t="shared" si="97"/>
        <v>-3.1015320138684359</v>
      </c>
      <c r="AC348" s="52">
        <f t="shared" si="98"/>
        <v>-3.1015320138684146</v>
      </c>
      <c r="AF348">
        <v>1.58</v>
      </c>
      <c r="AG348">
        <v>2.5</v>
      </c>
    </row>
    <row r="349" spans="1:33" ht="15" x14ac:dyDescent="0.25">
      <c r="A349">
        <v>1.3</v>
      </c>
      <c r="B349">
        <v>5.79</v>
      </c>
      <c r="C349">
        <v>10.8</v>
      </c>
      <c r="D349" s="45">
        <f t="shared" si="86"/>
        <v>3.4534933498663989E-2</v>
      </c>
      <c r="E349" s="46">
        <f>IF(OR($A349="",$B349="",$C349=""),"",A349*'MPTO_working_3-way'!$I348)</f>
        <v>1.3448954135482631</v>
      </c>
      <c r="F349" s="47">
        <f>IF(OR($A349="",$B349="",$C349=""),"",B349*'MPTO_working_3-way'!$I348)</f>
        <v>5.9899572649572645</v>
      </c>
      <c r="G349" s="48">
        <f>IF(OR($A349="",$B349="",$C349=""),"",C349*'MPTO_working_3-way'!$I348)</f>
        <v>11.172977281785572</v>
      </c>
      <c r="H349" s="46">
        <f>IF(OR($A349="",$B349="",$C349=""),"",'MPTO_working_3-way'!E348)</f>
        <v>1.3197502443332543</v>
      </c>
      <c r="I349" s="47">
        <f>IF(OR($A349="",$B349="",$C349=""),"",'MPTO_working_3-way'!F348)</f>
        <v>6.2034767479128821</v>
      </c>
      <c r="J349" s="48">
        <f>IF(OR($A349="",$B349="",$C349=""),"",'MPTO_working_3-way'!G348)</f>
        <v>12.333353562325522</v>
      </c>
      <c r="K349" s="46">
        <f>IF(OR($A349="",$B349="",$C349=""),"",'OddsRatio_working_3-way'!H348)</f>
        <v>1.3269381608943751</v>
      </c>
      <c r="L349" s="47">
        <f>IF(OR($A349="",$B349="",$C349=""),"",'OddsRatio_working_3-way'!I348)</f>
        <v>6.2201126356135203</v>
      </c>
      <c r="M349" s="48">
        <f>IF(OR($A349="",$B349="",$C349=""),"",'OddsRatio_working_3-way'!J348)</f>
        <v>11.679979922549583</v>
      </c>
      <c r="N349" s="49">
        <f t="shared" si="87"/>
        <v>74.355224200049946</v>
      </c>
      <c r="O349" s="50">
        <f t="shared" si="88"/>
        <v>16.694609924018124</v>
      </c>
      <c r="P349" s="50">
        <f t="shared" si="89"/>
        <v>8.9501658759319369</v>
      </c>
      <c r="Q349" t="s">
        <v>216</v>
      </c>
      <c r="R349" t="s">
        <v>215</v>
      </c>
      <c r="S349" t="s">
        <v>465</v>
      </c>
      <c r="T349" s="52">
        <v>100</v>
      </c>
      <c r="U349" s="52">
        <f t="shared" si="90"/>
        <v>23.076923076923073</v>
      </c>
      <c r="V349" s="52">
        <f t="shared" si="91"/>
        <v>82.728842832469766</v>
      </c>
      <c r="W349" s="52">
        <f t="shared" si="92"/>
        <v>90.740740740740733</v>
      </c>
      <c r="X349" s="52">
        <f t="shared" si="93"/>
        <v>26.530416426789483</v>
      </c>
      <c r="Y349" s="52">
        <f t="shared" si="94"/>
        <v>86.182336182336172</v>
      </c>
      <c r="Z349" s="52">
        <f t="shared" si="95"/>
        <v>94.194234090607139</v>
      </c>
      <c r="AA349" s="52">
        <f t="shared" si="96"/>
        <v>-3.4534933498664095</v>
      </c>
      <c r="AB349" s="52">
        <f t="shared" si="97"/>
        <v>-3.453493349866406</v>
      </c>
      <c r="AC349" s="52">
        <f t="shared" si="98"/>
        <v>-3.453493349866406</v>
      </c>
      <c r="AF349">
        <v>1.75</v>
      </c>
      <c r="AG349">
        <v>2.15</v>
      </c>
    </row>
    <row r="350" spans="1:33" ht="15" x14ac:dyDescent="0.25">
      <c r="A350">
        <v>2.71</v>
      </c>
      <c r="B350">
        <v>3.2</v>
      </c>
      <c r="C350">
        <v>2.85</v>
      </c>
      <c r="D350" s="45">
        <f t="shared" si="86"/>
        <v>3.2380883019356599E-2</v>
      </c>
      <c r="E350" s="46">
        <f>IF(OR($A350="",$B350="",$C350=""),"",A350*'MPTO_working_3-way'!$I349)</f>
        <v>2.7977521929824563</v>
      </c>
      <c r="F350" s="47">
        <f>IF(OR($A350="",$B350="",$C350=""),"",B350*'MPTO_working_3-way'!$I349)</f>
        <v>3.3036188256619412</v>
      </c>
      <c r="G350" s="48">
        <f>IF(OR($A350="",$B350="",$C350=""),"",C350*'MPTO_working_3-way'!$I349)</f>
        <v>2.9422855166051662</v>
      </c>
      <c r="H350" s="46">
        <f>IF(OR($A350="",$B350="",$C350=""),"",'MPTO_working_3-way'!E349)</f>
        <v>2.7916580383061556</v>
      </c>
      <c r="I350" s="47">
        <f>IF(OR($A350="",$B350="",$C350=""),"",'MPTO_working_3-way'!F349)</f>
        <v>3.3144808718741903</v>
      </c>
      <c r="J350" s="48">
        <f>IF(OR($A350="",$B350="",$C350=""),"",'MPTO_working_3-way'!G349)</f>
        <v>2.9404537649163025</v>
      </c>
      <c r="K350" s="46">
        <f>IF(OR($A350="",$B350="",$C350=""),"",'OddsRatio_working_3-way'!H349)</f>
        <v>2.794635219599849</v>
      </c>
      <c r="L350" s="47">
        <f>IF(OR($A350="",$B350="",$C350=""),"",'OddsRatio_working_3-way'!I349)</f>
        <v>3.3088874170290445</v>
      </c>
      <c r="M350" s="48">
        <f>IF(OR($A350="",$B350="",$C350=""),"",'OddsRatio_working_3-way'!J349)</f>
        <v>2.9415644188653327</v>
      </c>
      <c r="N350" s="49">
        <f t="shared" si="87"/>
        <v>35.74297975740236</v>
      </c>
      <c r="O350" s="50">
        <f t="shared" si="88"/>
        <v>30.269835982050125</v>
      </c>
      <c r="P350" s="50">
        <f t="shared" si="89"/>
        <v>33.987184260547508</v>
      </c>
      <c r="Q350" t="s">
        <v>179</v>
      </c>
      <c r="R350" t="s">
        <v>54</v>
      </c>
      <c r="S350" t="s">
        <v>465</v>
      </c>
      <c r="T350" s="52">
        <v>100</v>
      </c>
      <c r="U350" s="52">
        <f t="shared" si="90"/>
        <v>63.099630996309962</v>
      </c>
      <c r="V350" s="52">
        <f t="shared" si="91"/>
        <v>68.75</v>
      </c>
      <c r="W350" s="52">
        <f t="shared" si="92"/>
        <v>64.912280701754383</v>
      </c>
      <c r="X350" s="52">
        <f t="shared" si="93"/>
        <v>66.337719298245617</v>
      </c>
      <c r="Y350" s="52">
        <f t="shared" si="94"/>
        <v>71.988088301935647</v>
      </c>
      <c r="Z350" s="52">
        <f t="shared" si="95"/>
        <v>68.150369003690031</v>
      </c>
      <c r="AA350" s="52">
        <f t="shared" si="96"/>
        <v>-3.2380883019356546</v>
      </c>
      <c r="AB350" s="52">
        <f t="shared" si="97"/>
        <v>-3.2380883019356475</v>
      </c>
      <c r="AC350" s="52">
        <f t="shared" si="98"/>
        <v>-3.2380883019356475</v>
      </c>
      <c r="AF350">
        <v>2.4</v>
      </c>
      <c r="AG350">
        <v>1.61</v>
      </c>
    </row>
    <row r="351" spans="1:33" ht="15" x14ac:dyDescent="0.25">
      <c r="A351">
        <v>4.42</v>
      </c>
      <c r="B351">
        <v>3.93</v>
      </c>
      <c r="C351">
        <v>1.84</v>
      </c>
      <c r="D351" s="45">
        <f t="shared" si="86"/>
        <v>2.4175530969619441E-2</v>
      </c>
      <c r="E351" s="46">
        <f>IF(OR($A351="",$B351="",$C351=""),"",A351*'MPTO_working_3-way'!$I350)</f>
        <v>4.5268558468857183</v>
      </c>
      <c r="F351" s="47">
        <f>IF(OR($A351="",$B351="",$C351=""),"",B351*'MPTO_working_3-way'!$I350)</f>
        <v>4.0250098367106046</v>
      </c>
      <c r="G351" s="48">
        <f>IF(OR($A351="",$B351="",$C351=""),"",C351*'MPTO_working_3-way'!$I350)</f>
        <v>1.8844829769840998</v>
      </c>
      <c r="H351" s="46">
        <f>IF(OR($A351="",$B351="",$C351=""),"",'MPTO_working_3-way'!E350)</f>
        <v>4.5832489838871213</v>
      </c>
      <c r="I351" s="47">
        <f>IF(OR($A351="",$B351="",$C351=""),"",'MPTO_working_3-way'!F350)</f>
        <v>4.058533536185843</v>
      </c>
      <c r="J351" s="48">
        <f>IF(OR($A351="",$B351="",$C351=""),"",'MPTO_working_3-way'!G350)</f>
        <v>1.8676935226606217</v>
      </c>
      <c r="K351" s="46">
        <f>IF(OR($A351="",$B351="",$C351=""),"",'OddsRatio_working_3-way'!H350)</f>
        <v>4.5583758923516946</v>
      </c>
      <c r="L351" s="47">
        <f>IF(OR($A351="",$B351="",$C351=""),"",'OddsRatio_working_3-way'!I350)</f>
        <v>4.0485501066053988</v>
      </c>
      <c r="M351" s="48">
        <f>IF(OR($A351="",$B351="",$C351=""),"",'OddsRatio_working_3-way'!J350)</f>
        <v>1.8739870612793634</v>
      </c>
      <c r="N351" s="49">
        <f t="shared" si="87"/>
        <v>22.090387541011648</v>
      </c>
      <c r="O351" s="50">
        <f t="shared" si="88"/>
        <v>24.844659778949488</v>
      </c>
      <c r="P351" s="50">
        <f t="shared" si="89"/>
        <v>53.064952680038843</v>
      </c>
      <c r="Q351" t="s">
        <v>63</v>
      </c>
      <c r="R351" t="s">
        <v>176</v>
      </c>
      <c r="S351" t="s">
        <v>465</v>
      </c>
      <c r="T351" s="52">
        <v>100</v>
      </c>
      <c r="U351" s="52">
        <f t="shared" si="90"/>
        <v>77.375565610859724</v>
      </c>
      <c r="V351" s="52">
        <f t="shared" si="91"/>
        <v>74.554707379134854</v>
      </c>
      <c r="W351" s="52">
        <f t="shared" si="92"/>
        <v>45.652173913043477</v>
      </c>
      <c r="X351" s="52">
        <f t="shared" si="93"/>
        <v>79.793118707821662</v>
      </c>
      <c r="Y351" s="52">
        <f t="shared" si="94"/>
        <v>76.972260476096793</v>
      </c>
      <c r="Z351" s="52">
        <f t="shared" si="95"/>
        <v>48.069727010005415</v>
      </c>
      <c r="AA351" s="52">
        <f t="shared" si="96"/>
        <v>-2.4175530969619388</v>
      </c>
      <c r="AB351" s="52">
        <f t="shared" si="97"/>
        <v>-2.4175530969619388</v>
      </c>
      <c r="AC351" s="52">
        <f t="shared" si="98"/>
        <v>-2.4175530969619388</v>
      </c>
      <c r="AF351">
        <v>2.38</v>
      </c>
      <c r="AG351">
        <v>1.64</v>
      </c>
    </row>
    <row r="352" spans="1:33" ht="15" x14ac:dyDescent="0.25">
      <c r="A352">
        <v>3.47</v>
      </c>
      <c r="B352">
        <v>3.02</v>
      </c>
      <c r="C352">
        <v>2.4900000000000002</v>
      </c>
      <c r="D352" s="45">
        <f t="shared" si="86"/>
        <v>2.0916691557726574E-2</v>
      </c>
      <c r="E352" s="46">
        <f>IF(OR($A352="",$B352="",$C352=""),"",A352*'MPTO_working_3-way'!$I351)</f>
        <v>3.5425809197053115</v>
      </c>
      <c r="F352" s="47">
        <f>IF(OR($A352="",$B352="",$C352=""),"",B352*'MPTO_working_3-way'!$I351)</f>
        <v>3.0831684085043345</v>
      </c>
      <c r="G352" s="48">
        <f>IF(OR($A352="",$B352="",$C352=""),"",C352*'MPTO_working_3-way'!$I351)</f>
        <v>2.5420825619787393</v>
      </c>
      <c r="H352" s="46">
        <f>IF(OR($A352="",$B352="",$C352=""),"",'MPTO_working_3-way'!E351)</f>
        <v>3.5560333913489686</v>
      </c>
      <c r="I352" s="47">
        <f>IF(OR($A352="",$B352="",$C352=""),"",'MPTO_working_3-way'!F351)</f>
        <v>3.0849572805725427</v>
      </c>
      <c r="J352" s="48">
        <f>IF(OR($A352="",$B352="",$C352=""),"",'MPTO_working_3-way'!G351)</f>
        <v>2.5339922698154362</v>
      </c>
      <c r="K352" s="46">
        <f>IF(OR($A352="",$B352="",$C352=""),"",'OddsRatio_working_3-way'!H351)</f>
        <v>3.5490940239652033</v>
      </c>
      <c r="L352" s="47">
        <f>IF(OR($A352="",$B352="",$C352=""),"",'OddsRatio_working_3-way'!I351)</f>
        <v>3.0846841815423929</v>
      </c>
      <c r="M352" s="48">
        <f>IF(OR($A352="",$B352="",$C352=""),"",'OddsRatio_working_3-way'!J351)</f>
        <v>2.5377125893555279</v>
      </c>
      <c r="N352" s="49">
        <f t="shared" si="87"/>
        <v>28.228007282418961</v>
      </c>
      <c r="O352" s="50">
        <f t="shared" si="88"/>
        <v>32.434167307944968</v>
      </c>
      <c r="P352" s="50">
        <f t="shared" si="89"/>
        <v>39.337825409636068</v>
      </c>
      <c r="Q352" t="s">
        <v>150</v>
      </c>
      <c r="R352" t="s">
        <v>112</v>
      </c>
      <c r="S352" t="s">
        <v>465</v>
      </c>
      <c r="T352" s="52">
        <v>100</v>
      </c>
      <c r="U352" s="52">
        <f t="shared" si="90"/>
        <v>71.181556195965413</v>
      </c>
      <c r="V352" s="52">
        <f t="shared" si="91"/>
        <v>66.88741721854305</v>
      </c>
      <c r="W352" s="52">
        <f t="shared" si="92"/>
        <v>59.839357429718881</v>
      </c>
      <c r="X352" s="52">
        <f t="shared" si="93"/>
        <v>73.273225351738077</v>
      </c>
      <c r="Y352" s="52">
        <f t="shared" si="94"/>
        <v>68.979086374315699</v>
      </c>
      <c r="Z352" s="52">
        <f t="shared" si="95"/>
        <v>61.931026585491544</v>
      </c>
      <c r="AA352" s="52">
        <f t="shared" si="96"/>
        <v>-2.0916691557726637</v>
      </c>
      <c r="AB352" s="52">
        <f t="shared" si="97"/>
        <v>-2.0916691557726494</v>
      </c>
      <c r="AC352" s="52">
        <f t="shared" si="98"/>
        <v>-2.0916691557726637</v>
      </c>
      <c r="AF352">
        <v>2.95</v>
      </c>
      <c r="AG352">
        <v>1.44</v>
      </c>
    </row>
    <row r="353" spans="1:35" ht="15" x14ac:dyDescent="0.25">
      <c r="A353">
        <v>2.19</v>
      </c>
      <c r="B353">
        <v>3.19</v>
      </c>
      <c r="C353">
        <v>3.98</v>
      </c>
      <c r="D353" s="45">
        <f t="shared" si="86"/>
        <v>2.1356909797696666E-2</v>
      </c>
      <c r="E353" s="46">
        <f>IF(OR($A353="",$B353="",$C353=""),"",A353*'MPTO_working_3-way'!$I352)</f>
        <v>2.2367716324569558</v>
      </c>
      <c r="F353" s="47">
        <f>IF(OR($A353="",$B353="",$C353=""),"",B353*'MPTO_working_3-way'!$I352)</f>
        <v>3.2581285422546524</v>
      </c>
      <c r="G353" s="48">
        <f>IF(OR($A353="",$B353="",$C353=""),"",C353*'MPTO_working_3-way'!$I352)</f>
        <v>4.0650005009948327</v>
      </c>
      <c r="H353" s="46">
        <f>IF(OR($A353="",$B353="",$C353=""),"",'MPTO_working_3-way'!E352)</f>
        <v>2.2246840346674412</v>
      </c>
      <c r="I353" s="47">
        <f>IF(OR($A353="",$B353="",$C353=""),"",'MPTO_working_3-way'!F352)</f>
        <v>3.2641267319950895</v>
      </c>
      <c r="J353" s="48">
        <f>IF(OR($A353="",$B353="",$C353=""),"",'MPTO_working_3-way'!G352)</f>
        <v>4.0960555924880566</v>
      </c>
      <c r="K353" s="46">
        <f>IF(OR($A353="",$B353="",$C353=""),"",'OddsRatio_working_3-way'!H352)</f>
        <v>2.2298612973967353</v>
      </c>
      <c r="L353" s="47">
        <f>IF(OR($A353="",$B353="",$C353=""),"",'OddsRatio_working_3-way'!I352)</f>
        <v>3.263358185965421</v>
      </c>
      <c r="M353" s="48">
        <f>IF(OR($A353="",$B353="",$C353=""),"",'OddsRatio_working_3-way'!J352)</f>
        <v>4.079820727934683</v>
      </c>
      <c r="N353" s="49">
        <f t="shared" si="87"/>
        <v>44.707290878039331</v>
      </c>
      <c r="O353" s="50">
        <f t="shared" si="88"/>
        <v>30.692466151381232</v>
      </c>
      <c r="P353" s="50">
        <f t="shared" si="89"/>
        <v>24.60024297057943</v>
      </c>
      <c r="Q353" t="s">
        <v>177</v>
      </c>
      <c r="R353" t="s">
        <v>55</v>
      </c>
      <c r="S353" t="s">
        <v>465</v>
      </c>
      <c r="T353" s="52">
        <v>100</v>
      </c>
      <c r="U353" s="52">
        <f t="shared" si="90"/>
        <v>54.337899543379002</v>
      </c>
      <c r="V353" s="52">
        <f t="shared" si="91"/>
        <v>68.652037617554868</v>
      </c>
      <c r="W353" s="52">
        <f t="shared" si="92"/>
        <v>74.874371859296474</v>
      </c>
      <c r="X353" s="52">
        <f t="shared" si="93"/>
        <v>56.473590523148665</v>
      </c>
      <c r="Y353" s="52">
        <f t="shared" si="94"/>
        <v>70.787728597324516</v>
      </c>
      <c r="Z353" s="52">
        <f t="shared" si="95"/>
        <v>77.010062839066151</v>
      </c>
      <c r="AA353" s="52">
        <f t="shared" si="96"/>
        <v>-2.135690979769663</v>
      </c>
      <c r="AB353" s="52">
        <f t="shared" si="97"/>
        <v>-2.1356909797696488</v>
      </c>
      <c r="AC353" s="52">
        <f t="shared" si="98"/>
        <v>-2.1356909797696773</v>
      </c>
      <c r="AF353">
        <v>2.73</v>
      </c>
      <c r="AG353">
        <v>1.51</v>
      </c>
    </row>
    <row r="354" spans="1:35" s="52" customFormat="1" ht="15" x14ac:dyDescent="0.25">
      <c r="A354">
        <v>1.96</v>
      </c>
      <c r="B354">
        <v>3.22</v>
      </c>
      <c r="C354">
        <v>4.68</v>
      </c>
      <c r="D354" s="45">
        <f t="shared" si="86"/>
        <v>3.443830151904681E-2</v>
      </c>
      <c r="E354" s="46">
        <f>IF(OR($A354="",$B354="",$C354=""),"",A354*'MPTO_working_3-way'!$I353)</f>
        <v>2.0274990709773317</v>
      </c>
      <c r="F354" s="47">
        <f>IF(OR($A354="",$B354="",$C354=""),"",B354*'MPTO_working_3-way'!$I353)</f>
        <v>3.330891330891331</v>
      </c>
      <c r="G354" s="48">
        <f>IF(OR($A354="",$B354="",$C354=""),"",C354*'MPTO_working_3-way'!$I353)</f>
        <v>4.8411712511091389</v>
      </c>
      <c r="H354" s="46">
        <f>IF(OR($A354="",$B354="",$C354=""),"",'MPTO_working_3-way'!E353)</f>
        <v>2.0051144542892478</v>
      </c>
      <c r="I354" s="47">
        <f>IF(OR($A354="",$B354="",$C354=""),"",'MPTO_working_3-way'!F353)</f>
        <v>3.3435917808450752</v>
      </c>
      <c r="J354" s="48">
        <f>IF(OR($A354="",$B354="",$C354=""),"",'MPTO_working_3-way'!G353)</f>
        <v>4.9457016403280649</v>
      </c>
      <c r="K354" s="46">
        <f>IF(OR($A354="",$B354="",$C354=""),"",'OddsRatio_working_3-way'!H353)</f>
        <v>2.0141852454397626</v>
      </c>
      <c r="L354" s="47">
        <f>IF(OR($A354="",$B354="",$C354=""),"",'OddsRatio_working_3-way'!I353)</f>
        <v>3.3453033800794514</v>
      </c>
      <c r="M354" s="48">
        <f>IF(OR($A354="",$B354="",$C354=""),"",'OddsRatio_working_3-way'!J353)</f>
        <v>4.8877101075190907</v>
      </c>
      <c r="N354" s="49">
        <f t="shared" si="87"/>
        <v>49.321847507331377</v>
      </c>
      <c r="O354" s="50">
        <f t="shared" si="88"/>
        <v>30.021994134897362</v>
      </c>
      <c r="P354" s="50">
        <f t="shared" si="89"/>
        <v>20.656158357771261</v>
      </c>
      <c r="Q354" t="s">
        <v>152</v>
      </c>
      <c r="R354" t="s">
        <v>157</v>
      </c>
      <c r="S354" t="s">
        <v>465</v>
      </c>
      <c r="T354" s="52">
        <v>100</v>
      </c>
      <c r="U354" s="52">
        <f t="shared" si="90"/>
        <v>48.979591836734699</v>
      </c>
      <c r="V354" s="52">
        <f t="shared" si="91"/>
        <v>68.944099378881987</v>
      </c>
      <c r="W354" s="52">
        <f t="shared" si="92"/>
        <v>78.632478632478637</v>
      </c>
      <c r="X354" s="52">
        <f t="shared" si="93"/>
        <v>52.423421988639383</v>
      </c>
      <c r="Y354" s="52">
        <f t="shared" si="94"/>
        <v>72.387929530786678</v>
      </c>
      <c r="Z354" s="52">
        <f t="shared" si="95"/>
        <v>82.076308784383329</v>
      </c>
      <c r="AA354" s="52">
        <f t="shared" si="96"/>
        <v>-3.4438301519046846</v>
      </c>
      <c r="AB354" s="52">
        <f t="shared" si="97"/>
        <v>-3.4438301519046917</v>
      </c>
      <c r="AC354" s="52">
        <f t="shared" si="98"/>
        <v>-3.4438301519046917</v>
      </c>
      <c r="AD354" s="53"/>
      <c r="AE354" s="53"/>
      <c r="AF354">
        <v>2.88</v>
      </c>
      <c r="AG354">
        <v>1.44</v>
      </c>
      <c r="AH354" s="53"/>
      <c r="AI354" s="53"/>
    </row>
    <row r="355" spans="1:35" ht="15" x14ac:dyDescent="0.25">
      <c r="A355">
        <v>2.64</v>
      </c>
      <c r="B355">
        <v>2.94</v>
      </c>
      <c r="C355">
        <v>3.19</v>
      </c>
      <c r="D355" s="45">
        <f t="shared" si="86"/>
        <v>3.2403557034099029E-2</v>
      </c>
      <c r="E355" s="46">
        <f>IF(OR($A355="",$B355="",$C355=""),"",A355*'MPTO_working_3-way'!$I354)</f>
        <v>2.7255453905700215</v>
      </c>
      <c r="F355" s="47">
        <f>IF(OR($A355="",$B355="",$C355=""),"",B355*'MPTO_working_3-way'!$I354)</f>
        <v>3.0352664576802511</v>
      </c>
      <c r="G355" s="48">
        <f>IF(OR($A355="",$B355="",$C355=""),"",C355*'MPTO_working_3-way'!$I354)</f>
        <v>3.2933673469387759</v>
      </c>
      <c r="H355" s="46">
        <f>IF(OR($A355="",$B355="",$C355=""),"",'MPTO_working_3-way'!E354)</f>
        <v>2.7174895688456191</v>
      </c>
      <c r="I355" s="47">
        <f>IF(OR($A355="",$B355="",$C355=""),"",'MPTO_working_3-way'!F354)</f>
        <v>3.0364230906206497</v>
      </c>
      <c r="J355" s="48">
        <f>IF(OR($A355="",$B355="",$C355=""),"",'MPTO_working_3-way'!G354)</f>
        <v>3.3038362630781704</v>
      </c>
      <c r="K355" s="46">
        <f>IF(OR($A355="",$B355="",$C355=""),"",'OddsRatio_working_3-way'!H354)</f>
        <v>2.7212887312430301</v>
      </c>
      <c r="L355" s="47">
        <f>IF(OR($A355="",$B355="",$C355=""),"",'OddsRatio_working_3-way'!I354)</f>
        <v>3.0361586211045597</v>
      </c>
      <c r="M355" s="48">
        <f>IF(OR($A355="",$B355="",$C355=""),"",'OddsRatio_working_3-way'!J354)</f>
        <v>3.2985501959891677</v>
      </c>
      <c r="N355" s="49">
        <f t="shared" si="87"/>
        <v>36.689904466821574</v>
      </c>
      <c r="O355" s="50">
        <f t="shared" si="88"/>
        <v>32.946036664084687</v>
      </c>
      <c r="P355" s="50">
        <f t="shared" si="89"/>
        <v>30.364058869093725</v>
      </c>
      <c r="Q355" t="s">
        <v>122</v>
      </c>
      <c r="R355" t="s">
        <v>163</v>
      </c>
      <c r="S355" t="s">
        <v>465</v>
      </c>
      <c r="T355" s="52">
        <v>100</v>
      </c>
      <c r="U355" s="52">
        <f t="shared" si="90"/>
        <v>62.121212121212118</v>
      </c>
      <c r="V355" s="52">
        <f t="shared" si="91"/>
        <v>65.986394557823132</v>
      </c>
      <c r="W355" s="52">
        <f t="shared" si="92"/>
        <v>68.652037617554868</v>
      </c>
      <c r="X355" s="52">
        <f t="shared" si="93"/>
        <v>65.361567824622014</v>
      </c>
      <c r="Y355" s="52">
        <f t="shared" si="94"/>
        <v>69.226750261233022</v>
      </c>
      <c r="Z355" s="52">
        <f t="shared" si="95"/>
        <v>71.892393320964757</v>
      </c>
      <c r="AA355" s="52">
        <f t="shared" si="96"/>
        <v>-3.2403557034098966</v>
      </c>
      <c r="AB355" s="52">
        <f t="shared" si="97"/>
        <v>-3.2403557034098895</v>
      </c>
      <c r="AC355" s="52">
        <f t="shared" si="98"/>
        <v>-3.2403557034098895</v>
      </c>
      <c r="AF355">
        <v>2.64</v>
      </c>
      <c r="AG355">
        <v>1.51</v>
      </c>
    </row>
    <row r="356" spans="1:35" ht="15" x14ac:dyDescent="0.25">
      <c r="A356">
        <v>2.88</v>
      </c>
      <c r="B356">
        <v>3.03</v>
      </c>
      <c r="C356">
        <v>2.8</v>
      </c>
      <c r="D356" s="45">
        <f t="shared" si="86"/>
        <v>3.4398082665409335E-2</v>
      </c>
      <c r="E356" s="46">
        <f>IF(OR($A356="",$B356="",$C356=""),"",A356*'MPTO_working_3-way'!$I355)</f>
        <v>2.9790664780763789</v>
      </c>
      <c r="F356" s="47">
        <f>IF(OR($A356="",$B356="",$C356=""),"",B356*'MPTO_working_3-way'!$I355)</f>
        <v>3.1342261904761899</v>
      </c>
      <c r="G356" s="48">
        <f>IF(OR($A356="",$B356="",$C356=""),"",C356*'MPTO_working_3-way'!$I355)</f>
        <v>2.896314631463146</v>
      </c>
      <c r="H356" s="46">
        <f>IF(OR($A356="",$B356="",$C356=""),"",'MPTO_working_3-way'!E355)</f>
        <v>2.9783516012013886</v>
      </c>
      <c r="I356" s="47">
        <f>IF(OR($A356="",$B356="",$C356=""),"",'MPTO_working_3-way'!F355)</f>
        <v>3.1390573290304009</v>
      </c>
      <c r="J356" s="48">
        <f>IF(OR($A356="",$B356="",$C356=""),"",'MPTO_working_3-way'!G355)</f>
        <v>2.8928754096497369</v>
      </c>
      <c r="K356" s="46">
        <f>IF(OR($A356="",$B356="",$C356=""),"",'OddsRatio_working_3-way'!H355)</f>
        <v>2.9787559188293051</v>
      </c>
      <c r="L356" s="47">
        <f>IF(OR($A356="",$B356="",$C356=""),"",'OddsRatio_working_3-way'!I355)</f>
        <v>3.136635380438026</v>
      </c>
      <c r="M356" s="48">
        <f>IF(OR($A356="",$B356="",$C356=""),"",'OddsRatio_working_3-way'!J355)</f>
        <v>2.8945535393046535</v>
      </c>
      <c r="N356" s="49">
        <f t="shared" si="87"/>
        <v>33.56756243471655</v>
      </c>
      <c r="O356" s="50">
        <f t="shared" si="88"/>
        <v>31.90580191814643</v>
      </c>
      <c r="P356" s="50">
        <f t="shared" si="89"/>
        <v>34.526635647137027</v>
      </c>
      <c r="Q356" t="s">
        <v>448</v>
      </c>
      <c r="R356" t="s">
        <v>119</v>
      </c>
      <c r="S356" t="s">
        <v>465</v>
      </c>
      <c r="T356" s="52">
        <v>100</v>
      </c>
      <c r="U356" s="52">
        <f t="shared" si="90"/>
        <v>65.277777777777771</v>
      </c>
      <c r="V356" s="52">
        <f t="shared" si="91"/>
        <v>66.996699669967001</v>
      </c>
      <c r="W356" s="52">
        <f t="shared" si="92"/>
        <v>64.285714285714292</v>
      </c>
      <c r="X356" s="52">
        <f t="shared" si="93"/>
        <v>68.717586044318722</v>
      </c>
      <c r="Y356" s="52">
        <f t="shared" si="94"/>
        <v>70.436507936507937</v>
      </c>
      <c r="Z356" s="52">
        <f t="shared" si="95"/>
        <v>67.725522552255228</v>
      </c>
      <c r="AA356" s="52">
        <f t="shared" si="96"/>
        <v>-3.4398082665409504</v>
      </c>
      <c r="AB356" s="52">
        <f t="shared" si="97"/>
        <v>-3.4398082665409362</v>
      </c>
      <c r="AC356" s="52">
        <f t="shared" si="98"/>
        <v>-3.4398082665409362</v>
      </c>
      <c r="AF356">
        <v>2.65</v>
      </c>
      <c r="AG356">
        <v>1.51</v>
      </c>
    </row>
    <row r="357" spans="1:35" ht="15" x14ac:dyDescent="0.25">
      <c r="A357">
        <v>1.96</v>
      </c>
      <c r="B357">
        <v>3.09</v>
      </c>
      <c r="C357">
        <v>4.96</v>
      </c>
      <c r="D357" s="45">
        <f t="shared" si="86"/>
        <v>3.5441580327715272E-2</v>
      </c>
      <c r="E357" s="46">
        <f>IF(OR($A357="",$B357="",$C357=""),"",A357*'MPTO_working_3-way'!$I356)</f>
        <v>2.0294654974423221</v>
      </c>
      <c r="F357" s="47">
        <f>IF(OR($A357="",$B357="",$C357=""),"",B357*'MPTO_working_3-way'!$I356)</f>
        <v>3.1995144832126399</v>
      </c>
      <c r="G357" s="48">
        <f>IF(OR($A357="",$B357="",$C357=""),"",C357*'MPTO_working_3-way'!$I356)</f>
        <v>5.1357902384254679</v>
      </c>
      <c r="H357" s="46">
        <f>IF(OR($A357="",$B357="",$C357=""),"",'MPTO_working_3-way'!E356)</f>
        <v>2.0064599119608117</v>
      </c>
      <c r="I357" s="47">
        <f>IF(OR($A357="",$B357="",$C357=""),"",'MPTO_working_3-way'!F356)</f>
        <v>3.2070736719356314</v>
      </c>
      <c r="J357" s="48">
        <f>IF(OR($A357="",$B357="",$C357=""),"",'MPTO_working_3-way'!G356)</f>
        <v>5.2687304613323809</v>
      </c>
      <c r="K357" s="46">
        <f>IF(OR($A357="",$B357="",$C357=""),"",'OddsRatio_working_3-way'!H356)</f>
        <v>2.0160220212501079</v>
      </c>
      <c r="L357" s="47">
        <f>IF(OR($A357="",$B357="",$C357=""),"",'OddsRatio_working_3-way'!I356)</f>
        <v>3.2119646087632541</v>
      </c>
      <c r="M357" s="48">
        <f>IF(OR($A357="",$B357="",$C357=""),"",'OddsRatio_working_3-way'!J356)</f>
        <v>5.1910908376566924</v>
      </c>
      <c r="N357" s="49">
        <f t="shared" si="87"/>
        <v>49.274057689587316</v>
      </c>
      <c r="O357" s="50">
        <f t="shared" si="88"/>
        <v>31.254742094366073</v>
      </c>
      <c r="P357" s="50">
        <f t="shared" si="89"/>
        <v>19.471200216046604</v>
      </c>
      <c r="Q357" t="s">
        <v>162</v>
      </c>
      <c r="R357" t="s">
        <v>394</v>
      </c>
      <c r="S357" t="s">
        <v>465</v>
      </c>
      <c r="T357" s="52">
        <v>100</v>
      </c>
      <c r="U357" s="52">
        <f t="shared" si="90"/>
        <v>48.979591836734699</v>
      </c>
      <c r="V357" s="52">
        <f t="shared" si="91"/>
        <v>67.637540453074436</v>
      </c>
      <c r="W357" s="52">
        <f t="shared" si="92"/>
        <v>79.838709677419359</v>
      </c>
      <c r="X357" s="52">
        <f t="shared" si="93"/>
        <v>52.523749869506219</v>
      </c>
      <c r="Y357" s="52">
        <f t="shared" si="94"/>
        <v>71.181698485845956</v>
      </c>
      <c r="Z357" s="52">
        <f t="shared" si="95"/>
        <v>83.38286771019088</v>
      </c>
      <c r="AA357" s="52">
        <f t="shared" si="96"/>
        <v>-3.5441580327715201</v>
      </c>
      <c r="AB357" s="52">
        <f t="shared" si="97"/>
        <v>-3.5441580327715201</v>
      </c>
      <c r="AC357" s="52">
        <f t="shared" si="98"/>
        <v>-3.5441580327715201</v>
      </c>
      <c r="AF357">
        <v>2.82</v>
      </c>
      <c r="AG357">
        <v>1.46</v>
      </c>
    </row>
    <row r="358" spans="1:35" ht="15" x14ac:dyDescent="0.25">
      <c r="A358">
        <v>4.32</v>
      </c>
      <c r="B358">
        <v>3.99</v>
      </c>
      <c r="C358">
        <v>1.79</v>
      </c>
      <c r="D358" s="45">
        <f t="shared" si="86"/>
        <v>4.0767265774616535E-2</v>
      </c>
      <c r="E358" s="46">
        <f>IF(OR($A358="",$B358="",$C358=""),"",A358*'MPTO_working_3-way'!$I357)</f>
        <v>4.4961145881463436</v>
      </c>
      <c r="F358" s="47">
        <f>IF(OR($A358="",$B358="",$C358=""),"",B358*'MPTO_working_3-way'!$I357)</f>
        <v>4.1526613904407199</v>
      </c>
      <c r="G358" s="48">
        <f>IF(OR($A358="",$B358="",$C358=""),"",C358*'MPTO_working_3-way'!$I357)</f>
        <v>1.8629734057365637</v>
      </c>
      <c r="H358" s="46">
        <f>IF(OR($A358="",$B358="",$C358=""),"",'MPTO_working_3-way'!E357)</f>
        <v>4.5894213503134988</v>
      </c>
      <c r="I358" s="47">
        <f>IF(OR($A358="",$B358="",$C358=""),"",'MPTO_working_3-way'!F357)</f>
        <v>4.2187421549447306</v>
      </c>
      <c r="J358" s="48">
        <f>IF(OR($A358="",$B358="",$C358=""),"",'MPTO_working_3-way'!G357)</f>
        <v>1.834626310032321</v>
      </c>
      <c r="K358" s="46">
        <f>IF(OR($A358="",$B358="",$C358=""),"",'OddsRatio_working_3-way'!H357)</f>
        <v>4.5507255115489889</v>
      </c>
      <c r="L358" s="47">
        <f>IF(OR($A358="",$B358="",$C358=""),"",'OddsRatio_working_3-way'!I357)</f>
        <v>4.1977919516661064</v>
      </c>
      <c r="M358" s="48">
        <f>IF(OR($A358="",$B358="",$C358=""),"",'OddsRatio_working_3-way'!J357)</f>
        <v>1.8449015524468984</v>
      </c>
      <c r="N358" s="49">
        <f t="shared" si="87"/>
        <v>22.241426022290941</v>
      </c>
      <c r="O358" s="50">
        <f t="shared" si="88"/>
        <v>24.080942460224776</v>
      </c>
      <c r="P358" s="50">
        <f t="shared" si="89"/>
        <v>53.677631517484279</v>
      </c>
      <c r="Q358" t="s">
        <v>127</v>
      </c>
      <c r="R358" t="s">
        <v>128</v>
      </c>
      <c r="S358" t="s">
        <v>465</v>
      </c>
      <c r="T358" s="52">
        <v>100</v>
      </c>
      <c r="U358" s="52">
        <f t="shared" si="90"/>
        <v>76.851851851851848</v>
      </c>
      <c r="V358" s="52">
        <f t="shared" si="91"/>
        <v>74.937343358395992</v>
      </c>
      <c r="W358" s="52">
        <f t="shared" si="92"/>
        <v>44.134078212290497</v>
      </c>
      <c r="X358" s="52">
        <f t="shared" si="93"/>
        <v>80.928578429313504</v>
      </c>
      <c r="Y358" s="52">
        <f t="shared" si="94"/>
        <v>79.014069935857648</v>
      </c>
      <c r="Z358" s="52">
        <f t="shared" si="95"/>
        <v>48.210804789752153</v>
      </c>
      <c r="AA358" s="52">
        <f t="shared" si="96"/>
        <v>-4.0767265774616561</v>
      </c>
      <c r="AB358" s="52">
        <f t="shared" si="97"/>
        <v>-4.0767265774616561</v>
      </c>
      <c r="AC358" s="52">
        <f t="shared" si="98"/>
        <v>-4.0767265774616561</v>
      </c>
      <c r="AF358">
        <v>1.68</v>
      </c>
      <c r="AG358">
        <v>2.2200000000000002</v>
      </c>
    </row>
    <row r="359" spans="1:35" s="52" customFormat="1" ht="15" x14ac:dyDescent="0.25">
      <c r="A359">
        <v>2.04</v>
      </c>
      <c r="B359">
        <v>3.48</v>
      </c>
      <c r="C359">
        <v>3.83</v>
      </c>
      <c r="D359" s="45">
        <f t="shared" si="86"/>
        <v>3.8649006014578324E-2</v>
      </c>
      <c r="E359" s="46">
        <f>IF(OR($A359="",$B359="",$C359=""),"",A359*'MPTO_working_3-way'!$I358)</f>
        <v>2.1188439722697399</v>
      </c>
      <c r="F359" s="47">
        <f>IF(OR($A359="",$B359="",$C359=""),"",B359*'MPTO_working_3-way'!$I358)</f>
        <v>3.6144985409307324</v>
      </c>
      <c r="G359" s="48">
        <f>IF(OR($A359="",$B359="",$C359=""),"",C359*'MPTO_working_3-way'!$I358)</f>
        <v>3.9780256930358351</v>
      </c>
      <c r="H359" s="46">
        <f>IF(OR($A359="",$B359="",$C359=""),"",'MPTO_working_3-way'!E358)</f>
        <v>2.0950609765118378</v>
      </c>
      <c r="I359" s="47">
        <f>IF(OR($A359="",$B359="",$C359=""),"",'MPTO_working_3-way'!F358)</f>
        <v>3.6433413659440173</v>
      </c>
      <c r="J359" s="48">
        <f>IF(OR($A359="",$B359="",$C359=""),"",'MPTO_working_3-way'!G358)</f>
        <v>4.0287880476141931</v>
      </c>
      <c r="K359" s="46">
        <f>IF(OR($A359="",$B359="",$C359=""),"",'OddsRatio_working_3-way'!H358)</f>
        <v>2.1045373321438525</v>
      </c>
      <c r="L359" s="47">
        <f>IF(OR($A359="",$B359="",$C359=""),"",'OddsRatio_working_3-way'!I358)</f>
        <v>3.6338967151122636</v>
      </c>
      <c r="M359" s="48">
        <f>IF(OR($A359="",$B359="",$C359=""),"",'OddsRatio_working_3-way'!J358)</f>
        <v>4.0056160095837523</v>
      </c>
      <c r="N359" s="49">
        <f t="shared" si="87"/>
        <v>47.195546868360665</v>
      </c>
      <c r="O359" s="50">
        <f t="shared" si="88"/>
        <v>27.666355060763152</v>
      </c>
      <c r="P359" s="50">
        <f t="shared" si="89"/>
        <v>25.138098070876179</v>
      </c>
      <c r="Q359" t="s">
        <v>130</v>
      </c>
      <c r="R359" t="s">
        <v>131</v>
      </c>
      <c r="S359" t="s">
        <v>465</v>
      </c>
      <c r="T359" s="52">
        <v>100</v>
      </c>
      <c r="U359" s="52">
        <f t="shared" si="90"/>
        <v>50.980392156862742</v>
      </c>
      <c r="V359" s="52">
        <f t="shared" si="91"/>
        <v>71.264367816091948</v>
      </c>
      <c r="W359" s="52">
        <f t="shared" si="92"/>
        <v>73.890339425587456</v>
      </c>
      <c r="X359" s="52">
        <f t="shared" si="93"/>
        <v>54.845292758320575</v>
      </c>
      <c r="Y359" s="52">
        <f t="shared" si="94"/>
        <v>75.129268417549781</v>
      </c>
      <c r="Z359" s="52">
        <f t="shared" si="95"/>
        <v>77.755240027045303</v>
      </c>
      <c r="AA359" s="52">
        <f t="shared" si="96"/>
        <v>-3.8649006014578333</v>
      </c>
      <c r="AB359" s="52">
        <f t="shared" si="97"/>
        <v>-3.8649006014578333</v>
      </c>
      <c r="AC359" s="52">
        <f t="shared" si="98"/>
        <v>-3.8649006014578475</v>
      </c>
      <c r="AD359" s="53"/>
      <c r="AE359" s="53"/>
      <c r="AF359">
        <v>1.81</v>
      </c>
      <c r="AG359">
        <v>2.04</v>
      </c>
      <c r="AH359" s="53"/>
      <c r="AI359" s="53"/>
    </row>
    <row r="360" spans="1:35" ht="15" x14ac:dyDescent="0.25">
      <c r="A360">
        <v>2.4500000000000002</v>
      </c>
      <c r="B360">
        <v>3.48</v>
      </c>
      <c r="C360">
        <v>2.91</v>
      </c>
      <c r="D360" s="45">
        <f t="shared" si="86"/>
        <v>3.9162198829051587E-2</v>
      </c>
      <c r="E360" s="46">
        <f>IF(OR($A360="",$B360="",$C360=""),"",A360*'MPTO_working_3-way'!$I359)</f>
        <v>2.5459473871311764</v>
      </c>
      <c r="F360" s="47">
        <f>IF(OR($A360="",$B360="",$C360=""),"",B360*'MPTO_working_3-way'!$I359)</f>
        <v>3.6162844519250994</v>
      </c>
      <c r="G360" s="48">
        <f>IF(OR($A360="",$B360="",$C360=""),"",C360*'MPTO_working_3-way'!$I359)</f>
        <v>3.0239619985925401</v>
      </c>
      <c r="H360" s="46">
        <f>IF(OR($A360="",$B360="",$C360=""),"",'MPTO_working_3-way'!E359)</f>
        <v>2.5309458814312467</v>
      </c>
      <c r="I360" s="47">
        <f>IF(OR($A360="",$B360="",$C360=""),"",'MPTO_working_3-way'!F359)</f>
        <v>3.6456134782723684</v>
      </c>
      <c r="J360" s="48">
        <f>IF(OR($A360="",$B360="",$C360=""),"",'MPTO_working_3-way'!G359)</f>
        <v>3.0249081944667959</v>
      </c>
      <c r="K360" s="46">
        <f>IF(OR($A360="",$B360="",$C360=""),"",'OddsRatio_working_3-way'!H359)</f>
        <v>2.5378431004159347</v>
      </c>
      <c r="L360" s="47">
        <f>IF(OR($A360="",$B360="",$C360=""),"",'OddsRatio_working_3-way'!I359)</f>
        <v>3.6302419924355287</v>
      </c>
      <c r="M360" s="48">
        <f>IF(OR($A360="",$B360="",$C360=""),"",'OddsRatio_working_3-way'!J359)</f>
        <v>3.0257105667547823</v>
      </c>
      <c r="N360" s="49">
        <f t="shared" si="87"/>
        <v>39.278109400635323</v>
      </c>
      <c r="O360" s="50">
        <f t="shared" si="88"/>
        <v>27.652691963090962</v>
      </c>
      <c r="P360" s="50">
        <f t="shared" si="89"/>
        <v>33.069198636273725</v>
      </c>
      <c r="Q360" t="s">
        <v>458</v>
      </c>
      <c r="R360" t="s">
        <v>164</v>
      </c>
      <c r="S360" t="s">
        <v>465</v>
      </c>
      <c r="T360" s="52">
        <v>100</v>
      </c>
      <c r="U360" s="52">
        <f t="shared" si="90"/>
        <v>59.183673469387763</v>
      </c>
      <c r="V360" s="52">
        <f t="shared" si="91"/>
        <v>71.264367816091948</v>
      </c>
      <c r="W360" s="52">
        <f t="shared" si="92"/>
        <v>65.635738831615114</v>
      </c>
      <c r="X360" s="52">
        <f t="shared" si="93"/>
        <v>63.099893352292924</v>
      </c>
      <c r="Y360" s="52">
        <f t="shared" si="94"/>
        <v>75.180587698997115</v>
      </c>
      <c r="Z360" s="52">
        <f t="shared" si="95"/>
        <v>69.551958714520296</v>
      </c>
      <c r="AA360" s="52">
        <f t="shared" si="96"/>
        <v>-3.9162198829051604</v>
      </c>
      <c r="AB360" s="52">
        <f t="shared" si="97"/>
        <v>-3.9162198829051675</v>
      </c>
      <c r="AC360" s="52">
        <f t="shared" si="98"/>
        <v>-3.9162198829051817</v>
      </c>
      <c r="AF360">
        <v>2.0499999999999998</v>
      </c>
      <c r="AG360">
        <v>1.81</v>
      </c>
    </row>
    <row r="361" spans="1:35" ht="15" x14ac:dyDescent="0.25">
      <c r="A361">
        <v>2.48</v>
      </c>
      <c r="B361">
        <v>3.35</v>
      </c>
      <c r="C361">
        <v>2.97</v>
      </c>
      <c r="D361" s="45">
        <f t="shared" si="86"/>
        <v>3.8433605838516849E-2</v>
      </c>
      <c r="E361" s="46">
        <f>IF(OR($A361="",$B361="",$C361=""),"",A361*'MPTO_working_3-way'!$I360)</f>
        <v>2.5753153424795219</v>
      </c>
      <c r="F361" s="47">
        <f>IF(OR($A361="",$B361="",$C361=""),"",B361*'MPTO_working_3-way'!$I360)</f>
        <v>3.4787525795590315</v>
      </c>
      <c r="G361" s="48">
        <f>IF(OR($A361="",$B361="",$C361=""),"",C361*'MPTO_working_3-way'!$I360)</f>
        <v>3.0841478093403953</v>
      </c>
      <c r="H361" s="46">
        <f>IF(OR($A361="",$B361="",$C361=""),"",'MPTO_working_3-way'!E360)</f>
        <v>2.561379590978043</v>
      </c>
      <c r="I361" s="47">
        <f>IF(OR($A361="",$B361="",$C361=""),"",'MPTO_working_3-way'!F360)</f>
        <v>3.5002208198611156</v>
      </c>
      <c r="J361" s="48">
        <f>IF(OR($A361="",$B361="",$C361=""),"",'MPTO_working_3-way'!G360)</f>
        <v>3.087476215461848</v>
      </c>
      <c r="K361" s="46">
        <f>IF(OR($A361="",$B361="",$C361=""),"",'OddsRatio_working_3-way'!H360)</f>
        <v>2.5677348145159877</v>
      </c>
      <c r="L361" s="47">
        <f>IF(OR($A361="",$B361="",$C361=""),"",'OddsRatio_working_3-way'!I360)</f>
        <v>3.4893086581841701</v>
      </c>
      <c r="M361" s="48">
        <f>IF(OR($A361="",$B361="",$C361=""),"",'OddsRatio_working_3-way'!J360)</f>
        <v>3.0867821517543894</v>
      </c>
      <c r="N361" s="49">
        <f t="shared" si="87"/>
        <v>38.830196190156535</v>
      </c>
      <c r="O361" s="50">
        <f t="shared" si="88"/>
        <v>28.745936284056178</v>
      </c>
      <c r="P361" s="50">
        <f t="shared" si="89"/>
        <v>32.423867525787273</v>
      </c>
      <c r="Q361" t="s">
        <v>169</v>
      </c>
      <c r="R361" t="s">
        <v>167</v>
      </c>
      <c r="S361" t="s">
        <v>465</v>
      </c>
      <c r="T361" s="52">
        <v>100</v>
      </c>
      <c r="U361" s="52">
        <f t="shared" si="90"/>
        <v>59.677419354838712</v>
      </c>
      <c r="V361" s="52">
        <f t="shared" si="91"/>
        <v>70.149253731343279</v>
      </c>
      <c r="W361" s="52">
        <f t="shared" si="92"/>
        <v>66.329966329966325</v>
      </c>
      <c r="X361" s="52">
        <f t="shared" si="93"/>
        <v>63.520779938690389</v>
      </c>
      <c r="Y361" s="52">
        <f t="shared" si="94"/>
        <v>73.992614315194956</v>
      </c>
      <c r="Z361" s="52">
        <f t="shared" si="95"/>
        <v>70.173326913818016</v>
      </c>
      <c r="AA361" s="52">
        <f t="shared" si="96"/>
        <v>-3.8433605838516769</v>
      </c>
      <c r="AB361" s="52">
        <f t="shared" si="97"/>
        <v>-3.8433605838516769</v>
      </c>
      <c r="AC361" s="52">
        <f t="shared" si="98"/>
        <v>-3.8433605838516911</v>
      </c>
      <c r="AF361">
        <v>1.83</v>
      </c>
      <c r="AG361">
        <v>2.0299999999999998</v>
      </c>
    </row>
    <row r="362" spans="1:35" ht="15" x14ac:dyDescent="0.25">
      <c r="A362">
        <v>1.82</v>
      </c>
      <c r="B362">
        <v>3.52</v>
      </c>
      <c r="C362">
        <v>4.8099999999999996</v>
      </c>
      <c r="D362" s="45">
        <f t="shared" si="86"/>
        <v>4.1441666441666358E-2</v>
      </c>
      <c r="E362" s="46">
        <f>IF(OR($A362="",$B362="",$C362=""),"",A362*'MPTO_working_3-way'!$I361)</f>
        <v>1.8954238329238329</v>
      </c>
      <c r="F362" s="47">
        <f>IF(OR($A362="",$B362="",$C362=""),"",B362*'MPTO_working_3-way'!$I361)</f>
        <v>3.6658746658746657</v>
      </c>
      <c r="G362" s="48">
        <f>IF(OR($A362="",$B362="",$C362=""),"",C362*'MPTO_working_3-way'!$I361)</f>
        <v>5.0093344155844148</v>
      </c>
      <c r="H362" s="46">
        <f>IF(OR($A362="",$B362="",$C362=""),"",'MPTO_working_3-way'!E361)</f>
        <v>1.8669371861354571</v>
      </c>
      <c r="I362" s="47">
        <f>IF(OR($A362="",$B362="",$C362=""),"",'MPTO_working_3-way'!F361)</f>
        <v>3.6999075947154165</v>
      </c>
      <c r="J362" s="48">
        <f>IF(OR($A362="",$B362="",$C362=""),"",'MPTO_working_3-way'!G361)</f>
        <v>5.1523466708400711</v>
      </c>
      <c r="K362" s="46">
        <f>IF(OR($A362="",$B362="",$C362=""),"",'OddsRatio_working_3-way'!H361)</f>
        <v>1.8776372005514295</v>
      </c>
      <c r="L362" s="47">
        <f>IF(OR($A362="",$B362="",$C362=""),"",'OddsRatio_working_3-way'!I361)</f>
        <v>3.6971289577921969</v>
      </c>
      <c r="M362" s="48">
        <f>IF(OR($A362="",$B362="",$C362=""),"",'OddsRatio_working_3-way'!J361)</f>
        <v>5.0778021147572501</v>
      </c>
      <c r="N362" s="49">
        <f t="shared" si="87"/>
        <v>52.758648626752006</v>
      </c>
      <c r="O362" s="50">
        <f t="shared" si="88"/>
        <v>27.278619460422917</v>
      </c>
      <c r="P362" s="50">
        <f t="shared" si="89"/>
        <v>19.962731912825085</v>
      </c>
      <c r="Q362" t="s">
        <v>126</v>
      </c>
      <c r="R362" t="s">
        <v>352</v>
      </c>
      <c r="S362" t="s">
        <v>465</v>
      </c>
      <c r="T362" s="52">
        <v>100</v>
      </c>
      <c r="U362" s="52">
        <f t="shared" si="90"/>
        <v>45.054945054945051</v>
      </c>
      <c r="V362" s="52">
        <f t="shared" si="91"/>
        <v>71.590909090909093</v>
      </c>
      <c r="W362" s="52">
        <f t="shared" si="92"/>
        <v>79.209979209979196</v>
      </c>
      <c r="X362" s="52">
        <f t="shared" si="93"/>
        <v>49.199111699111704</v>
      </c>
      <c r="Y362" s="52">
        <f t="shared" si="94"/>
        <v>75.735075735075725</v>
      </c>
      <c r="Z362" s="52">
        <f t="shared" si="95"/>
        <v>83.354145854145841</v>
      </c>
      <c r="AA362" s="52">
        <f t="shared" si="96"/>
        <v>-4.1441666441666527</v>
      </c>
      <c r="AB362" s="52">
        <f t="shared" si="97"/>
        <v>-4.1441666441666314</v>
      </c>
      <c r="AC362" s="52">
        <f t="shared" si="98"/>
        <v>-4.1441666441666456</v>
      </c>
      <c r="AF362">
        <v>1.77</v>
      </c>
      <c r="AG362">
        <v>2.09</v>
      </c>
    </row>
    <row r="363" spans="1:35" ht="15" x14ac:dyDescent="0.25">
      <c r="A363">
        <v>2.02</v>
      </c>
      <c r="B363">
        <v>3.7</v>
      </c>
      <c r="C363">
        <v>3.72</v>
      </c>
      <c r="D363" s="45">
        <f t="shared" si="86"/>
        <v>3.4136979521840471E-2</v>
      </c>
      <c r="E363" s="46">
        <f>IF(OR($A363="",$B363="",$C363=""),"",A363*'MPTO_working_3-way'!$I362)</f>
        <v>2.0889566986341177</v>
      </c>
      <c r="F363" s="47">
        <f>IF(OR($A363="",$B363="",$C363=""),"",B363*'MPTO_working_3-way'!$I362)</f>
        <v>3.82630682423081</v>
      </c>
      <c r="G363" s="48">
        <f>IF(OR($A363="",$B363="",$C363=""),"",C363*'MPTO_working_3-way'!$I362)</f>
        <v>3.8469895638212468</v>
      </c>
      <c r="H363" s="46">
        <f>IF(OR($A363="",$B363="",$C363=""),"",'MPTO_working_3-way'!E362)</f>
        <v>2.067523191204991</v>
      </c>
      <c r="I363" s="47">
        <f>IF(OR($A363="",$B363="",$C363=""),"",'MPTO_working_3-way'!F362)</f>
        <v>3.862625312122582</v>
      </c>
      <c r="J363" s="48">
        <f>IF(OR($A363="",$B363="",$C363=""),"",'MPTO_working_3-way'!G362)</f>
        <v>3.8844272403142934</v>
      </c>
      <c r="K363" s="46">
        <f>IF(OR($A363="",$B363="",$C363=""),"",'OddsRatio_working_3-way'!H362)</f>
        <v>2.0759955715302745</v>
      </c>
      <c r="L363" s="47">
        <f>IF(OR($A363="",$B363="",$C363=""),"",'OddsRatio_working_3-way'!I362)</f>
        <v>3.8482235716977864</v>
      </c>
      <c r="M363" s="48">
        <f>IF(OR($A363="",$B363="",$C363=""),"",'OddsRatio_working_3-way'!J362)</f>
        <v>3.8693215240807324</v>
      </c>
      <c r="N363" s="49">
        <f t="shared" si="87"/>
        <v>47.870786438697301</v>
      </c>
      <c r="O363" s="50">
        <f t="shared" si="88"/>
        <v>26.134861785450951</v>
      </c>
      <c r="P363" s="50">
        <f t="shared" si="89"/>
        <v>25.994351775851754</v>
      </c>
      <c r="Q363" t="s">
        <v>234</v>
      </c>
      <c r="R363" t="s">
        <v>244</v>
      </c>
      <c r="S363" t="s">
        <v>466</v>
      </c>
      <c r="T363" s="52">
        <v>100</v>
      </c>
      <c r="U363" s="52">
        <f t="shared" si="90"/>
        <v>50.495049504950494</v>
      </c>
      <c r="V363" s="52">
        <f t="shared" si="91"/>
        <v>72.972972972972968</v>
      </c>
      <c r="W363" s="52">
        <f t="shared" si="92"/>
        <v>73.118279569892465</v>
      </c>
      <c r="X363" s="52">
        <f t="shared" si="93"/>
        <v>53.908747457134545</v>
      </c>
      <c r="Y363" s="52">
        <f t="shared" si="94"/>
        <v>76.386670925157034</v>
      </c>
      <c r="Z363" s="52">
        <f t="shared" si="95"/>
        <v>76.531977522076517</v>
      </c>
      <c r="AA363" s="52">
        <f t="shared" si="96"/>
        <v>-3.4136979521840516</v>
      </c>
      <c r="AB363" s="52">
        <f t="shared" si="97"/>
        <v>-3.4136979521840658</v>
      </c>
      <c r="AC363" s="52">
        <f t="shared" si="98"/>
        <v>-3.4136979521840516</v>
      </c>
      <c r="AF363">
        <v>1.59</v>
      </c>
      <c r="AG363">
        <v>2.44</v>
      </c>
    </row>
    <row r="364" spans="1:35" ht="15" x14ac:dyDescent="0.25">
      <c r="A364">
        <v>2.89</v>
      </c>
      <c r="B364">
        <v>3.06</v>
      </c>
      <c r="C364">
        <v>2.89</v>
      </c>
      <c r="D364" s="45">
        <f t="shared" si="86"/>
        <v>1.8838908112264408E-2</v>
      </c>
      <c r="E364" s="46">
        <f>IF(OR($A364="",$B364="",$C364=""),"",A364*'MPTO_working_3-way'!$I363)</f>
        <v>2.9444444444444442</v>
      </c>
      <c r="F364" s="47">
        <f>IF(OR($A364="",$B364="",$C364=""),"",B364*'MPTO_working_3-way'!$I363)</f>
        <v>3.117647058823529</v>
      </c>
      <c r="G364" s="48">
        <f>IF(OR($A364="",$B364="",$C364=""),"",C364*'MPTO_working_3-way'!$I363)</f>
        <v>2.9444444444444442</v>
      </c>
      <c r="H364" s="46">
        <f>IF(OR($A364="",$B364="",$C364=""),"",'MPTO_working_3-way'!E363)</f>
        <v>2.9434175782723497</v>
      </c>
      <c r="I364" s="47">
        <f>IF(OR($A364="",$B364="",$C364=""),"",'MPTO_working_3-way'!F363)</f>
        <v>3.1199520191923225</v>
      </c>
      <c r="J364" s="48">
        <f>IF(OR($A364="",$B364="",$C364=""),"",'MPTO_working_3-way'!G363)</f>
        <v>2.9434175782723497</v>
      </c>
      <c r="K364" s="46">
        <f>IF(OR($A364="",$B364="",$C364=""),"",'OddsRatio_working_3-way'!H363)</f>
        <v>2.9439360984166432</v>
      </c>
      <c r="L364" s="47">
        <f>IF(OR($A364="",$B364="",$C364=""),"",'OddsRatio_working_3-way'!I363)</f>
        <v>3.1187874935123201</v>
      </c>
      <c r="M364" s="48">
        <f>IF(OR($A364="",$B364="",$C364=""),"",'OddsRatio_working_3-way'!J363)</f>
        <v>2.9439360984166432</v>
      </c>
      <c r="N364" s="49">
        <f t="shared" si="87"/>
        <v>33.962264150943398</v>
      </c>
      <c r="O364" s="50">
        <f t="shared" si="88"/>
        <v>32.075471698113212</v>
      </c>
      <c r="P364" s="50">
        <f t="shared" si="89"/>
        <v>33.962264150943398</v>
      </c>
      <c r="Q364" t="s">
        <v>73</v>
      </c>
      <c r="R364" t="s">
        <v>34</v>
      </c>
      <c r="S364" t="s">
        <v>466</v>
      </c>
      <c r="T364" s="52">
        <v>100</v>
      </c>
      <c r="U364" s="52">
        <f t="shared" si="90"/>
        <v>65.397923875432525</v>
      </c>
      <c r="V364" s="52">
        <f t="shared" si="91"/>
        <v>67.320261437908499</v>
      </c>
      <c r="W364" s="52">
        <f t="shared" si="92"/>
        <v>65.397923875432525</v>
      </c>
      <c r="X364" s="52">
        <f t="shared" si="93"/>
        <v>67.281814686658976</v>
      </c>
      <c r="Y364" s="52">
        <f t="shared" si="94"/>
        <v>69.20415224913495</v>
      </c>
      <c r="Z364" s="52">
        <f t="shared" si="95"/>
        <v>67.281814686658976</v>
      </c>
      <c r="AA364" s="52">
        <f t="shared" si="96"/>
        <v>-1.8838908112264505</v>
      </c>
      <c r="AB364" s="52">
        <f t="shared" si="97"/>
        <v>-1.8838908112264505</v>
      </c>
      <c r="AC364" s="52">
        <f t="shared" si="98"/>
        <v>-1.8838908112264505</v>
      </c>
      <c r="AF364">
        <v>2.56</v>
      </c>
      <c r="AG364">
        <v>1.58</v>
      </c>
    </row>
    <row r="365" spans="1:35" ht="15" x14ac:dyDescent="0.25">
      <c r="A365">
        <v>2.34</v>
      </c>
      <c r="B365">
        <v>3.34</v>
      </c>
      <c r="C365">
        <v>3.41</v>
      </c>
      <c r="D365" s="45">
        <f t="shared" si="86"/>
        <v>2.0006756920027069E-2</v>
      </c>
      <c r="E365" s="46">
        <f>IF(OR($A365="",$B365="",$C365=""),"",A365*'MPTO_working_3-way'!$I364)</f>
        <v>2.386815811192863</v>
      </c>
      <c r="F365" s="47">
        <f>IF(OR($A365="",$B365="",$C365=""),"",B365*'MPTO_working_3-way'!$I364)</f>
        <v>3.4068225681128901</v>
      </c>
      <c r="G365" s="48">
        <f>IF(OR($A365="",$B365="",$C365=""),"",C365*'MPTO_working_3-way'!$I364)</f>
        <v>3.4782230410972925</v>
      </c>
      <c r="H365" s="46">
        <f>IF(OR($A365="",$B365="",$C365=""),"",'MPTO_working_3-way'!E364)</f>
        <v>2.3770952135686292</v>
      </c>
      <c r="I365" s="47">
        <f>IF(OR($A365="",$B365="",$C365=""),"",'MPTO_working_3-way'!F364)</f>
        <v>3.4160906500475363</v>
      </c>
      <c r="J365" s="48">
        <f>IF(OR($A365="",$B365="",$C365=""),"",'MPTO_working_3-way'!G364)</f>
        <v>3.4893513877088518</v>
      </c>
      <c r="K365" s="46">
        <f>IF(OR($A365="",$B365="",$C365=""),"",'OddsRatio_working_3-way'!H364)</f>
        <v>2.381331648073683</v>
      </c>
      <c r="L365" s="47">
        <f>IF(OR($A365="",$B365="",$C365=""),"",'OddsRatio_working_3-way'!I364)</f>
        <v>3.4121761615615052</v>
      </c>
      <c r="M365" s="48">
        <f>IF(OR($A365="",$B365="",$C365=""),"",'OddsRatio_working_3-way'!J364)</f>
        <v>3.4843352775056537</v>
      </c>
      <c r="N365" s="49">
        <f t="shared" si="87"/>
        <v>41.896823177999153</v>
      </c>
      <c r="O365" s="50">
        <f t="shared" si="88"/>
        <v>29.352864142670064</v>
      </c>
      <c r="P365" s="50">
        <f t="shared" si="89"/>
        <v>28.75031267933079</v>
      </c>
      <c r="Q365" t="s">
        <v>71</v>
      </c>
      <c r="R365" t="s">
        <v>135</v>
      </c>
      <c r="S365" t="s">
        <v>466</v>
      </c>
      <c r="T365" s="52">
        <v>100</v>
      </c>
      <c r="U365" s="52">
        <f t="shared" si="90"/>
        <v>57.264957264957268</v>
      </c>
      <c r="V365" s="52">
        <f t="shared" si="91"/>
        <v>70.059880239520965</v>
      </c>
      <c r="W365" s="52">
        <f t="shared" si="92"/>
        <v>70.674486803519059</v>
      </c>
      <c r="X365" s="52">
        <f t="shared" si="93"/>
        <v>59.265632956959976</v>
      </c>
      <c r="Y365" s="52">
        <f t="shared" si="94"/>
        <v>72.06055593152368</v>
      </c>
      <c r="Z365" s="52">
        <f t="shared" si="95"/>
        <v>72.675162495521789</v>
      </c>
      <c r="AA365" s="52">
        <f t="shared" si="96"/>
        <v>-2.0006756920027087</v>
      </c>
      <c r="AB365" s="52">
        <f t="shared" si="97"/>
        <v>-2.0006756920027158</v>
      </c>
      <c r="AC365" s="52">
        <f t="shared" si="98"/>
        <v>-2.00067569200273</v>
      </c>
      <c r="AF365">
        <v>2.3199999999999998</v>
      </c>
      <c r="AG365">
        <v>1.68</v>
      </c>
    </row>
    <row r="366" spans="1:35" ht="15" x14ac:dyDescent="0.25">
      <c r="A366">
        <v>2.27</v>
      </c>
      <c r="B366">
        <v>3.1</v>
      </c>
      <c r="C366">
        <v>3.63</v>
      </c>
      <c r="D366" s="45">
        <f t="shared" si="86"/>
        <v>3.8591373186435796E-2</v>
      </c>
      <c r="E366" s="46">
        <f>IF(OR($A366="",$B366="",$C366=""),"",A366*'MPTO_working_3-way'!$I365)</f>
        <v>2.3576024171332093</v>
      </c>
      <c r="F366" s="47">
        <f>IF(OR($A366="",$B366="",$C366=""),"",B366*'MPTO_working_3-way'!$I365)</f>
        <v>3.2196332568779509</v>
      </c>
      <c r="G366" s="48">
        <f>IF(OR($A366="",$B366="",$C366=""),"",C366*'MPTO_working_3-way'!$I365)</f>
        <v>3.770086684666762</v>
      </c>
      <c r="H366" s="46">
        <f>IF(OR($A366="",$B366="",$C366=""),"",'MPTO_working_3-way'!E365)</f>
        <v>2.3382796497505129</v>
      </c>
      <c r="I366" s="47">
        <f>IF(OR($A366="",$B366="",$C366=""),"",'MPTO_working_3-way'!F365)</f>
        <v>3.2287555125427074</v>
      </c>
      <c r="J366" s="48">
        <f>IF(OR($A366="",$B366="",$C366=""),"",'MPTO_working_3-way'!G365)</f>
        <v>3.8078077197703788</v>
      </c>
      <c r="K366" s="46">
        <f>IF(OR($A366="",$B366="",$C366=""),"",'OddsRatio_working_3-way'!H365)</f>
        <v>2.3466290882161602</v>
      </c>
      <c r="L366" s="47">
        <f>IF(OR($A366="",$B366="",$C366=""),"",'OddsRatio_working_3-way'!I365)</f>
        <v>3.2267095159479808</v>
      </c>
      <c r="M366" s="48">
        <f>IF(OR($A366="",$B366="",$C366=""),"",'OddsRatio_working_3-way'!J365)</f>
        <v>3.788688584258662</v>
      </c>
      <c r="N366" s="49">
        <f t="shared" si="87"/>
        <v>42.41597280070561</v>
      </c>
      <c r="O366" s="50">
        <f t="shared" si="88"/>
        <v>31.059438147613459</v>
      </c>
      <c r="P366" s="50">
        <f t="shared" si="89"/>
        <v>26.52458905168092</v>
      </c>
      <c r="Q366" t="s">
        <v>263</v>
      </c>
      <c r="R366" t="s">
        <v>254</v>
      </c>
      <c r="S366" t="s">
        <v>466</v>
      </c>
      <c r="T366" s="52">
        <v>100</v>
      </c>
      <c r="U366" s="52">
        <f t="shared" si="90"/>
        <v>55.947136563876647</v>
      </c>
      <c r="V366" s="52">
        <f t="shared" si="91"/>
        <v>67.741935483870961</v>
      </c>
      <c r="W366" s="52">
        <f t="shared" si="92"/>
        <v>72.451790633608823</v>
      </c>
      <c r="X366" s="52">
        <f t="shared" si="93"/>
        <v>59.806273882520223</v>
      </c>
      <c r="Y366" s="52">
        <f t="shared" si="94"/>
        <v>71.601072802514537</v>
      </c>
      <c r="Z366" s="52">
        <f t="shared" si="95"/>
        <v>76.310927952252385</v>
      </c>
      <c r="AA366" s="52">
        <f t="shared" si="96"/>
        <v>-3.859137318643576</v>
      </c>
      <c r="AB366" s="52">
        <f t="shared" si="97"/>
        <v>-3.859137318643576</v>
      </c>
      <c r="AC366" s="52">
        <f t="shared" si="98"/>
        <v>-3.8591373186435618</v>
      </c>
      <c r="AF366">
        <v>2.56</v>
      </c>
      <c r="AG366">
        <v>1.52</v>
      </c>
    </row>
    <row r="367" spans="1:35" ht="15" x14ac:dyDescent="0.25">
      <c r="A367">
        <v>2.42</v>
      </c>
      <c r="B367">
        <v>3.48</v>
      </c>
      <c r="C367">
        <v>3</v>
      </c>
      <c r="D367" s="45">
        <f t="shared" si="86"/>
        <v>3.3912795668281426E-2</v>
      </c>
      <c r="E367" s="46">
        <f>IF(OR($A367="",$B367="",$C367=""),"",A367*'MPTO_working_3-way'!$I366)</f>
        <v>2.5020689655172408</v>
      </c>
      <c r="F367" s="47">
        <f>IF(OR($A367="",$B367="",$C367=""),"",B367*'MPTO_working_3-way'!$I366)</f>
        <v>3.5980165289256192</v>
      </c>
      <c r="G367" s="48">
        <f>IF(OR($A367="",$B367="",$C367=""),"",C367*'MPTO_working_3-way'!$I366)</f>
        <v>3.1017383870048443</v>
      </c>
      <c r="H367" s="46">
        <f>IF(OR($A367="",$B367="",$C367=""),"",'MPTO_working_3-way'!E366)</f>
        <v>2.488064287402505</v>
      </c>
      <c r="I367" s="47">
        <f>IF(OR($A367="",$B367="",$C367=""),"",'MPTO_working_3-way'!F366)</f>
        <v>3.6225051617343418</v>
      </c>
      <c r="J367" s="48">
        <f>IF(OR($A367="",$B367="",$C367=""),"",'MPTO_working_3-way'!G366)</f>
        <v>3.1053097345132739</v>
      </c>
      <c r="K367" s="46">
        <f>IF(OR($A367="",$B367="",$C367=""),"",'OddsRatio_working_3-way'!H366)</f>
        <v>2.4943868066293393</v>
      </c>
      <c r="L367" s="47">
        <f>IF(OR($A367="",$B367="",$C367=""),"",'OddsRatio_working_3-way'!I366)</f>
        <v>3.6099149862258888</v>
      </c>
      <c r="M367" s="48">
        <f>IF(OR($A367="",$B367="",$C367=""),"",'OddsRatio_working_3-way'!J366)</f>
        <v>3.1047701501821687</v>
      </c>
      <c r="N367" s="49">
        <f t="shared" si="87"/>
        <v>39.966923925027572</v>
      </c>
      <c r="O367" s="50">
        <f t="shared" si="88"/>
        <v>27.793090775450207</v>
      </c>
      <c r="P367" s="50">
        <f t="shared" si="89"/>
        <v>32.239985299522239</v>
      </c>
      <c r="Q367" t="s">
        <v>384</v>
      </c>
      <c r="R367" t="s">
        <v>358</v>
      </c>
      <c r="S367" t="s">
        <v>466</v>
      </c>
      <c r="T367" s="52">
        <v>100</v>
      </c>
      <c r="U367" s="52">
        <f t="shared" si="90"/>
        <v>58.677685950413228</v>
      </c>
      <c r="V367" s="52">
        <f t="shared" si="91"/>
        <v>71.264367816091948</v>
      </c>
      <c r="W367" s="52">
        <f t="shared" si="92"/>
        <v>66.666666666666657</v>
      </c>
      <c r="X367" s="52">
        <f t="shared" si="93"/>
        <v>62.068965517241367</v>
      </c>
      <c r="Y367" s="52">
        <f t="shared" si="94"/>
        <v>74.655647382920108</v>
      </c>
      <c r="Z367" s="52">
        <f t="shared" si="95"/>
        <v>70.057946233494818</v>
      </c>
      <c r="AA367" s="52">
        <f t="shared" si="96"/>
        <v>-3.391279566828139</v>
      </c>
      <c r="AB367" s="52">
        <f t="shared" si="97"/>
        <v>-3.3912795668281603</v>
      </c>
      <c r="AC367" s="52">
        <f t="shared" si="98"/>
        <v>-3.3912795668281603</v>
      </c>
      <c r="AF367">
        <v>1.82</v>
      </c>
      <c r="AG367">
        <v>2.0499999999999998</v>
      </c>
    </row>
    <row r="368" spans="1:35" ht="15" x14ac:dyDescent="0.25">
      <c r="A368">
        <v>2.63</v>
      </c>
      <c r="B368">
        <v>2.84</v>
      </c>
      <c r="C368">
        <v>3.16</v>
      </c>
      <c r="D368" s="45">
        <f t="shared" si="86"/>
        <v>4.8796509140998978E-2</v>
      </c>
      <c r="E368" s="46">
        <f>IF(OR($A368="",$B368="",$C368=""),"",A368*'MPTO_working_3-way'!$I367)</f>
        <v>2.7583348190408272</v>
      </c>
      <c r="F368" s="47">
        <f>IF(OR($A368="",$B368="",$C368=""),"",B368*'MPTO_working_3-way'!$I367)</f>
        <v>2.9785820859604368</v>
      </c>
      <c r="G368" s="48">
        <f>IF(OR($A368="",$B368="",$C368=""),"",C368*'MPTO_working_3-way'!$I367)</f>
        <v>3.314196968885557</v>
      </c>
      <c r="H368" s="46">
        <f>IF(OR($A368="",$B368="",$C368=""),"",'MPTO_working_3-way'!E367)</f>
        <v>2.7475347935112127</v>
      </c>
      <c r="I368" s="47">
        <f>IF(OR($A368="",$B368="",$C368=""),"",'MPTO_working_3-way'!F367)</f>
        <v>2.9775447893146163</v>
      </c>
      <c r="J368" s="48">
        <f>IF(OR($A368="",$B368="",$C368=""),"",'MPTO_working_3-way'!G367)</f>
        <v>3.331221414957712</v>
      </c>
      <c r="K368" s="46">
        <f>IF(OR($A368="",$B368="",$C368=""),"",'OddsRatio_working_3-way'!H367)</f>
        <v>2.7526675949372841</v>
      </c>
      <c r="L368" s="47">
        <f>IF(OR($A368="",$B368="",$C368=""),"",'OddsRatio_working_3-way'!I367)</f>
        <v>2.9784713955120252</v>
      </c>
      <c r="M368" s="48">
        <f>IF(OR($A368="",$B368="",$C368=""),"",'OddsRatio_working_3-way'!J367)</f>
        <v>3.3225533773402045</v>
      </c>
      <c r="N368" s="49">
        <f t="shared" si="87"/>
        <v>36.253756907862844</v>
      </c>
      <c r="O368" s="50">
        <f t="shared" si="88"/>
        <v>33.573021361858899</v>
      </c>
      <c r="P368" s="50">
        <f t="shared" si="89"/>
        <v>30.17322173027825</v>
      </c>
      <c r="Q368" t="s">
        <v>339</v>
      </c>
      <c r="R368" t="s">
        <v>93</v>
      </c>
      <c r="S368" t="s">
        <v>466</v>
      </c>
      <c r="T368" s="52">
        <v>100</v>
      </c>
      <c r="U368" s="52">
        <f t="shared" si="90"/>
        <v>61.977186311787079</v>
      </c>
      <c r="V368" s="52">
        <f t="shared" si="91"/>
        <v>64.788732394366207</v>
      </c>
      <c r="W368" s="52">
        <f t="shared" si="92"/>
        <v>68.35443037974683</v>
      </c>
      <c r="X368" s="52">
        <f t="shared" si="93"/>
        <v>66.856837225886963</v>
      </c>
      <c r="Y368" s="52">
        <f t="shared" si="94"/>
        <v>69.668383308466105</v>
      </c>
      <c r="Z368" s="52">
        <f t="shared" si="95"/>
        <v>73.234081293846742</v>
      </c>
      <c r="AA368" s="52">
        <f t="shared" si="96"/>
        <v>-4.8796509140998836</v>
      </c>
      <c r="AB368" s="52">
        <f t="shared" si="97"/>
        <v>-4.8796509140998978</v>
      </c>
      <c r="AC368" s="52">
        <f t="shared" si="98"/>
        <v>-4.879650914099912</v>
      </c>
      <c r="AF368">
        <v>2.2599999999999998</v>
      </c>
      <c r="AG368">
        <v>1.64</v>
      </c>
    </row>
    <row r="369" spans="1:35" ht="15" x14ac:dyDescent="0.25">
      <c r="A369">
        <v>2.14</v>
      </c>
      <c r="B369">
        <v>3.3</v>
      </c>
      <c r="C369">
        <v>3.8</v>
      </c>
      <c r="D369" s="45">
        <f t="shared" si="86"/>
        <v>3.3477917393313295E-2</v>
      </c>
      <c r="E369" s="46">
        <f>IF(OR($A369="",$B369="",$C369=""),"",A369*'MPTO_working_3-way'!$I368)</f>
        <v>2.2116427432216907</v>
      </c>
      <c r="F369" s="47">
        <f>IF(OR($A369="",$B369="",$C369=""),"",B369*'MPTO_working_3-way'!$I368)</f>
        <v>3.4104771273979337</v>
      </c>
      <c r="G369" s="48">
        <f>IF(OR($A369="",$B369="",$C369=""),"",C369*'MPTO_working_3-way'!$I368)</f>
        <v>3.9272160860945902</v>
      </c>
      <c r="H369" s="46">
        <f>IF(OR($A369="",$B369="",$C369=""),"",'MPTO_working_3-way'!E368)</f>
        <v>2.1923554529214413</v>
      </c>
      <c r="I369" s="47">
        <f>IF(OR($A369="",$B369="",$C369=""),"",'MPTO_working_3-way'!F368)</f>
        <v>3.4261711834400104</v>
      </c>
      <c r="J369" s="48">
        <f>IF(OR($A369="",$B369="",$C369=""),"",'MPTO_working_3-way'!G368)</f>
        <v>3.9682761884106537</v>
      </c>
      <c r="K369" s="46">
        <f>IF(OR($A369="",$B369="",$C369=""),"",'OddsRatio_working_3-way'!H368)</f>
        <v>2.2003475698786237</v>
      </c>
      <c r="L369" s="47">
        <f>IF(OR($A369="",$B369="",$C369=""),"",'OddsRatio_working_3-way'!I368)</f>
        <v>3.4217538690533624</v>
      </c>
      <c r="M369" s="48">
        <f>IF(OR($A369="",$B369="",$C369=""),"",'OddsRatio_working_3-way'!J368)</f>
        <v>3.9482221014562691</v>
      </c>
      <c r="N369" s="49">
        <f t="shared" si="87"/>
        <v>45.215259248575748</v>
      </c>
      <c r="O369" s="50">
        <f t="shared" si="88"/>
        <v>29.321410543015798</v>
      </c>
      <c r="P369" s="50">
        <f t="shared" si="89"/>
        <v>25.463330208408458</v>
      </c>
      <c r="Q369" t="s">
        <v>199</v>
      </c>
      <c r="R369" t="s">
        <v>195</v>
      </c>
      <c r="S369" t="s">
        <v>466</v>
      </c>
      <c r="T369" s="52">
        <v>100</v>
      </c>
      <c r="U369" s="52">
        <f t="shared" si="90"/>
        <v>53.271028037383175</v>
      </c>
      <c r="V369" s="52">
        <f t="shared" si="91"/>
        <v>69.696969696969703</v>
      </c>
      <c r="W369" s="52">
        <f t="shared" si="92"/>
        <v>73.68421052631578</v>
      </c>
      <c r="X369" s="52">
        <f t="shared" si="93"/>
        <v>56.61881977671451</v>
      </c>
      <c r="Y369" s="52">
        <f t="shared" si="94"/>
        <v>73.04476143630103</v>
      </c>
      <c r="Z369" s="52">
        <f t="shared" si="95"/>
        <v>77.032002265647122</v>
      </c>
      <c r="AA369" s="52">
        <f t="shared" si="96"/>
        <v>-3.3477917393313348</v>
      </c>
      <c r="AB369" s="52">
        <f t="shared" si="97"/>
        <v>-3.3477917393313277</v>
      </c>
      <c r="AC369" s="52">
        <f t="shared" si="98"/>
        <v>-3.3477917393313419</v>
      </c>
      <c r="AF369">
        <v>2.2799999999999998</v>
      </c>
      <c r="AG369">
        <v>1.67</v>
      </c>
    </row>
    <row r="370" spans="1:35" ht="15" x14ac:dyDescent="0.25">
      <c r="A370">
        <v>2.2200000000000002</v>
      </c>
      <c r="B370">
        <v>3.45</v>
      </c>
      <c r="C370">
        <v>3.55</v>
      </c>
      <c r="D370" s="45">
        <f t="shared" si="86"/>
        <v>2.1995663759289075E-2</v>
      </c>
      <c r="E370" s="46">
        <f>IF(OR($A370="",$B370="",$C370=""),"",A370*'MPTO_working_3-way'!$I369)</f>
        <v>2.2688303735456219</v>
      </c>
      <c r="F370" s="47">
        <f>IF(OR($A370="",$B370="",$C370=""),"",B370*'MPTO_working_3-way'!$I369)</f>
        <v>3.5258850399695474</v>
      </c>
      <c r="G370" s="48">
        <f>IF(OR($A370="",$B370="",$C370=""),"",C370*'MPTO_working_3-way'!$I369)</f>
        <v>3.6280846063454759</v>
      </c>
      <c r="H370" s="46">
        <f>IF(OR($A370="",$B370="",$C370=""),"",'MPTO_working_3-way'!E369)</f>
        <v>2.2567323613998833</v>
      </c>
      <c r="I370" s="47">
        <f>IF(OR($A370="",$B370="",$C370=""),"",'MPTO_working_3-way'!F369)</f>
        <v>3.5395325223096608</v>
      </c>
      <c r="J370" s="48">
        <f>IF(OR($A370="",$B370="",$C370=""),"",'MPTO_working_3-way'!G369)</f>
        <v>3.6448693973577848</v>
      </c>
      <c r="K370" s="46">
        <f>IF(OR($A370="",$B370="",$C370=""),"",'OddsRatio_working_3-way'!H369)</f>
        <v>2.2618385312007532</v>
      </c>
      <c r="L370" s="47">
        <f>IF(OR($A370="",$B370="",$C370=""),"",'OddsRatio_working_3-way'!I369)</f>
        <v>3.5340200011818386</v>
      </c>
      <c r="M370" s="48">
        <f>IF(OR($A370="",$B370="",$C370=""),"",'OddsRatio_working_3-way'!J369)</f>
        <v>3.6374493889851802</v>
      </c>
      <c r="N370" s="49">
        <f t="shared" si="87"/>
        <v>44.075573549257754</v>
      </c>
      <c r="O370" s="50">
        <f t="shared" si="88"/>
        <v>28.361673414304988</v>
      </c>
      <c r="P370" s="50">
        <f t="shared" si="89"/>
        <v>27.56275303643725</v>
      </c>
      <c r="Q370" t="s">
        <v>154</v>
      </c>
      <c r="R370" t="s">
        <v>110</v>
      </c>
      <c r="S370" t="s">
        <v>466</v>
      </c>
      <c r="T370" s="52">
        <v>100</v>
      </c>
      <c r="U370" s="52">
        <f t="shared" si="90"/>
        <v>54.954954954954964</v>
      </c>
      <c r="V370" s="52">
        <f t="shared" si="91"/>
        <v>71.014492753623188</v>
      </c>
      <c r="W370" s="52">
        <f t="shared" si="92"/>
        <v>71.83098591549296</v>
      </c>
      <c r="X370" s="52">
        <f t="shared" si="93"/>
        <v>57.154521330883853</v>
      </c>
      <c r="Y370" s="52">
        <f t="shared" si="94"/>
        <v>73.214059129552084</v>
      </c>
      <c r="Z370" s="52">
        <f t="shared" si="95"/>
        <v>74.030552291421856</v>
      </c>
      <c r="AA370" s="52">
        <f t="shared" si="96"/>
        <v>-2.1995663759288888</v>
      </c>
      <c r="AB370" s="52">
        <f t="shared" si="97"/>
        <v>-2.1995663759288959</v>
      </c>
      <c r="AC370" s="52">
        <f t="shared" si="98"/>
        <v>-2.1995663759288959</v>
      </c>
      <c r="AF370">
        <v>2.2200000000000002</v>
      </c>
      <c r="AG370">
        <v>1.72</v>
      </c>
    </row>
    <row r="371" spans="1:35" ht="15" x14ac:dyDescent="0.25">
      <c r="A371">
        <v>3.08</v>
      </c>
      <c r="B371">
        <v>3.01</v>
      </c>
      <c r="C371">
        <v>2.66</v>
      </c>
      <c r="D371" s="45">
        <f t="shared" si="86"/>
        <v>3.2841087920647105E-2</v>
      </c>
      <c r="E371" s="46">
        <f>IF(OR($A371="",$B371="",$C371=""),"",A371*'MPTO_working_3-way'!$I370)</f>
        <v>3.1811505507955933</v>
      </c>
      <c r="F371" s="47">
        <f>IF(OR($A371="",$B371="",$C371=""),"",B371*'MPTO_working_3-way'!$I370)</f>
        <v>3.1088516746411474</v>
      </c>
      <c r="G371" s="48">
        <f>IF(OR($A371="",$B371="",$C371=""),"",C371*'MPTO_working_3-way'!$I370)</f>
        <v>2.7473572938689212</v>
      </c>
      <c r="H371" s="46">
        <f>IF(OR($A371="",$B371="",$C371=""),"",'MPTO_working_3-way'!E370)</f>
        <v>3.1874714992653139</v>
      </c>
      <c r="I371" s="47">
        <f>IF(OR($A371="",$B371="",$C371=""),"",'MPTO_working_3-way'!F370)</f>
        <v>3.1125606095589924</v>
      </c>
      <c r="J371" s="48">
        <f>IF(OR($A371="",$B371="",$C371=""),"",'MPTO_working_3-way'!G370)</f>
        <v>2.7397799198652804</v>
      </c>
      <c r="K371" s="46">
        <f>IF(OR($A371="",$B371="",$C371=""),"",'OddsRatio_working_3-way'!H370)</f>
        <v>3.1844151003431298</v>
      </c>
      <c r="L371" s="47">
        <f>IF(OR($A371="",$B371="",$C371=""),"",'OddsRatio_working_3-way'!I370)</f>
        <v>3.1109011306200438</v>
      </c>
      <c r="M371" s="48">
        <f>IF(OR($A371="",$B371="",$C371=""),"",'OddsRatio_working_3-way'!J370)</f>
        <v>2.7433312820046143</v>
      </c>
      <c r="N371" s="49">
        <f t="shared" si="87"/>
        <v>31.435167372066182</v>
      </c>
      <c r="O371" s="50">
        <f t="shared" si="88"/>
        <v>32.166217776067732</v>
      </c>
      <c r="P371" s="50">
        <f t="shared" si="89"/>
        <v>36.398614851866107</v>
      </c>
      <c r="Q371" t="s">
        <v>156</v>
      </c>
      <c r="R371" t="s">
        <v>161</v>
      </c>
      <c r="S371" t="s">
        <v>466</v>
      </c>
      <c r="T371" s="52">
        <v>100</v>
      </c>
      <c r="U371" s="52">
        <f t="shared" si="90"/>
        <v>67.532467532467535</v>
      </c>
      <c r="V371" s="52">
        <f t="shared" si="91"/>
        <v>66.777408637873762</v>
      </c>
      <c r="W371" s="52">
        <f t="shared" si="92"/>
        <v>62.406015037593981</v>
      </c>
      <c r="X371" s="52">
        <f t="shared" si="93"/>
        <v>70.816576324532264</v>
      </c>
      <c r="Y371" s="52">
        <f t="shared" si="94"/>
        <v>70.061517429938476</v>
      </c>
      <c r="Z371" s="52">
        <f t="shared" si="95"/>
        <v>65.690123829658702</v>
      </c>
      <c r="AA371" s="52">
        <f t="shared" si="96"/>
        <v>-3.2841087920647283</v>
      </c>
      <c r="AB371" s="52">
        <f t="shared" si="97"/>
        <v>-3.2841087920647141</v>
      </c>
      <c r="AC371" s="52">
        <f t="shared" si="98"/>
        <v>-3.2841087920647212</v>
      </c>
      <c r="AF371">
        <v>2.57</v>
      </c>
      <c r="AG371">
        <v>1.54</v>
      </c>
    </row>
    <row r="372" spans="1:35" ht="15" x14ac:dyDescent="0.25">
      <c r="A372">
        <v>1.45</v>
      </c>
      <c r="B372">
        <v>4.21</v>
      </c>
      <c r="C372">
        <v>5.39</v>
      </c>
      <c r="D372" s="45">
        <f t="shared" si="86"/>
        <v>0.11271362058252299</v>
      </c>
      <c r="E372" s="46">
        <f>IF(OR($A372="",$B372="",$C372=""),"",A372*'MPTO_working_3-way'!$I371)</f>
        <v>1.6134347498446582</v>
      </c>
      <c r="F372" s="47">
        <f>IF(OR($A372="",$B372="",$C372=""),"",B372*'MPTO_working_3-way'!$I371)</f>
        <v>4.6845243426524217</v>
      </c>
      <c r="G372" s="48">
        <f>IF(OR($A372="",$B372="",$C372=""),"",C372*'MPTO_working_3-way'!$I371)</f>
        <v>5.9975264149397987</v>
      </c>
      <c r="H372" s="46">
        <f>IF(OR($A372="",$B372="",$C372=""),"",'MPTO_working_3-way'!E371)</f>
        <v>1.5335448390484854</v>
      </c>
      <c r="I372" s="47">
        <f>IF(OR($A372="",$B372="",$C372=""),"",'MPTO_working_3-way'!F371)</f>
        <v>5.001038106724363</v>
      </c>
      <c r="J372" s="48">
        <f>IF(OR($A372="",$B372="",$C372=""),"",'MPTO_working_3-way'!G371)</f>
        <v>6.7586953105662468</v>
      </c>
      <c r="K372" s="46">
        <f>IF(OR($A372="",$B372="",$C372=""),"",'OddsRatio_working_3-way'!H371)</f>
        <v>1.5556821305165593</v>
      </c>
      <c r="L372" s="47">
        <f>IF(OR($A372="",$B372="",$C372=""),"",'OddsRatio_working_3-way'!I371)</f>
        <v>4.9638658643514564</v>
      </c>
      <c r="M372" s="48">
        <f>IF(OR($A372="",$B372="",$C372=""),"",'OddsRatio_working_3-way'!J371)</f>
        <v>6.4209878954837691</v>
      </c>
      <c r="N372" s="49">
        <f t="shared" si="87"/>
        <v>61.979574946943487</v>
      </c>
      <c r="O372" s="50">
        <f t="shared" si="88"/>
        <v>21.346884482914025</v>
      </c>
      <c r="P372" s="50">
        <f t="shared" si="89"/>
        <v>16.673540570142496</v>
      </c>
      <c r="Q372" t="s">
        <v>129</v>
      </c>
      <c r="R372" t="s">
        <v>165</v>
      </c>
      <c r="S372" t="s">
        <v>466</v>
      </c>
      <c r="T372" s="52">
        <v>100</v>
      </c>
      <c r="U372" s="52">
        <f t="shared" si="90"/>
        <v>31.03448275862069</v>
      </c>
      <c r="V372" s="52">
        <f t="shared" si="91"/>
        <v>76.24703087885986</v>
      </c>
      <c r="W372" s="52">
        <f t="shared" si="92"/>
        <v>81.447124304267163</v>
      </c>
      <c r="X372" s="52">
        <f t="shared" si="93"/>
        <v>42.305844816872984</v>
      </c>
      <c r="Y372" s="52">
        <f t="shared" si="94"/>
        <v>87.518392937112154</v>
      </c>
      <c r="Z372" s="52">
        <f t="shared" si="95"/>
        <v>92.718486362519457</v>
      </c>
      <c r="AA372" s="52">
        <f t="shared" si="96"/>
        <v>-11.271362058252294</v>
      </c>
      <c r="AB372" s="52">
        <f t="shared" si="97"/>
        <v>-11.271362058252294</v>
      </c>
      <c r="AC372" s="52">
        <f t="shared" si="98"/>
        <v>-11.271362058252294</v>
      </c>
      <c r="AF372">
        <v>1.63</v>
      </c>
      <c r="AG372">
        <v>2.1</v>
      </c>
    </row>
    <row r="373" spans="1:35" s="77" customFormat="1" ht="15" x14ac:dyDescent="0.25">
      <c r="A373" s="69">
        <v>5.65</v>
      </c>
      <c r="B373" s="69">
        <v>4.5599999999999996</v>
      </c>
      <c r="C373" s="69">
        <v>1.57</v>
      </c>
      <c r="D373" s="70">
        <f t="shared" si="86"/>
        <v>3.323207121574856E-2</v>
      </c>
      <c r="E373" s="71">
        <f>IF(OR($A373="",$B373="",$C373=""),"",A373*'MPTO_working_3-way'!$I372)</f>
        <v>5.8377612023689798</v>
      </c>
      <c r="F373" s="72">
        <f>IF(OR($A373="",$B373="",$C373=""),"",B373*'MPTO_working_3-way'!$I372)</f>
        <v>4.7115382447438128</v>
      </c>
      <c r="G373" s="73">
        <f>IF(OR($A373="",$B373="",$C373=""),"",C373*'MPTO_working_3-way'!$I372)</f>
        <v>1.6221743518087253</v>
      </c>
      <c r="H373" s="71">
        <f>IF(OR($A373="",$B373="",$C373=""),"",'MPTO_working_3-way'!E372)</f>
        <v>6.0272264269586131</v>
      </c>
      <c r="I373" s="72">
        <f>IF(OR($A373="",$B373="",$C373=""),"",'MPTO_working_3-way'!F372)</f>
        <v>4.8025921270512688</v>
      </c>
      <c r="J373" s="73">
        <f>IF(OR($A373="",$B373="",$C373=""),"",'MPTO_working_3-way'!G372)</f>
        <v>1.5977878484400727</v>
      </c>
      <c r="K373" s="71">
        <f>IF(OR($A373="",$B373="",$C373=""),"",'OddsRatio_working_3-way'!H372)</f>
        <v>5.9428069980555023</v>
      </c>
      <c r="L373" s="72">
        <f>IF(OR($A373="",$B373="",$C373=""),"",'OddsRatio_working_3-way'!I372)</f>
        <v>4.7841705189414165</v>
      </c>
      <c r="M373" s="73">
        <f>IF(OR($A373="",$B373="",$C373=""),"",'OddsRatio_working_3-way'!J372)</f>
        <v>1.6058924707293838</v>
      </c>
      <c r="N373" s="74">
        <f t="shared" ref="N373:N430" si="99">(1/E373)* 100</f>
        <v>17.129854499601617</v>
      </c>
      <c r="O373" s="75">
        <f t="shared" ref="O373:O430" si="100">(1/F373)* 100</f>
        <v>21.224490772532707</v>
      </c>
      <c r="P373" s="75">
        <f t="shared" ref="P373:P430" si="101">(1/G373)* 100</f>
        <v>61.645654727865683</v>
      </c>
      <c r="Q373" s="69" t="s">
        <v>454</v>
      </c>
      <c r="R373" s="69" t="s">
        <v>235</v>
      </c>
      <c r="S373" s="76">
        <v>44159</v>
      </c>
      <c r="T373" s="77">
        <v>100</v>
      </c>
      <c r="U373" s="77">
        <f t="shared" ref="U373:U384" si="102">(1/A373)*((T373*A373)-T373)</f>
        <v>82.30088495575221</v>
      </c>
      <c r="V373" s="77">
        <f t="shared" ref="V373:V384" si="103">(1/B373)*((T373*B373)-T373)</f>
        <v>78.070175438596479</v>
      </c>
      <c r="W373" s="77">
        <f t="shared" ref="W373:W384" si="104">(1/C373)*((T373*C373)-T373)</f>
        <v>36.30573248407643</v>
      </c>
      <c r="X373" s="77">
        <f t="shared" ref="X373:X384" si="105">((1/B373)+(1/C373))*T373</f>
        <v>85.624092077327077</v>
      </c>
      <c r="Y373" s="77">
        <f t="shared" ref="Y373:Y384" si="106">((1/A373)+(1/C373))*T373</f>
        <v>81.393382560171347</v>
      </c>
      <c r="Z373" s="77">
        <f t="shared" ref="Z373:Z384" si="107">((1/A373)+(1/B373))*T373</f>
        <v>39.628939605651297</v>
      </c>
      <c r="AA373" s="77">
        <f t="shared" ref="AA373:AA384" si="108">U373-X373</f>
        <v>-3.3232071215748675</v>
      </c>
      <c r="AB373" s="77">
        <f t="shared" ref="AB373:AB384" si="109">V373-Y373</f>
        <v>-3.3232071215748675</v>
      </c>
      <c r="AC373" s="77">
        <f t="shared" ref="AC373:AC384" si="110">W373-Z373</f>
        <v>-3.3232071215748675</v>
      </c>
      <c r="AD373" s="78"/>
      <c r="AE373" s="78"/>
      <c r="AF373" s="69">
        <v>1.61</v>
      </c>
      <c r="AG373" s="69">
        <v>2.41</v>
      </c>
      <c r="AH373" s="78"/>
      <c r="AI373" s="78"/>
    </row>
    <row r="374" spans="1:35" ht="15" x14ac:dyDescent="0.25">
      <c r="A374">
        <v>2.81</v>
      </c>
      <c r="B374">
        <v>3.11</v>
      </c>
      <c r="C374">
        <v>2.86</v>
      </c>
      <c r="D374" s="45">
        <f t="shared" si="86"/>
        <v>2.706564413147472E-2</v>
      </c>
      <c r="E374" s="46">
        <f>IF(OR($A374="",$B374="",$C374=""),"",A374*'MPTO_working_3-way'!$I373)</f>
        <v>2.886054460009444</v>
      </c>
      <c r="F374" s="47">
        <f>IF(OR($A374="",$B374="",$C374=""),"",B374*'MPTO_working_3-way'!$I373)</f>
        <v>3.1941741532488863</v>
      </c>
      <c r="G374" s="48">
        <f>IF(OR($A374="",$B374="",$C374=""),"",C374*'MPTO_working_3-way'!$I373)</f>
        <v>2.9374077422160174</v>
      </c>
      <c r="H374" s="46">
        <f>IF(OR($A374="",$B374="",$C374=""),"",'MPTO_working_3-way'!E373)</f>
        <v>2.8830906337698847</v>
      </c>
      <c r="I374" s="47">
        <f>IF(OR($A374="",$B374="",$C374=""),"",'MPTO_working_3-way'!F373)</f>
        <v>3.1997795788783892</v>
      </c>
      <c r="J374" s="48">
        <f>IF(OR($A374="",$B374="",$C374=""),"",'MPTO_working_3-way'!G373)</f>
        <v>2.9357499244542833</v>
      </c>
      <c r="K374" s="46">
        <f>IF(OR($A374="",$B374="",$C374=""),"",'OddsRatio_working_3-way'!H373)</f>
        <v>2.88456614632006</v>
      </c>
      <c r="L374" s="47">
        <f>IF(OR($A374="",$B374="",$C374=""),"",'OddsRatio_working_3-way'!I373)</f>
        <v>3.1969251760968667</v>
      </c>
      <c r="M374" s="48">
        <f>IF(OR($A374="",$B374="",$C374=""),"",'OddsRatio_working_3-way'!J373)</f>
        <v>2.9366259846161942</v>
      </c>
      <c r="N374" s="49">
        <f t="shared" si="99"/>
        <v>34.649380801938428</v>
      </c>
      <c r="O374" s="50">
        <f t="shared" si="100"/>
        <v>31.306996801751442</v>
      </c>
      <c r="P374" s="50">
        <f t="shared" si="101"/>
        <v>34.043622396310134</v>
      </c>
      <c r="Q374" t="s">
        <v>44</v>
      </c>
      <c r="R374" t="s">
        <v>80</v>
      </c>
      <c r="S374" s="40">
        <v>44159</v>
      </c>
      <c r="T374" s="52">
        <v>100</v>
      </c>
      <c r="U374" s="52">
        <f t="shared" si="102"/>
        <v>64.412811387900362</v>
      </c>
      <c r="V374" s="52">
        <f t="shared" si="103"/>
        <v>67.845659163987136</v>
      </c>
      <c r="W374" s="52">
        <f t="shared" si="104"/>
        <v>65.03496503496504</v>
      </c>
      <c r="X374" s="52">
        <f t="shared" si="105"/>
        <v>67.119375801047838</v>
      </c>
      <c r="Y374" s="52">
        <f t="shared" si="106"/>
        <v>70.552223577134626</v>
      </c>
      <c r="Z374" s="52">
        <f t="shared" si="107"/>
        <v>67.741529448112516</v>
      </c>
      <c r="AA374" s="52">
        <f t="shared" si="108"/>
        <v>-2.7065644131474755</v>
      </c>
      <c r="AB374" s="52">
        <f t="shared" si="109"/>
        <v>-2.7065644131474897</v>
      </c>
      <c r="AC374" s="52">
        <f t="shared" si="110"/>
        <v>-2.7065644131474755</v>
      </c>
      <c r="AF374">
        <v>2.48</v>
      </c>
      <c r="AG374">
        <v>1.59</v>
      </c>
    </row>
    <row r="375" spans="1:35" ht="15" x14ac:dyDescent="0.25">
      <c r="A375">
        <v>2.12</v>
      </c>
      <c r="B375">
        <v>3.55</v>
      </c>
      <c r="C375">
        <v>3.64</v>
      </c>
      <c r="D375" s="45">
        <f t="shared" si="86"/>
        <v>2.8113528777892194E-2</v>
      </c>
      <c r="E375" s="46">
        <f>IF(OR($A375="",$B375="",$C375=""),"",A375*'MPTO_working_3-way'!$I374)</f>
        <v>2.1796006810091315</v>
      </c>
      <c r="F375" s="47">
        <f>IF(OR($A375="",$B375="",$C375=""),"",B375*'MPTO_working_3-way'!$I374)</f>
        <v>3.6498030271615169</v>
      </c>
      <c r="G375" s="48">
        <f>IF(OR($A375="",$B375="",$C375=""),"",C375*'MPTO_working_3-way'!$I374)</f>
        <v>3.7423332447515278</v>
      </c>
      <c r="H375" s="46">
        <f>IF(OR($A375="",$B375="",$C375=""),"",'MPTO_working_3-way'!E374)</f>
        <v>2.1629715253038224</v>
      </c>
      <c r="I375" s="47">
        <f>IF(OR($A375="",$B375="",$C375=""),"",'MPTO_working_3-way'!F374)</f>
        <v>3.6721643735724001</v>
      </c>
      <c r="J375" s="48">
        <f>IF(OR($A375="",$B375="",$C375=""),"",'MPTO_working_3-way'!G374)</f>
        <v>3.7685492923645802</v>
      </c>
      <c r="K375" s="46">
        <f>IF(OR($A375="",$B375="",$C375=""),"",'OddsRatio_working_3-way'!H374)</f>
        <v>2.1697747270740702</v>
      </c>
      <c r="L375" s="47">
        <f>IF(OR($A375="",$B375="",$C375=""),"",'OddsRatio_working_3-way'!I374)</f>
        <v>3.6633263875347133</v>
      </c>
      <c r="M375" s="48">
        <f>IF(OR($A375="",$B375="",$C375=""),"",'OddsRatio_working_3-way'!J374)</f>
        <v>3.7573261423888802</v>
      </c>
      <c r="N375" s="49">
        <f t="shared" si="99"/>
        <v>45.879963642560931</v>
      </c>
      <c r="O375" s="50">
        <f t="shared" si="100"/>
        <v>27.398738851332165</v>
      </c>
      <c r="P375" s="50">
        <f t="shared" si="101"/>
        <v>26.721297506106918</v>
      </c>
      <c r="Q375" t="s">
        <v>85</v>
      </c>
      <c r="R375" t="s">
        <v>284</v>
      </c>
      <c r="S375" s="40">
        <v>44159</v>
      </c>
      <c r="T375" s="52">
        <v>100</v>
      </c>
      <c r="U375" s="52">
        <f t="shared" si="102"/>
        <v>52.830188679245275</v>
      </c>
      <c r="V375" s="52">
        <f t="shared" si="103"/>
        <v>71.83098591549296</v>
      </c>
      <c r="W375" s="52">
        <f t="shared" si="104"/>
        <v>72.527472527472526</v>
      </c>
      <c r="X375" s="52">
        <f t="shared" si="105"/>
        <v>55.641541557034515</v>
      </c>
      <c r="Y375" s="52">
        <f t="shared" si="106"/>
        <v>74.642338793282178</v>
      </c>
      <c r="Z375" s="52">
        <f t="shared" si="107"/>
        <v>75.338825405261758</v>
      </c>
      <c r="AA375" s="52">
        <f t="shared" si="108"/>
        <v>-2.8113528777892398</v>
      </c>
      <c r="AB375" s="52">
        <f t="shared" si="109"/>
        <v>-2.8113528777892185</v>
      </c>
      <c r="AC375" s="52">
        <f t="shared" si="110"/>
        <v>-2.8113528777892327</v>
      </c>
      <c r="AF375">
        <v>1.85</v>
      </c>
      <c r="AG375">
        <v>2.04</v>
      </c>
    </row>
    <row r="376" spans="1:35" ht="15" x14ac:dyDescent="0.25">
      <c r="A376">
        <v>3.2</v>
      </c>
      <c r="B376">
        <v>3.27</v>
      </c>
      <c r="C376">
        <v>2.4500000000000002</v>
      </c>
      <c r="D376" s="45">
        <f t="shared" si="86"/>
        <v>2.6473662859639147E-2</v>
      </c>
      <c r="E376" s="46">
        <f>IF(OR($A376="",$B376="",$C376=""),"",A376*'MPTO_working_3-way'!$I375)</f>
        <v>3.2847157211508455</v>
      </c>
      <c r="F376" s="47">
        <f>IF(OR($A376="",$B376="",$C376=""),"",B376*'MPTO_working_3-way'!$I375)</f>
        <v>3.3565688775510201</v>
      </c>
      <c r="G376" s="48">
        <f>IF(OR($A376="",$B376="",$C376=""),"",C376*'MPTO_working_3-way'!$I375)</f>
        <v>2.5148604740061162</v>
      </c>
      <c r="H376" s="46">
        <f>IF(OR($A376="",$B376="",$C376=""),"",'MPTO_working_3-way'!E375)</f>
        <v>3.2929893217102393</v>
      </c>
      <c r="I376" s="47">
        <f>IF(OR($A376="",$B376="",$C376=""),"",'MPTO_working_3-way'!F375)</f>
        <v>3.3671638654542426</v>
      </c>
      <c r="J376" s="48">
        <f>IF(OR($A376="",$B376="",$C376=""),"",'MPTO_working_3-way'!G375)</f>
        <v>2.5041399003037772</v>
      </c>
      <c r="K376" s="46">
        <f>IF(OR($A376="",$B376="",$C376=""),"",'OddsRatio_working_3-way'!H375)</f>
        <v>3.289416004451402</v>
      </c>
      <c r="L376" s="47">
        <f>IF(OR($A376="",$B376="",$C376=""),"",'OddsRatio_working_3-way'!I375)</f>
        <v>3.3622610591384929</v>
      </c>
      <c r="M376" s="48">
        <f>IF(OR($A376="",$B376="",$C376=""),"",'OddsRatio_working_3-way'!J375)</f>
        <v>2.5089332756611524</v>
      </c>
      <c r="N376" s="49">
        <f t="shared" si="99"/>
        <v>30.444034884383729</v>
      </c>
      <c r="O376" s="50">
        <f t="shared" si="100"/>
        <v>29.792327715604877</v>
      </c>
      <c r="P376" s="50">
        <f t="shared" si="101"/>
        <v>39.763637400011397</v>
      </c>
      <c r="Q376" t="s">
        <v>139</v>
      </c>
      <c r="R376" t="s">
        <v>37</v>
      </c>
      <c r="S376" s="40">
        <v>44159</v>
      </c>
      <c r="T376" s="52">
        <v>100</v>
      </c>
      <c r="U376" s="52">
        <f t="shared" si="102"/>
        <v>68.75</v>
      </c>
      <c r="V376" s="52">
        <f t="shared" si="103"/>
        <v>69.418960244648318</v>
      </c>
      <c r="W376" s="52">
        <f t="shared" si="104"/>
        <v>59.183673469387763</v>
      </c>
      <c r="X376" s="52">
        <f t="shared" si="105"/>
        <v>71.397366285963912</v>
      </c>
      <c r="Y376" s="52">
        <f t="shared" si="106"/>
        <v>72.066326530612244</v>
      </c>
      <c r="Z376" s="52">
        <f t="shared" si="107"/>
        <v>61.831039755351682</v>
      </c>
      <c r="AA376" s="52">
        <f t="shared" si="108"/>
        <v>-2.647366285963912</v>
      </c>
      <c r="AB376" s="52">
        <f t="shared" si="109"/>
        <v>-2.6473662859639262</v>
      </c>
      <c r="AC376" s="52">
        <f t="shared" si="110"/>
        <v>-2.6473662859639191</v>
      </c>
      <c r="AF376">
        <v>2.0499999999999998</v>
      </c>
      <c r="AG376">
        <v>1.84</v>
      </c>
    </row>
    <row r="377" spans="1:35" ht="15" x14ac:dyDescent="0.25">
      <c r="A377">
        <v>3.34</v>
      </c>
      <c r="B377">
        <v>3.47</v>
      </c>
      <c r="C377">
        <v>2.27</v>
      </c>
      <c r="D377" s="45">
        <f t="shared" si="86"/>
        <v>2.8114270006369679E-2</v>
      </c>
      <c r="E377" s="46">
        <f>IF(OR($A377="",$B377="",$C377=""),"",A377*'MPTO_working_3-way'!$I376)</f>
        <v>3.4339016618212748</v>
      </c>
      <c r="F377" s="47">
        <f>IF(OR($A377="",$B377="",$C377=""),"",B377*'MPTO_working_3-way'!$I376)</f>
        <v>3.5675565169221031</v>
      </c>
      <c r="G377" s="48">
        <f>IF(OR($A377="",$B377="",$C377=""),"",C377*'MPTO_working_3-way'!$I376)</f>
        <v>2.3338193929144593</v>
      </c>
      <c r="H377" s="46">
        <f>IF(OR($A377="",$B377="",$C377=""),"",'MPTO_working_3-way'!E376)</f>
        <v>3.4479218642957599</v>
      </c>
      <c r="I377" s="47">
        <f>IF(OR($A377="",$B377="",$C377=""),"",'MPTO_working_3-way'!F376)</f>
        <v>3.5866331457247576</v>
      </c>
      <c r="J377" s="48">
        <f>IF(OR($A377="",$B377="",$C377=""),"",'MPTO_working_3-way'!G376)</f>
        <v>2.3193396154058865</v>
      </c>
      <c r="K377" s="46">
        <f>IF(OR($A377="",$B377="",$C377=""),"",'OddsRatio_working_3-way'!H376)</f>
        <v>3.442305654840442</v>
      </c>
      <c r="L377" s="47">
        <f>IF(OR($A377="",$B377="",$C377=""),"",'OddsRatio_working_3-way'!I376)</f>
        <v>3.5779893023315785</v>
      </c>
      <c r="M377" s="48">
        <f>IF(OR($A377="",$B377="",$C377=""),"",'OddsRatio_working_3-way'!J376)</f>
        <v>2.325524863951864</v>
      </c>
      <c r="N377" s="49">
        <f t="shared" si="99"/>
        <v>29.121393053219219</v>
      </c>
      <c r="O377" s="50">
        <f t="shared" si="100"/>
        <v>28.030389855259997</v>
      </c>
      <c r="P377" s="50">
        <f t="shared" si="101"/>
        <v>42.848217091520787</v>
      </c>
      <c r="Q377" t="s">
        <v>283</v>
      </c>
      <c r="R377" t="s">
        <v>47</v>
      </c>
      <c r="S377" s="40">
        <v>44159</v>
      </c>
      <c r="T377" s="52">
        <v>100</v>
      </c>
      <c r="U377" s="52">
        <f t="shared" si="102"/>
        <v>70.059880239520965</v>
      </c>
      <c r="V377" s="52">
        <f t="shared" si="103"/>
        <v>71.181556195965413</v>
      </c>
      <c r="W377" s="52">
        <f t="shared" si="104"/>
        <v>55.947136563876647</v>
      </c>
      <c r="X377" s="52">
        <f t="shared" si="105"/>
        <v>72.871307240157932</v>
      </c>
      <c r="Y377" s="52">
        <f t="shared" si="106"/>
        <v>73.992983196602395</v>
      </c>
      <c r="Z377" s="52">
        <f t="shared" si="107"/>
        <v>58.758563564513636</v>
      </c>
      <c r="AA377" s="52">
        <f t="shared" si="108"/>
        <v>-2.8114270006369679</v>
      </c>
      <c r="AB377" s="52">
        <f t="shared" si="109"/>
        <v>-2.8114270006369821</v>
      </c>
      <c r="AC377" s="52">
        <f t="shared" si="110"/>
        <v>-2.8114270006369892</v>
      </c>
      <c r="AF377">
        <v>2.1</v>
      </c>
      <c r="AG377">
        <v>1.79</v>
      </c>
    </row>
    <row r="378" spans="1:35" ht="15" x14ac:dyDescent="0.25">
      <c r="A378">
        <v>3.63</v>
      </c>
      <c r="B378">
        <v>3.38</v>
      </c>
      <c r="C378">
        <v>2.19</v>
      </c>
      <c r="D378" s="45">
        <f t="shared" si="86"/>
        <v>2.7961086395802415E-2</v>
      </c>
      <c r="E378" s="46">
        <f>IF(OR($A378="",$B378="",$C378=""),"",A378*'MPTO_working_3-way'!$I377)</f>
        <v>3.7314987436167626</v>
      </c>
      <c r="F378" s="47">
        <f>IF(OR($A378="",$B378="",$C378=""),"",B378*'MPTO_working_3-way'!$I377)</f>
        <v>3.4745084720178121</v>
      </c>
      <c r="G378" s="48">
        <f>IF(OR($A378="",$B378="",$C378=""),"",C378*'MPTO_working_3-way'!$I377)</f>
        <v>2.2512347792068073</v>
      </c>
      <c r="H378" s="46">
        <f>IF(OR($A378="",$B378="",$C378=""),"",'MPTO_working_3-way'!E377)</f>
        <v>3.7571141209676724</v>
      </c>
      <c r="I378" s="47">
        <f>IF(OR($A378="",$B378="",$C378=""),"",'MPTO_working_3-way'!F377)</f>
        <v>3.4899430620753007</v>
      </c>
      <c r="J378" s="48">
        <f>IF(OR($A378="",$B378="",$C378=""),"",'MPTO_working_3-way'!G377)</f>
        <v>2.2356328275270361</v>
      </c>
      <c r="K378" s="46">
        <f>IF(OR($A378="",$B378="",$C378=""),"",'OddsRatio_working_3-way'!H377)</f>
        <v>3.7452840266822647</v>
      </c>
      <c r="L378" s="47">
        <f>IF(OR($A378="",$B378="",$C378=""),"",'OddsRatio_working_3-way'!I377)</f>
        <v>3.4843254690128473</v>
      </c>
      <c r="M378" s="48">
        <f>IF(OR($A378="",$B378="",$C378=""),"",'OddsRatio_working_3-way'!J377)</f>
        <v>2.2421627345064237</v>
      </c>
      <c r="N378" s="49">
        <f t="shared" si="99"/>
        <v>26.798883470365258</v>
      </c>
      <c r="O378" s="50">
        <f t="shared" si="100"/>
        <v>28.781049407522453</v>
      </c>
      <c r="P378" s="50">
        <f t="shared" si="101"/>
        <v>44.420067122112286</v>
      </c>
      <c r="Q378" t="s">
        <v>45</v>
      </c>
      <c r="R378" t="s">
        <v>42</v>
      </c>
      <c r="S378" s="40">
        <v>44159</v>
      </c>
      <c r="T378" s="52">
        <v>100</v>
      </c>
      <c r="U378" s="52">
        <f t="shared" si="102"/>
        <v>72.451790633608823</v>
      </c>
      <c r="V378" s="52">
        <f t="shared" si="103"/>
        <v>70.414201183431956</v>
      </c>
      <c r="W378" s="52">
        <f t="shared" si="104"/>
        <v>54.337899543379002</v>
      </c>
      <c r="X378" s="52">
        <f t="shared" si="105"/>
        <v>75.247899273189063</v>
      </c>
      <c r="Y378" s="52">
        <f t="shared" si="106"/>
        <v>73.210309823012196</v>
      </c>
      <c r="Z378" s="52">
        <f t="shared" si="107"/>
        <v>57.134008182959242</v>
      </c>
      <c r="AA378" s="52">
        <f t="shared" si="108"/>
        <v>-2.7961086395802397</v>
      </c>
      <c r="AB378" s="52">
        <f t="shared" si="109"/>
        <v>-2.7961086395802397</v>
      </c>
      <c r="AC378" s="52">
        <f t="shared" si="110"/>
        <v>-2.7961086395802397</v>
      </c>
      <c r="AF378">
        <v>2.19</v>
      </c>
      <c r="AG378">
        <v>1.74</v>
      </c>
    </row>
    <row r="379" spans="1:35" ht="15" x14ac:dyDescent="0.25">
      <c r="A379">
        <v>2.74</v>
      </c>
      <c r="B379">
        <v>3.3</v>
      </c>
      <c r="C379">
        <v>2.79</v>
      </c>
      <c r="D379" s="45">
        <f t="shared" si="86"/>
        <v>2.6416745748038428E-2</v>
      </c>
      <c r="E379" s="46">
        <f>IF(OR($A379="",$B379="",$C379=""),"",A379*'MPTO_working_3-way'!$I378)</f>
        <v>2.8123818833496257</v>
      </c>
      <c r="F379" s="47">
        <f>IF(OR($A379="",$B379="",$C379=""),"",B379*'MPTO_working_3-way'!$I378)</f>
        <v>3.3871752609685268</v>
      </c>
      <c r="G379" s="48">
        <f>IF(OR($A379="",$B379="",$C379=""),"",C379*'MPTO_working_3-way'!$I378)</f>
        <v>2.8637027206370274</v>
      </c>
      <c r="H379" s="46">
        <f>IF(OR($A379="",$B379="",$C379=""),"",'MPTO_working_3-way'!E378)</f>
        <v>2.8077432480862257</v>
      </c>
      <c r="I379" s="47">
        <f>IF(OR($A379="",$B379="",$C379=""),"",'MPTO_working_3-way'!F378)</f>
        <v>3.3987626743694137</v>
      </c>
      <c r="J379" s="48">
        <f>IF(OR($A379="",$B379="",$C379=""),"",'MPTO_working_3-way'!G378)</f>
        <v>2.8602698909052982</v>
      </c>
      <c r="K379" s="46">
        <f>IF(OR($A379="",$B379="",$C379=""),"",'OddsRatio_working_3-way'!H378)</f>
        <v>2.8101140546299428</v>
      </c>
      <c r="L379" s="47">
        <f>IF(OR($A379="",$B379="",$C379=""),"",'OddsRatio_working_3-way'!I378)</f>
        <v>3.3926794974993495</v>
      </c>
      <c r="M379" s="48">
        <f>IF(OR($A379="",$B379="",$C379=""),"",'OddsRatio_working_3-way'!J378)</f>
        <v>2.8621288263147111</v>
      </c>
      <c r="N379" s="49">
        <f t="shared" si="99"/>
        <v>35.557048846046897</v>
      </c>
      <c r="O379" s="50">
        <f t="shared" si="100"/>
        <v>29.523125405505606</v>
      </c>
      <c r="P379" s="50">
        <f t="shared" si="101"/>
        <v>34.919825748447494</v>
      </c>
      <c r="Q379" t="s">
        <v>87</v>
      </c>
      <c r="R379" t="s">
        <v>49</v>
      </c>
      <c r="S379" s="40">
        <v>44159</v>
      </c>
      <c r="T379" s="52">
        <v>100</v>
      </c>
      <c r="U379" s="52">
        <f t="shared" si="102"/>
        <v>63.503649635036496</v>
      </c>
      <c r="V379" s="52">
        <f t="shared" si="103"/>
        <v>69.696969696969703</v>
      </c>
      <c r="W379" s="52">
        <f t="shared" si="104"/>
        <v>64.157706093189958</v>
      </c>
      <c r="X379" s="52">
        <f t="shared" si="105"/>
        <v>66.145324209840339</v>
      </c>
      <c r="Y379" s="52">
        <f t="shared" si="106"/>
        <v>72.338644271773546</v>
      </c>
      <c r="Z379" s="52">
        <f t="shared" si="107"/>
        <v>66.799380667993802</v>
      </c>
      <c r="AA379" s="52">
        <f t="shared" si="108"/>
        <v>-2.6416745748038437</v>
      </c>
      <c r="AB379" s="52">
        <f t="shared" si="109"/>
        <v>-2.6416745748038437</v>
      </c>
      <c r="AC379" s="52">
        <f t="shared" si="110"/>
        <v>-2.6416745748038437</v>
      </c>
      <c r="AF379">
        <v>1.89</v>
      </c>
      <c r="AG379">
        <v>1.99</v>
      </c>
    </row>
    <row r="380" spans="1:35" ht="15" x14ac:dyDescent="0.25">
      <c r="A380">
        <v>1.66</v>
      </c>
      <c r="B380">
        <v>3.98</v>
      </c>
      <c r="C380">
        <v>5.59</v>
      </c>
      <c r="D380" s="45">
        <f t="shared" si="86"/>
        <v>3.2556796526547194E-2</v>
      </c>
      <c r="E380" s="46">
        <f>IF(OR($A380="",$B380="",$C380=""),"",A380*'MPTO_working_3-way'!$I379)</f>
        <v>1.7140442822340682</v>
      </c>
      <c r="F380" s="47">
        <f>IF(OR($A380="",$B380="",$C380=""),"",B380*'MPTO_working_3-way'!$I379)</f>
        <v>4.109576050175658</v>
      </c>
      <c r="G380" s="48">
        <f>IF(OR($A380="",$B380="",$C380=""),"",C380*'MPTO_working_3-way'!$I379)</f>
        <v>5.771992492583399</v>
      </c>
      <c r="H380" s="46">
        <f>IF(OR($A380="",$B380="",$C380=""),"",'MPTO_working_3-way'!E379)</f>
        <v>1.6904531082960701</v>
      </c>
      <c r="I380" s="47">
        <f>IF(OR($A380="",$B380="",$C380=""),"",'MPTO_working_3-way'!F379)</f>
        <v>4.1596642895662423</v>
      </c>
      <c r="J380" s="48">
        <f>IF(OR($A380="",$B380="",$C380=""),"",'MPTO_working_3-way'!G379)</f>
        <v>5.9510132445934607</v>
      </c>
      <c r="K380" s="46">
        <f>IF(OR($A380="",$B380="",$C380=""),"",'OddsRatio_working_3-way'!H379)</f>
        <v>1.6987593461143411</v>
      </c>
      <c r="L380" s="47">
        <f>IF(OR($A380="",$B380="",$C380=""),"",'OddsRatio_working_3-way'!I379)</f>
        <v>4.1550043203344513</v>
      </c>
      <c r="M380" s="48">
        <f>IF(OR($A380="",$B380="",$C380=""),"",'OddsRatio_working_3-way'!J379)</f>
        <v>5.8595536343406485</v>
      </c>
      <c r="N380" s="49">
        <f t="shared" si="99"/>
        <v>58.341549886716457</v>
      </c>
      <c r="O380" s="50">
        <f t="shared" si="100"/>
        <v>24.333410254258624</v>
      </c>
      <c r="P380" s="50">
        <f t="shared" si="101"/>
        <v>17.325039859024923</v>
      </c>
      <c r="Q380" t="s">
        <v>132</v>
      </c>
      <c r="R380" t="s">
        <v>40</v>
      </c>
      <c r="S380" s="40">
        <v>44159</v>
      </c>
      <c r="T380" s="52">
        <v>100</v>
      </c>
      <c r="U380" s="52">
        <f t="shared" si="102"/>
        <v>39.759036144578317</v>
      </c>
      <c r="V380" s="52">
        <f t="shared" si="103"/>
        <v>74.874371859296474</v>
      </c>
      <c r="W380" s="52">
        <f t="shared" si="104"/>
        <v>82.110912343470488</v>
      </c>
      <c r="X380" s="52">
        <f t="shared" si="105"/>
        <v>43.014715797233031</v>
      </c>
      <c r="Y380" s="52">
        <f t="shared" si="106"/>
        <v>78.130051511951208</v>
      </c>
      <c r="Z380" s="52">
        <f t="shared" si="107"/>
        <v>85.366591996125209</v>
      </c>
      <c r="AA380" s="52">
        <f t="shared" si="108"/>
        <v>-3.2556796526547132</v>
      </c>
      <c r="AB380" s="52">
        <f t="shared" si="109"/>
        <v>-3.2556796526547345</v>
      </c>
      <c r="AC380" s="52">
        <f t="shared" si="110"/>
        <v>-3.2556796526547203</v>
      </c>
      <c r="AF380">
        <v>2.0699999999999998</v>
      </c>
      <c r="AG380">
        <v>1.83</v>
      </c>
    </row>
    <row r="381" spans="1:35" ht="15" x14ac:dyDescent="0.25">
      <c r="A381">
        <v>2.68</v>
      </c>
      <c r="B381">
        <v>3.28</v>
      </c>
      <c r="C381">
        <v>2.85</v>
      </c>
      <c r="D381" s="45">
        <f t="shared" si="86"/>
        <v>2.8889570121152897E-2</v>
      </c>
      <c r="E381" s="46">
        <f>IF(OR($A381="",$B381="",$C381=""),"",A381*'MPTO_working_3-way'!$I380)</f>
        <v>2.7574240479246899</v>
      </c>
      <c r="F381" s="47">
        <f>IF(OR($A381="",$B381="",$C381=""),"",B381*'MPTO_working_3-way'!$I380)</f>
        <v>3.3747577899973815</v>
      </c>
      <c r="G381" s="48">
        <f>IF(OR($A381="",$B381="",$C381=""),"",C381*'MPTO_working_3-way'!$I380)</f>
        <v>2.9323352748452858</v>
      </c>
      <c r="H381" s="46">
        <f>IF(OR($A381="",$B381="",$C381=""),"",'MPTO_working_3-way'!E380)</f>
        <v>2.7509977950413322</v>
      </c>
      <c r="I381" s="47">
        <f>IF(OR($A381="",$B381="",$C381=""),"",'MPTO_working_3-way'!F380)</f>
        <v>3.386980942973127</v>
      </c>
      <c r="J381" s="48">
        <f>IF(OR($A381="",$B381="",$C381=""),"",'MPTO_working_3-way'!G380)</f>
        <v>2.9304258046807012</v>
      </c>
      <c r="K381" s="46">
        <f>IF(OR($A381="",$B381="",$C381=""),"",'OddsRatio_working_3-way'!H380)</f>
        <v>2.7541382592421098</v>
      </c>
      <c r="L381" s="47">
        <f>IF(OR($A381="",$B381="",$C381=""),"",'OddsRatio_working_3-way'!I380)</f>
        <v>3.3806162089714333</v>
      </c>
      <c r="M381" s="48">
        <f>IF(OR($A381="",$B381="",$C381=""),"",'OddsRatio_working_3-way'!J380)</f>
        <v>2.9316403449987511</v>
      </c>
      <c r="N381" s="49">
        <f t="shared" si="99"/>
        <v>36.265731444266848</v>
      </c>
      <c r="O381" s="50">
        <f t="shared" si="100"/>
        <v>29.631756180071694</v>
      </c>
      <c r="P381" s="50">
        <f t="shared" si="101"/>
        <v>34.102512375661462</v>
      </c>
      <c r="Q381" t="s">
        <v>292</v>
      </c>
      <c r="R381" t="s">
        <v>296</v>
      </c>
      <c r="S381" s="40">
        <v>44159</v>
      </c>
      <c r="T381" s="52">
        <v>100</v>
      </c>
      <c r="U381" s="52">
        <f t="shared" si="102"/>
        <v>62.686567164179095</v>
      </c>
      <c r="V381" s="52">
        <f t="shared" si="103"/>
        <v>69.512195121951223</v>
      </c>
      <c r="W381" s="52">
        <f t="shared" si="104"/>
        <v>64.912280701754383</v>
      </c>
      <c r="X381" s="52">
        <f t="shared" si="105"/>
        <v>65.575524176294394</v>
      </c>
      <c r="Y381" s="52">
        <f t="shared" si="106"/>
        <v>72.401152134066507</v>
      </c>
      <c r="Z381" s="52">
        <f t="shared" si="107"/>
        <v>67.801237713869682</v>
      </c>
      <c r="AA381" s="52">
        <f t="shared" si="108"/>
        <v>-2.8889570121152985</v>
      </c>
      <c r="AB381" s="52">
        <f t="shared" si="109"/>
        <v>-2.8889570121152843</v>
      </c>
      <c r="AC381" s="52">
        <f t="shared" si="110"/>
        <v>-2.8889570121152985</v>
      </c>
      <c r="AF381">
        <v>2.23</v>
      </c>
      <c r="AG381">
        <v>1.71</v>
      </c>
    </row>
    <row r="382" spans="1:35" ht="15" x14ac:dyDescent="0.25">
      <c r="A382">
        <v>3.19</v>
      </c>
      <c r="B382">
        <v>3.51</v>
      </c>
      <c r="C382">
        <v>2.33</v>
      </c>
      <c r="D382" s="45">
        <f t="shared" si="86"/>
        <v>2.7564458080959531E-2</v>
      </c>
      <c r="E382" s="46">
        <f>IF(OR($A382="",$B382="",$C382=""),"",A382*'MPTO_working_3-way'!$I381)</f>
        <v>3.2779306212782608</v>
      </c>
      <c r="F382" s="47">
        <f>IF(OR($A382="",$B382="",$C382=""),"",B382*'MPTO_working_3-way'!$I381)</f>
        <v>3.6067512478641679</v>
      </c>
      <c r="G382" s="48">
        <f>IF(OR($A382="",$B382="",$C382=""),"",C382*'MPTO_working_3-way'!$I381)</f>
        <v>2.3942251873286358</v>
      </c>
      <c r="H382" s="46">
        <f>IF(OR($A382="",$B382="",$C382=""),"",'MPTO_working_3-way'!E381)</f>
        <v>3.2863228018972466</v>
      </c>
      <c r="I382" s="47">
        <f>IF(OR($A382="",$B382="",$C382=""),"",'MPTO_working_3-way'!F381)</f>
        <v>3.6269713341832657</v>
      </c>
      <c r="J382" s="48">
        <f>IF(OR($A382="",$B382="",$C382=""),"",'MPTO_working_3-way'!G381)</f>
        <v>2.3809728082105708</v>
      </c>
      <c r="K382" s="46">
        <f>IF(OR($A382="",$B382="",$C382=""),"",'OddsRatio_working_3-way'!H381)</f>
        <v>3.2834542303587586</v>
      </c>
      <c r="L382" s="47">
        <f>IF(OR($A382="",$B382="",$C382=""),"",'OddsRatio_working_3-way'!I381)</f>
        <v>3.6171096430139187</v>
      </c>
      <c r="M382" s="48">
        <f>IF(OR($A382="",$B382="",$C382=""),"",'OddsRatio_working_3-way'!J381)</f>
        <v>2.3867553088480129</v>
      </c>
      <c r="N382" s="49">
        <f t="shared" si="99"/>
        <v>30.507052025708838</v>
      </c>
      <c r="O382" s="50">
        <f t="shared" si="100"/>
        <v>27.725782325359315</v>
      </c>
      <c r="P382" s="50">
        <f t="shared" si="101"/>
        <v>41.767165648931844</v>
      </c>
      <c r="Q382" t="s">
        <v>459</v>
      </c>
      <c r="R382" t="s">
        <v>287</v>
      </c>
      <c r="S382" s="40">
        <v>44159</v>
      </c>
      <c r="T382" s="52">
        <v>100</v>
      </c>
      <c r="U382" s="52">
        <f t="shared" si="102"/>
        <v>68.652037617554868</v>
      </c>
      <c r="V382" s="52">
        <f t="shared" si="103"/>
        <v>71.509971509971507</v>
      </c>
      <c r="W382" s="52">
        <f t="shared" si="104"/>
        <v>57.081545064377686</v>
      </c>
      <c r="X382" s="52">
        <f t="shared" si="105"/>
        <v>71.4084834256508</v>
      </c>
      <c r="Y382" s="52">
        <f t="shared" si="106"/>
        <v>74.266417318067468</v>
      </c>
      <c r="Z382" s="52">
        <f t="shared" si="107"/>
        <v>59.837990872473632</v>
      </c>
      <c r="AA382" s="52">
        <f t="shared" si="108"/>
        <v>-2.7564458080959326</v>
      </c>
      <c r="AB382" s="52">
        <f t="shared" si="109"/>
        <v>-2.7564458080959611</v>
      </c>
      <c r="AC382" s="52">
        <f t="shared" si="110"/>
        <v>-2.7564458080959469</v>
      </c>
      <c r="AF382">
        <v>1.99</v>
      </c>
      <c r="AG382">
        <v>1.89</v>
      </c>
    </row>
    <row r="383" spans="1:35" ht="15" x14ac:dyDescent="0.25">
      <c r="A383">
        <v>3.71</v>
      </c>
      <c r="B383">
        <v>3.55</v>
      </c>
      <c r="C383">
        <v>2.1</v>
      </c>
      <c r="D383" s="45">
        <f t="shared" si="86"/>
        <v>2.742239601128782E-2</v>
      </c>
      <c r="E383" s="46">
        <f>IF(OR($A383="",$B383="",$C383=""),"",A383*'MPTO_working_3-way'!$I382)</f>
        <v>3.8117370892018778</v>
      </c>
      <c r="F383" s="47">
        <f>IF(OR($A383="",$B383="",$C383=""),"",B383*'MPTO_working_3-way'!$I382)</f>
        <v>3.6473495058400718</v>
      </c>
      <c r="G383" s="48">
        <f>IF(OR($A383="",$B383="",$C383=""),"",C383*'MPTO_working_3-way'!$I382)</f>
        <v>2.1575870316237045</v>
      </c>
      <c r="H383" s="46">
        <f>IF(OR($A383="",$B383="",$C383=""),"",'MPTO_working_3-way'!E382)</f>
        <v>3.8402313187436214</v>
      </c>
      <c r="I383" s="47">
        <f>IF(OR($A383="",$B383="",$C383=""),"",'MPTO_working_3-way'!F382)</f>
        <v>3.6690604058006899</v>
      </c>
      <c r="J383" s="48">
        <f>IF(OR($A383="",$B383="",$C383=""),"",'MPTO_working_3-way'!G382)</f>
        <v>2.1410998618173283</v>
      </c>
      <c r="K383" s="46">
        <f>IF(OR($A383="",$B383="",$C383=""),"",'OddsRatio_working_3-way'!H382)</f>
        <v>3.8277866880118085</v>
      </c>
      <c r="L383" s="47">
        <f>IF(OR($A383="",$B383="",$C383=""),"",'OddsRatio_working_3-way'!I382)</f>
        <v>3.6608324924096345</v>
      </c>
      <c r="M383" s="48">
        <f>IF(OR($A383="",$B383="",$C383=""),"",'OddsRatio_working_3-way'!J382)</f>
        <v>2.147810094764941</v>
      </c>
      <c r="N383" s="49">
        <f t="shared" si="99"/>
        <v>26.234757975120086</v>
      </c>
      <c r="O383" s="50">
        <f t="shared" si="100"/>
        <v>27.417169602167757</v>
      </c>
      <c r="P383" s="50">
        <f t="shared" si="101"/>
        <v>46.348072422712157</v>
      </c>
      <c r="Q383" t="s">
        <v>291</v>
      </c>
      <c r="R383" t="s">
        <v>43</v>
      </c>
      <c r="S383" s="40">
        <v>44159</v>
      </c>
      <c r="T383" s="52">
        <v>100</v>
      </c>
      <c r="U383" s="52">
        <f t="shared" si="102"/>
        <v>73.045822102425873</v>
      </c>
      <c r="V383" s="52">
        <f t="shared" si="103"/>
        <v>71.83098591549296</v>
      </c>
      <c r="W383" s="52">
        <f t="shared" si="104"/>
        <v>52.38095238095238</v>
      </c>
      <c r="X383" s="52">
        <f t="shared" si="105"/>
        <v>75.788061703554661</v>
      </c>
      <c r="Y383" s="52">
        <f t="shared" si="106"/>
        <v>74.573225516621733</v>
      </c>
      <c r="Z383" s="52">
        <f t="shared" si="107"/>
        <v>55.123191982081167</v>
      </c>
      <c r="AA383" s="52">
        <f t="shared" si="108"/>
        <v>-2.7422396011287873</v>
      </c>
      <c r="AB383" s="52">
        <f t="shared" si="109"/>
        <v>-2.7422396011287731</v>
      </c>
      <c r="AC383" s="52">
        <f t="shared" si="110"/>
        <v>-2.7422396011287873</v>
      </c>
      <c r="AF383">
        <v>2</v>
      </c>
      <c r="AG383">
        <v>1.89</v>
      </c>
    </row>
    <row r="384" spans="1:35" ht="15" x14ac:dyDescent="0.25">
      <c r="A384">
        <v>2.41</v>
      </c>
      <c r="B384">
        <v>3.32</v>
      </c>
      <c r="C384">
        <v>3.21</v>
      </c>
      <c r="D384" s="45">
        <f t="shared" si="86"/>
        <v>2.766905836398692E-2</v>
      </c>
      <c r="E384" s="46">
        <f>IF(OR($A384="",$B384="",$C384=""),"",A384*'MPTO_working_3-way'!$I383)</f>
        <v>2.4766824306572088</v>
      </c>
      <c r="F384" s="47">
        <f>IF(OR($A384="",$B384="",$C384=""),"",B384*'MPTO_working_3-way'!$I383)</f>
        <v>3.4118612737684364</v>
      </c>
      <c r="G384" s="48">
        <f>IF(OR($A384="",$B384="",$C384=""),"",C384*'MPTO_working_3-way'!$I383)</f>
        <v>3.2988176773483979</v>
      </c>
      <c r="H384" s="46">
        <f>IF(OR($A384="",$B384="",$C384=""),"",'MPTO_working_3-way'!E383)</f>
        <v>2.4647859732486719</v>
      </c>
      <c r="I384" s="47">
        <f>IF(OR($A384="",$B384="",$C384=""),"",'MPTO_working_3-way'!F383)</f>
        <v>3.4248710043163615</v>
      </c>
      <c r="J384" s="48">
        <f>IF(OR($A384="",$B384="",$C384=""),"",'MPTO_working_3-way'!G383)</f>
        <v>3.3079343485531587</v>
      </c>
      <c r="K384" s="46">
        <f>IF(OR($A384="",$B384="",$C384=""),"",'OddsRatio_working_3-way'!H383)</f>
        <v>2.4700550706824256</v>
      </c>
      <c r="L384" s="47">
        <f>IF(OR($A384="",$B384="",$C384=""),"",'OddsRatio_working_3-way'!I383)</f>
        <v>3.4188140170093808</v>
      </c>
      <c r="M384" s="48">
        <f>IF(OR($A384="",$B384="",$C384=""),"",'OddsRatio_working_3-way'!J383)</f>
        <v>3.3041288696511781</v>
      </c>
      <c r="N384" s="49">
        <f t="shared" si="99"/>
        <v>40.376593608516913</v>
      </c>
      <c r="O384" s="50">
        <f t="shared" si="100"/>
        <v>29.309515239917406</v>
      </c>
      <c r="P384" s="50">
        <f t="shared" si="101"/>
        <v>30.313891151565663</v>
      </c>
      <c r="Q384" t="s">
        <v>288</v>
      </c>
      <c r="R384" t="s">
        <v>298</v>
      </c>
      <c r="S384" s="40">
        <v>44159</v>
      </c>
      <c r="T384" s="52">
        <v>100</v>
      </c>
      <c r="U384" s="52">
        <f t="shared" si="102"/>
        <v>58.50622406639004</v>
      </c>
      <c r="V384" s="52">
        <f t="shared" si="103"/>
        <v>69.879518072289159</v>
      </c>
      <c r="W384" s="52">
        <f t="shared" si="104"/>
        <v>68.847352024922117</v>
      </c>
      <c r="X384" s="52">
        <f t="shared" si="105"/>
        <v>61.273129902788725</v>
      </c>
      <c r="Y384" s="52">
        <f t="shared" si="106"/>
        <v>72.646423908687837</v>
      </c>
      <c r="Z384" s="52">
        <f t="shared" si="107"/>
        <v>71.614257861320809</v>
      </c>
      <c r="AA384" s="52">
        <f t="shared" si="108"/>
        <v>-2.7669058363986849</v>
      </c>
      <c r="AB384" s="52">
        <f t="shared" si="109"/>
        <v>-2.7669058363986778</v>
      </c>
      <c r="AC384" s="52">
        <f t="shared" si="110"/>
        <v>-2.766905836398692</v>
      </c>
      <c r="AF384">
        <v>2.14</v>
      </c>
      <c r="AG384">
        <v>1.76</v>
      </c>
    </row>
    <row r="385" spans="1:33" ht="15" x14ac:dyDescent="0.25">
      <c r="A385">
        <v>3.22</v>
      </c>
      <c r="B385">
        <v>3.38</v>
      </c>
      <c r="C385">
        <v>2.37</v>
      </c>
      <c r="D385" s="45">
        <f t="shared" si="86"/>
        <v>2.8357922646902622E-2</v>
      </c>
      <c r="E385" s="46">
        <f>IF(OR($A385="",$B385="",$C385=""),"",A385*'MPTO_working_3-way'!$I384)</f>
        <v>3.3113125109230266</v>
      </c>
      <c r="F385" s="47">
        <f>IF(OR($A385="",$B385="",$C385=""),"",B385*'MPTO_working_3-way'!$I384)</f>
        <v>3.4758497785465305</v>
      </c>
      <c r="G385" s="48">
        <f>IF(OR($A385="",$B385="",$C385=""),"",C385*'MPTO_working_3-way'!$I384)</f>
        <v>2.4372082766731595</v>
      </c>
      <c r="H385" s="46">
        <f>IF(OR($A385="",$B385="",$C385=""),"",'MPTO_working_3-way'!E384)</f>
        <v>3.3210855536307373</v>
      </c>
      <c r="I385" s="47">
        <f>IF(OR($A385="",$B385="",$C385=""),"",'MPTO_working_3-way'!F384)</f>
        <v>3.491554922019541</v>
      </c>
      <c r="J385" s="48">
        <f>IF(OR($A385="",$B385="",$C385=""),"",'MPTO_working_3-way'!G384)</f>
        <v>2.4243112606491888</v>
      </c>
      <c r="K385" s="46">
        <f>IF(OR($A385="",$B385="",$C385=""),"",'OddsRatio_working_3-way'!H384)</f>
        <v>3.3171785941412728</v>
      </c>
      <c r="L385" s="47">
        <f>IF(OR($A385="",$B385="",$C385=""),"",'OddsRatio_working_3-way'!I384)</f>
        <v>3.4841824567820847</v>
      </c>
      <c r="M385" s="48">
        <f>IF(OR($A385="",$B385="",$C385=""),"",'OddsRatio_working_3-way'!J384)</f>
        <v>2.4299705738619566</v>
      </c>
      <c r="N385" s="49">
        <f t="shared" si="99"/>
        <v>30.199505383478602</v>
      </c>
      <c r="O385" s="50">
        <f t="shared" si="100"/>
        <v>28.769942998461872</v>
      </c>
      <c r="P385" s="50">
        <f t="shared" si="101"/>
        <v>41.030551618059533</v>
      </c>
      <c r="Q385" t="s">
        <v>337</v>
      </c>
      <c r="R385" t="s">
        <v>83</v>
      </c>
      <c r="S385" s="40">
        <v>44159</v>
      </c>
      <c r="T385" s="52">
        <v>100</v>
      </c>
      <c r="U385" s="52">
        <f t="shared" ref="U385:U431" si="111">(1/A385)*((T385*A385)-T385)</f>
        <v>68.944099378881987</v>
      </c>
      <c r="V385" s="52">
        <f t="shared" ref="V385:V431" si="112">(1/B385)*((T385*B385)-T385)</f>
        <v>70.414201183431956</v>
      </c>
      <c r="W385" s="52">
        <f t="shared" ref="W385:W431" si="113">(1/C385)*((T385*C385)-T385)</f>
        <v>57.805907172995774</v>
      </c>
      <c r="X385" s="52">
        <f t="shared" ref="X385:X431" si="114">((1/B385)+(1/C385))*T385</f>
        <v>71.779891643572256</v>
      </c>
      <c r="Y385" s="52">
        <f t="shared" ref="Y385:Y431" si="115">((1/A385)+(1/C385))*T385</f>
        <v>73.249993448122225</v>
      </c>
      <c r="Z385" s="52">
        <f t="shared" ref="Z385:Z431" si="116">((1/A385)+(1/B385))*T385</f>
        <v>60.641699437686057</v>
      </c>
      <c r="AA385" s="52">
        <f t="shared" ref="AA385:AA431" si="117">U385-X385</f>
        <v>-2.8357922646902693</v>
      </c>
      <c r="AB385" s="52">
        <f t="shared" ref="AB385:AB431" si="118">V385-Y385</f>
        <v>-2.8357922646902693</v>
      </c>
      <c r="AC385" s="52">
        <f t="shared" ref="AC385:AC431" si="119">W385-Z385</f>
        <v>-2.8357922646902836</v>
      </c>
      <c r="AF385">
        <v>2.0499999999999998</v>
      </c>
      <c r="AG385">
        <v>1.85</v>
      </c>
    </row>
    <row r="386" spans="1:33" ht="15" x14ac:dyDescent="0.25">
      <c r="A386">
        <v>2.02</v>
      </c>
      <c r="B386">
        <v>3.5</v>
      </c>
      <c r="C386">
        <v>4.03</v>
      </c>
      <c r="D386" s="45">
        <f t="shared" si="86"/>
        <v>2.8902748481157925E-2</v>
      </c>
      <c r="E386" s="46">
        <f>IF(OR($A386="",$B386="",$C386=""),"",A386*'MPTO_working_3-way'!$I385)</f>
        <v>2.0783835519319389</v>
      </c>
      <c r="F386" s="47">
        <f>IF(OR($A386="",$B386="",$C386=""),"",B386*'MPTO_working_3-way'!$I385)</f>
        <v>3.6011596196840525</v>
      </c>
      <c r="G386" s="48">
        <f>IF(OR($A386="",$B386="",$C386=""),"",C386*'MPTO_working_3-way'!$I385)</f>
        <v>4.1464780763790667</v>
      </c>
      <c r="H386" s="46">
        <f>IF(OR($A386="",$B386="",$C386=""),"",'MPTO_working_3-way'!E385)</f>
        <v>2.0600918260366581</v>
      </c>
      <c r="I386" s="47">
        <f>IF(OR($A386="",$B386="",$C386=""),"",'MPTO_working_3-way'!F385)</f>
        <v>3.6221380353669539</v>
      </c>
      <c r="J386" s="48">
        <f>IF(OR($A386="",$B386="",$C386=""),"",'MPTO_working_3-way'!G385)</f>
        <v>4.1927893458906631</v>
      </c>
      <c r="K386" s="46">
        <f>IF(OR($A386="",$B386="",$C386=""),"",'OddsRatio_working_3-way'!H385)</f>
        <v>2.0673937976436525</v>
      </c>
      <c r="L386" s="47">
        <f>IF(OR($A386="",$B386="",$C386=""),"",'OddsRatio_working_3-way'!I385)</f>
        <v>3.6161612687344431</v>
      </c>
      <c r="M386" s="48">
        <f>IF(OR($A386="",$B386="",$C386=""),"",'OddsRatio_working_3-way'!J385)</f>
        <v>4.1707874577061439</v>
      </c>
      <c r="N386" s="49">
        <f t="shared" si="99"/>
        <v>48.114314562894847</v>
      </c>
      <c r="O386" s="50">
        <f t="shared" si="100"/>
        <v>27.768832976299311</v>
      </c>
      <c r="P386" s="50">
        <f t="shared" si="101"/>
        <v>24.116852460805848</v>
      </c>
      <c r="Q386" t="s">
        <v>289</v>
      </c>
      <c r="R386" t="s">
        <v>300</v>
      </c>
      <c r="S386" s="40">
        <v>44159</v>
      </c>
      <c r="T386" s="52">
        <v>100</v>
      </c>
      <c r="U386" s="52">
        <f t="shared" si="111"/>
        <v>50.495049504950494</v>
      </c>
      <c r="V386" s="52">
        <f t="shared" si="112"/>
        <v>71.428571428571431</v>
      </c>
      <c r="W386" s="52">
        <f t="shared" si="113"/>
        <v>75.186104218362274</v>
      </c>
      <c r="X386" s="52">
        <f t="shared" si="114"/>
        <v>53.385324353066288</v>
      </c>
      <c r="Y386" s="52">
        <f t="shared" si="115"/>
        <v>74.318846276687225</v>
      </c>
      <c r="Z386" s="52">
        <f t="shared" si="116"/>
        <v>78.076379066478069</v>
      </c>
      <c r="AA386" s="52">
        <f t="shared" si="117"/>
        <v>-2.8902748481157943</v>
      </c>
      <c r="AB386" s="52">
        <f t="shared" si="118"/>
        <v>-2.8902748481157943</v>
      </c>
      <c r="AC386" s="52">
        <f t="shared" si="119"/>
        <v>-2.8902748481157943</v>
      </c>
      <c r="AF386">
        <v>2.2400000000000002</v>
      </c>
      <c r="AG386">
        <v>1.7</v>
      </c>
    </row>
    <row r="387" spans="1:33" ht="15" x14ac:dyDescent="0.25">
      <c r="A387">
        <v>1.91</v>
      </c>
      <c r="B387">
        <v>3.98</v>
      </c>
      <c r="C387">
        <v>3.92</v>
      </c>
      <c r="D387" s="45">
        <f t="shared" si="86"/>
        <v>2.9918531647445512E-2</v>
      </c>
      <c r="E387" s="46">
        <f>IF(OR($A387="",$B387="",$C387=""),"",A387*'MPTO_working_3-way'!$I386)</f>
        <v>1.9671443954466208</v>
      </c>
      <c r="F387" s="47">
        <f>IF(OR($A387="",$B387="",$C387=""),"",B387*'MPTO_working_3-way'!$I386)</f>
        <v>4.0990757559568332</v>
      </c>
      <c r="G387" s="48">
        <f>IF(OR($A387="",$B387="",$C387=""),"",C387*'MPTO_working_3-way'!$I386)</f>
        <v>4.0372806440579865</v>
      </c>
      <c r="H387" s="46">
        <f>IF(OR($A387="",$B387="",$C387=""),"",'MPTO_working_3-way'!E386)</f>
        <v>1.9470883964317407</v>
      </c>
      <c r="I387" s="47">
        <f>IF(OR($A387="",$B387="",$C387=""),"",'MPTO_working_3-way'!F386)</f>
        <v>4.1445032873349978</v>
      </c>
      <c r="J387" s="48">
        <f>IF(OR($A387="",$B387="",$C387=""),"",'MPTO_working_3-way'!G386)</f>
        <v>4.079481402086425</v>
      </c>
      <c r="K387" s="46">
        <f>IF(OR($A387="",$B387="",$C387=""),"",'OddsRatio_working_3-way'!H386)</f>
        <v>1.9547430924694575</v>
      </c>
      <c r="L387" s="47">
        <f>IF(OR($A387="",$B387="",$C387=""),"",'OddsRatio_working_3-way'!I386)</f>
        <v>4.1265213357791053</v>
      </c>
      <c r="M387" s="48">
        <f>IF(OR($A387="",$B387="",$C387=""),"",'OddsRatio_working_3-way'!J386)</f>
        <v>4.0635712417701289</v>
      </c>
      <c r="N387" s="49">
        <f t="shared" si="99"/>
        <v>50.835109121359636</v>
      </c>
      <c r="O387" s="50">
        <f t="shared" si="100"/>
        <v>24.39574332205952</v>
      </c>
      <c r="P387" s="50">
        <f t="shared" si="101"/>
        <v>24.769147556580844</v>
      </c>
      <c r="Q387" t="s">
        <v>286</v>
      </c>
      <c r="R387" t="s">
        <v>297</v>
      </c>
      <c r="S387" s="40">
        <v>44159</v>
      </c>
      <c r="T387" s="52">
        <v>100</v>
      </c>
      <c r="U387" s="52">
        <f t="shared" si="111"/>
        <v>47.643979057591622</v>
      </c>
      <c r="V387" s="52">
        <f t="shared" si="112"/>
        <v>74.874371859296474</v>
      </c>
      <c r="W387" s="52">
        <f t="shared" si="113"/>
        <v>74.489795918367349</v>
      </c>
      <c r="X387" s="52">
        <f t="shared" si="114"/>
        <v>50.635832222336163</v>
      </c>
      <c r="Y387" s="52">
        <f t="shared" si="115"/>
        <v>77.866225024041029</v>
      </c>
      <c r="Z387" s="52">
        <f t="shared" si="116"/>
        <v>77.48164908311189</v>
      </c>
      <c r="AA387" s="52">
        <f t="shared" si="117"/>
        <v>-2.9918531647445405</v>
      </c>
      <c r="AB387" s="52">
        <f t="shared" si="118"/>
        <v>-2.9918531647445548</v>
      </c>
      <c r="AC387" s="52">
        <f t="shared" si="119"/>
        <v>-2.9918531647445405</v>
      </c>
      <c r="AF387">
        <v>1.63</v>
      </c>
      <c r="AG387">
        <v>2.38</v>
      </c>
    </row>
    <row r="388" spans="1:33" ht="15" x14ac:dyDescent="0.25">
      <c r="A388">
        <v>1.99</v>
      </c>
      <c r="B388">
        <v>3.73</v>
      </c>
      <c r="C388">
        <v>3.88</v>
      </c>
      <c r="D388" s="45">
        <f t="shared" si="86"/>
        <v>2.8341036322265145E-2</v>
      </c>
      <c r="E388" s="46">
        <f>IF(OR($A388="",$B388="",$C388=""),"",A388*'MPTO_working_3-way'!$I387)</f>
        <v>2.0463986622813075</v>
      </c>
      <c r="F388" s="47">
        <f>IF(OR($A388="",$B388="",$C388=""),"",B388*'MPTO_working_3-way'!$I387)</f>
        <v>3.8357120654820491</v>
      </c>
      <c r="G388" s="48">
        <f>IF(OR($A388="",$B388="",$C388=""),"",C388*'MPTO_working_3-way'!$I387)</f>
        <v>3.9899632209303886</v>
      </c>
      <c r="H388" s="46">
        <f>IF(OR($A388="",$B388="",$C388=""),"",'MPTO_working_3-way'!E387)</f>
        <v>2.0281279001682964</v>
      </c>
      <c r="I388" s="47">
        <f>IF(OR($A388="",$B388="",$C388=""),"",'MPTO_working_3-way'!F387)</f>
        <v>3.8662359285492842</v>
      </c>
      <c r="J388" s="48">
        <f>IF(OR($A388="",$B388="",$C388=""),"",'MPTO_working_3-way'!G387)</f>
        <v>4.027630403979586</v>
      </c>
      <c r="K388" s="46">
        <f>IF(OR($A388="",$B388="",$C388=""),"",'OddsRatio_working_3-way'!H387)</f>
        <v>2.0353045030367456</v>
      </c>
      <c r="L388" s="47">
        <f>IF(OR($A388="",$B388="",$C388=""),"",'OddsRatio_working_3-way'!I387)</f>
        <v>3.8549305992831453</v>
      </c>
      <c r="M388" s="48">
        <f>IF(OR($A388="",$B388="",$C388=""),"",'OddsRatio_working_3-way'!J387)</f>
        <v>4.0117949179250756</v>
      </c>
      <c r="N388" s="49">
        <f t="shared" si="99"/>
        <v>48.866333741892142</v>
      </c>
      <c r="O388" s="50">
        <f t="shared" si="100"/>
        <v>26.070778591518863</v>
      </c>
      <c r="P388" s="50">
        <f t="shared" si="101"/>
        <v>25.062887666589013</v>
      </c>
      <c r="Q388" t="s">
        <v>299</v>
      </c>
      <c r="R388" t="s">
        <v>294</v>
      </c>
      <c r="S388" s="40">
        <v>44159</v>
      </c>
      <c r="T388" s="52">
        <v>100</v>
      </c>
      <c r="U388" s="52">
        <f t="shared" si="111"/>
        <v>49.748743718592962</v>
      </c>
      <c r="V388" s="52">
        <f t="shared" si="112"/>
        <v>73.190348525469176</v>
      </c>
      <c r="W388" s="52">
        <f t="shared" si="113"/>
        <v>74.226804123711347</v>
      </c>
      <c r="X388" s="52">
        <f t="shared" si="114"/>
        <v>52.582847350819492</v>
      </c>
      <c r="Y388" s="52">
        <f t="shared" si="115"/>
        <v>76.024452157695691</v>
      </c>
      <c r="Z388" s="52">
        <f t="shared" si="116"/>
        <v>77.060907755937862</v>
      </c>
      <c r="AA388" s="52">
        <f t="shared" si="117"/>
        <v>-2.8341036322265296</v>
      </c>
      <c r="AB388" s="52">
        <f t="shared" si="118"/>
        <v>-2.8341036322265154</v>
      </c>
      <c r="AC388" s="52">
        <f t="shared" si="119"/>
        <v>-2.8341036322265154</v>
      </c>
      <c r="AF388">
        <v>1.88</v>
      </c>
      <c r="AG388">
        <v>2.0099999999999998</v>
      </c>
    </row>
    <row r="389" spans="1:33" ht="15" x14ac:dyDescent="0.25">
      <c r="A389">
        <v>2.38</v>
      </c>
      <c r="B389">
        <v>3.54</v>
      </c>
      <c r="C389">
        <v>3.08</v>
      </c>
      <c r="D389" s="45">
        <f t="shared" si="86"/>
        <v>2.7329267608430019E-2</v>
      </c>
      <c r="E389" s="46">
        <f>IF(OR($A389="",$B389="",$C389=""),"",A389*'MPTO_working_3-way'!$I388)</f>
        <v>2.4450436569080631</v>
      </c>
      <c r="F389" s="47">
        <f>IF(OR($A389="",$B389="",$C389=""),"",B389*'MPTO_working_3-way'!$I388)</f>
        <v>3.6367456073338422</v>
      </c>
      <c r="G389" s="48">
        <f>IF(OR($A389="",$B389="",$C389=""),"",C389*'MPTO_working_3-way'!$I388)</f>
        <v>3.1641741442339644</v>
      </c>
      <c r="H389" s="46">
        <f>IF(OR($A389="",$B389="",$C389=""),"",'MPTO_working_3-way'!E388)</f>
        <v>2.4327448743166333</v>
      </c>
      <c r="I389" s="47">
        <f>IF(OR($A389="",$B389="",$C389=""),"",'MPTO_working_3-way'!F388)</f>
        <v>3.6579639823595658</v>
      </c>
      <c r="J389" s="48">
        <f>IF(OR($A389="",$B389="",$C389=""),"",'MPTO_working_3-way'!G388)</f>
        <v>3.1689135281271792</v>
      </c>
      <c r="K389" s="46">
        <f>IF(OR($A389="",$B389="",$C389=""),"",'OddsRatio_working_3-way'!H388)</f>
        <v>2.4382256988205571</v>
      </c>
      <c r="L389" s="47">
        <f>IF(OR($A389="",$B389="",$C389=""),"",'OddsRatio_working_3-way'!I388)</f>
        <v>3.6471690398581265</v>
      </c>
      <c r="M389" s="48">
        <f>IF(OR($A389="",$B389="",$C389=""),"",'OddsRatio_working_3-way'!J388)</f>
        <v>3.1677604735846074</v>
      </c>
      <c r="N389" s="49">
        <f t="shared" si="99"/>
        <v>40.899065224241163</v>
      </c>
      <c r="O389" s="50">
        <f t="shared" si="100"/>
        <v>27.497111647936144</v>
      </c>
      <c r="P389" s="50">
        <f t="shared" si="101"/>
        <v>31.603823127822711</v>
      </c>
      <c r="Q389" t="s">
        <v>303</v>
      </c>
      <c r="R389" t="s">
        <v>295</v>
      </c>
      <c r="S389" s="40">
        <v>44159</v>
      </c>
      <c r="T389" s="52">
        <v>100</v>
      </c>
      <c r="U389" s="52">
        <f t="shared" si="111"/>
        <v>57.983193277310924</v>
      </c>
      <c r="V389" s="52">
        <f t="shared" si="112"/>
        <v>71.751412429378533</v>
      </c>
      <c r="W389" s="52">
        <f t="shared" si="113"/>
        <v>67.532467532467535</v>
      </c>
      <c r="X389" s="52">
        <f t="shared" si="114"/>
        <v>60.716120038153946</v>
      </c>
      <c r="Y389" s="52">
        <f t="shared" si="115"/>
        <v>74.484339190221547</v>
      </c>
      <c r="Z389" s="52">
        <f t="shared" si="116"/>
        <v>70.26539429331055</v>
      </c>
      <c r="AA389" s="52">
        <f t="shared" si="117"/>
        <v>-2.7329267608430214</v>
      </c>
      <c r="AB389" s="52">
        <f t="shared" si="118"/>
        <v>-2.7329267608430143</v>
      </c>
      <c r="AC389" s="52">
        <f t="shared" si="119"/>
        <v>-2.7329267608430143</v>
      </c>
      <c r="AF389">
        <v>1.9</v>
      </c>
      <c r="AG389">
        <v>1.99</v>
      </c>
    </row>
    <row r="390" spans="1:33" ht="15" x14ac:dyDescent="0.25">
      <c r="A390">
        <v>3.89</v>
      </c>
      <c r="B390">
        <v>3.57</v>
      </c>
      <c r="C390">
        <v>2.0299999999999998</v>
      </c>
      <c r="D390" s="45">
        <f t="shared" ref="D390:D453" si="120">IF(OR($A390="",$B390="",$C390=""),"",(1/A390)+(1/B390)+(1/C390)-1)</f>
        <v>2.9792290996710769E-2</v>
      </c>
      <c r="E390" s="46">
        <f>IF(OR($A390="",$B390="",$C390=""),"",A390*'MPTO_working_3-way'!$I389)</f>
        <v>4.0058920119772052</v>
      </c>
      <c r="F390" s="47">
        <f>IF(OR($A390="",$B390="",$C390=""),"",B390*'MPTO_working_3-way'!$I389)</f>
        <v>3.6763584788582571</v>
      </c>
      <c r="G390" s="48">
        <f>IF(OR($A390="",$B390="",$C390=""),"",C390*'MPTO_working_3-way'!$I389)</f>
        <v>2.0904783507233224</v>
      </c>
      <c r="H390" s="46">
        <f>IF(OR($A390="",$B390="",$C390=""),"",'MPTO_working_3-way'!E389)</f>
        <v>4.0463117360596428</v>
      </c>
      <c r="I390" s="47">
        <f>IF(OR($A390="",$B390="",$C390=""),"",'MPTO_working_3-way'!F389)</f>
        <v>3.7012186622806542</v>
      </c>
      <c r="J390" s="48">
        <f>IF(OR($A390="",$B390="",$C390=""),"",'MPTO_working_3-way'!G389)</f>
        <v>2.0717656566668099</v>
      </c>
      <c r="K390" s="46">
        <f>IF(OR($A390="",$B390="",$C390=""),"",'OddsRatio_working_3-way'!H389)</f>
        <v>4.0281114928651363</v>
      </c>
      <c r="L390" s="47">
        <f>IF(OR($A390="",$B390="",$C390=""),"",'OddsRatio_working_3-way'!I389)</f>
        <v>3.6928188708177854</v>
      </c>
      <c r="M390" s="48">
        <f>IF(OR($A390="",$B390="",$C390=""),"",'OddsRatio_working_3-way'!J389)</f>
        <v>2.07922312721491</v>
      </c>
      <c r="N390" s="49">
        <f t="shared" si="99"/>
        <v>24.963229088804763</v>
      </c>
      <c r="O390" s="50">
        <f t="shared" si="100"/>
        <v>27.200829455308273</v>
      </c>
      <c r="P390" s="50">
        <f t="shared" si="101"/>
        <v>47.835941455886974</v>
      </c>
      <c r="Q390" t="s">
        <v>302</v>
      </c>
      <c r="R390" t="s">
        <v>293</v>
      </c>
      <c r="S390" s="40">
        <v>44159</v>
      </c>
      <c r="T390" s="52">
        <v>100</v>
      </c>
      <c r="U390" s="52">
        <f t="shared" si="111"/>
        <v>74.293059125964007</v>
      </c>
      <c r="V390" s="52">
        <f t="shared" si="112"/>
        <v>71.988795518207283</v>
      </c>
      <c r="W390" s="52">
        <f t="shared" si="113"/>
        <v>50.73891625615763</v>
      </c>
      <c r="X390" s="52">
        <f t="shared" si="114"/>
        <v>77.272288225635094</v>
      </c>
      <c r="Y390" s="52">
        <f t="shared" si="115"/>
        <v>74.968024617878356</v>
      </c>
      <c r="Z390" s="52">
        <f t="shared" si="116"/>
        <v>53.718145355828703</v>
      </c>
      <c r="AA390" s="52">
        <f t="shared" si="117"/>
        <v>-2.9792290996710875</v>
      </c>
      <c r="AB390" s="52">
        <f t="shared" si="118"/>
        <v>-2.9792290996710733</v>
      </c>
      <c r="AC390" s="52">
        <f t="shared" si="119"/>
        <v>-2.9792290996710733</v>
      </c>
      <c r="AF390">
        <v>2</v>
      </c>
      <c r="AG390">
        <v>1.89</v>
      </c>
    </row>
    <row r="391" spans="1:33" ht="15" x14ac:dyDescent="0.25">
      <c r="A391">
        <v>2.93</v>
      </c>
      <c r="B391">
        <v>3.37</v>
      </c>
      <c r="C391">
        <v>2.57</v>
      </c>
      <c r="D391" s="45">
        <f t="shared" si="120"/>
        <v>2.7137891737914144E-2</v>
      </c>
      <c r="E391" s="46">
        <f>IF(OR($A391="",$B391="",$C391=""),"",A391*'MPTO_working_3-way'!$I390)</f>
        <v>3.0095140227920885</v>
      </c>
      <c r="F391" s="47">
        <f>IF(OR($A391="",$B391="",$C391=""),"",B391*'MPTO_working_3-way'!$I390)</f>
        <v>3.4614546951567706</v>
      </c>
      <c r="G391" s="48">
        <f>IF(OR($A391="",$B391="",$C391=""),"",C391*'MPTO_working_3-way'!$I390)</f>
        <v>2.6397443817664392</v>
      </c>
      <c r="H391" s="46">
        <f>IF(OR($A391="",$B391="",$C391=""),"",'MPTO_working_3-way'!E390)</f>
        <v>3.0097730544159478</v>
      </c>
      <c r="I391" s="47">
        <f>IF(OR($A391="",$B391="",$C391=""),"",'MPTO_working_3-way'!F390)</f>
        <v>3.4759644222027783</v>
      </c>
      <c r="J391" s="48">
        <f>IF(OR($A391="",$B391="",$C391=""),"",'MPTO_working_3-way'!G390)</f>
        <v>2.6311697696352514</v>
      </c>
      <c r="K391" s="46">
        <f>IF(OR($A391="",$B391="",$C391=""),"",'OddsRatio_working_3-way'!H390)</f>
        <v>3.0101583145902437</v>
      </c>
      <c r="L391" s="47">
        <f>IF(OR($A391="",$B391="",$C391=""),"",'OddsRatio_working_3-way'!I390)</f>
        <v>3.4684327490046001</v>
      </c>
      <c r="M391" s="48">
        <f>IF(OR($A391="",$B391="",$C391=""),"",'OddsRatio_working_3-way'!J390)</f>
        <v>2.6352065046148612</v>
      </c>
      <c r="N391" s="49">
        <f t="shared" si="99"/>
        <v>33.227956155932645</v>
      </c>
      <c r="O391" s="50">
        <f t="shared" si="100"/>
        <v>28.889587993140253</v>
      </c>
      <c r="P391" s="50">
        <f t="shared" si="101"/>
        <v>37.882455850927101</v>
      </c>
      <c r="Q391" t="s">
        <v>84</v>
      </c>
      <c r="R391" t="s">
        <v>432</v>
      </c>
      <c r="S391" s="40">
        <v>44159</v>
      </c>
      <c r="T391" s="52">
        <v>100</v>
      </c>
      <c r="U391" s="52">
        <f t="shared" si="111"/>
        <v>65.870307167235495</v>
      </c>
      <c r="V391" s="52">
        <f t="shared" si="112"/>
        <v>70.326409495548958</v>
      </c>
      <c r="W391" s="52">
        <f t="shared" si="113"/>
        <v>61.089494163424128</v>
      </c>
      <c r="X391" s="52">
        <f t="shared" si="114"/>
        <v>68.584096341026907</v>
      </c>
      <c r="Y391" s="52">
        <f t="shared" si="115"/>
        <v>73.04019866934037</v>
      </c>
      <c r="Z391" s="52">
        <f t="shared" si="116"/>
        <v>63.803283337215547</v>
      </c>
      <c r="AA391" s="52">
        <f t="shared" si="117"/>
        <v>-2.7137891737914117</v>
      </c>
      <c r="AB391" s="52">
        <f t="shared" si="118"/>
        <v>-2.7137891737914117</v>
      </c>
      <c r="AC391" s="52">
        <f t="shared" si="119"/>
        <v>-2.7137891737914188</v>
      </c>
      <c r="AF391">
        <v>2.15</v>
      </c>
      <c r="AG391">
        <v>1.76</v>
      </c>
    </row>
    <row r="392" spans="1:33" ht="15" x14ac:dyDescent="0.25">
      <c r="A392">
        <v>2.1</v>
      </c>
      <c r="B392">
        <v>3.6</v>
      </c>
      <c r="C392">
        <v>3.64</v>
      </c>
      <c r="D392" s="45">
        <f t="shared" si="120"/>
        <v>2.8693528693528592E-2</v>
      </c>
      <c r="E392" s="46">
        <f>IF(OR($A392="",$B392="",$C392=""),"",A392*'MPTO_working_3-way'!$I391)</f>
        <v>2.1602564102564101</v>
      </c>
      <c r="F392" s="47">
        <f>IF(OR($A392="",$B392="",$C392=""),"",B392*'MPTO_working_3-way'!$I391)</f>
        <v>3.703296703296703</v>
      </c>
      <c r="G392" s="48">
        <f>IF(OR($A392="",$B392="",$C392=""),"",C392*'MPTO_working_3-way'!$I391)</f>
        <v>3.744444444444444</v>
      </c>
      <c r="H392" s="46">
        <f>IF(OR($A392="",$B392="",$C392=""),"",'MPTO_working_3-way'!E391)</f>
        <v>2.1430440470998691</v>
      </c>
      <c r="I392" s="47">
        <f>IF(OR($A392="",$B392="",$C392=""),"",'MPTO_working_3-way'!F391)</f>
        <v>3.7283763277693471</v>
      </c>
      <c r="J392" s="48">
        <f>IF(OR($A392="",$B392="",$C392=""),"",'MPTO_working_3-way'!G391)</f>
        <v>3.7712970069071368</v>
      </c>
      <c r="K392" s="46">
        <f>IF(OR($A392="",$B392="",$C392=""),"",'OddsRatio_working_3-way'!H391)</f>
        <v>2.1500401779449456</v>
      </c>
      <c r="L392" s="47">
        <f>IF(OR($A392="",$B392="",$C392=""),"",'OddsRatio_working_3-way'!I391)</f>
        <v>3.7182767842335065</v>
      </c>
      <c r="M392" s="48">
        <f>IF(OR($A392="",$B392="",$C392=""),"",'OddsRatio_working_3-way'!J391)</f>
        <v>3.7600964270678681</v>
      </c>
      <c r="N392" s="49">
        <f t="shared" si="99"/>
        <v>46.290801186943625</v>
      </c>
      <c r="O392" s="50">
        <f t="shared" si="100"/>
        <v>27.002967359050444</v>
      </c>
      <c r="P392" s="50">
        <f t="shared" si="101"/>
        <v>26.706231454005934</v>
      </c>
      <c r="Q392" t="s">
        <v>304</v>
      </c>
      <c r="R392" t="s">
        <v>316</v>
      </c>
      <c r="S392" s="40">
        <v>44159</v>
      </c>
      <c r="T392" s="52">
        <v>100</v>
      </c>
      <c r="U392" s="52">
        <f t="shared" si="111"/>
        <v>52.38095238095238</v>
      </c>
      <c r="V392" s="52">
        <f t="shared" si="112"/>
        <v>72.222222222222229</v>
      </c>
      <c r="W392" s="52">
        <f t="shared" si="113"/>
        <v>72.527472527472526</v>
      </c>
      <c r="X392" s="52">
        <f t="shared" si="114"/>
        <v>55.250305250305253</v>
      </c>
      <c r="Y392" s="52">
        <f t="shared" si="115"/>
        <v>75.091575091575095</v>
      </c>
      <c r="Z392" s="52">
        <f t="shared" si="116"/>
        <v>75.396825396825392</v>
      </c>
      <c r="AA392" s="52">
        <f t="shared" si="117"/>
        <v>-2.8693528693528734</v>
      </c>
      <c r="AB392" s="52">
        <f t="shared" si="118"/>
        <v>-2.8693528693528663</v>
      </c>
      <c r="AC392" s="52">
        <f t="shared" si="119"/>
        <v>-2.8693528693528663</v>
      </c>
      <c r="AF392">
        <v>1.81</v>
      </c>
      <c r="AG392">
        <v>2.08</v>
      </c>
    </row>
    <row r="393" spans="1:33" ht="15" x14ac:dyDescent="0.25">
      <c r="A393">
        <v>2.23</v>
      </c>
      <c r="B393">
        <v>3.39</v>
      </c>
      <c r="C393">
        <v>3.5</v>
      </c>
      <c r="D393" s="45">
        <f t="shared" si="120"/>
        <v>2.913002972529144E-2</v>
      </c>
      <c r="E393" s="46">
        <f>IF(OR($A393="",$B393="",$C393=""),"",A393*'MPTO_working_3-way'!$I392)</f>
        <v>2.2949599662873998</v>
      </c>
      <c r="F393" s="47">
        <f>IF(OR($A393="",$B393="",$C393=""),"",B393*'MPTO_working_3-way'!$I392)</f>
        <v>3.488750800768738</v>
      </c>
      <c r="G393" s="48">
        <f>IF(OR($A393="",$B393="",$C393=""),"",C393*'MPTO_working_3-way'!$I392)</f>
        <v>3.6019551040385203</v>
      </c>
      <c r="H393" s="46">
        <f>IF(OR($A393="",$B393="",$C393=""),"",'MPTO_working_3-way'!E392)</f>
        <v>2.2793556214419546</v>
      </c>
      <c r="I393" s="47">
        <f>IF(OR($A393="",$B393="",$C393=""),"",'MPTO_working_3-way'!F392)</f>
        <v>3.5053865771663886</v>
      </c>
      <c r="J393" s="48">
        <f>IF(OR($A393="",$B393="",$C393=""),"",'MPTO_working_3-way'!G392)</f>
        <v>3.6231322760499993</v>
      </c>
      <c r="K393" s="46">
        <f>IF(OR($A393="",$B393="",$C393=""),"",'OddsRatio_working_3-way'!H392)</f>
        <v>2.2859445276237178</v>
      </c>
      <c r="L393" s="47">
        <f>IF(OR($A393="",$B393="",$C393=""),"",'OddsRatio_working_3-way'!I392)</f>
        <v>3.4987052203420204</v>
      </c>
      <c r="M393" s="48">
        <f>IF(OR($A393="",$B393="",$C393=""),"",'OddsRatio_working_3-way'!J392)</f>
        <v>3.6137083894791009</v>
      </c>
      <c r="N393" s="49">
        <f t="shared" si="99"/>
        <v>43.573744844783455</v>
      </c>
      <c r="O393" s="50">
        <f t="shared" si="100"/>
        <v>28.663554868397373</v>
      </c>
      <c r="P393" s="50">
        <f t="shared" si="101"/>
        <v>27.762700286819168</v>
      </c>
      <c r="Q393" t="s">
        <v>312</v>
      </c>
      <c r="R393" t="s">
        <v>310</v>
      </c>
      <c r="S393" s="40">
        <v>44159</v>
      </c>
      <c r="T393" s="52">
        <v>100</v>
      </c>
      <c r="U393" s="52">
        <f t="shared" si="111"/>
        <v>55.156950672645742</v>
      </c>
      <c r="V393" s="52">
        <f t="shared" si="112"/>
        <v>70.501474926253692</v>
      </c>
      <c r="W393" s="52">
        <f t="shared" si="113"/>
        <v>71.428571428571431</v>
      </c>
      <c r="X393" s="52">
        <f t="shared" si="114"/>
        <v>58.069953645174891</v>
      </c>
      <c r="Y393" s="52">
        <f t="shared" si="115"/>
        <v>73.414477898782835</v>
      </c>
      <c r="Z393" s="52">
        <f t="shared" si="116"/>
        <v>74.341574401100573</v>
      </c>
      <c r="AA393" s="52">
        <f t="shared" si="117"/>
        <v>-2.9130029725291493</v>
      </c>
      <c r="AB393" s="52">
        <f t="shared" si="118"/>
        <v>-2.9130029725291422</v>
      </c>
      <c r="AC393" s="52">
        <f t="shared" si="119"/>
        <v>-2.9130029725291422</v>
      </c>
      <c r="AF393">
        <v>2.0499999999999998</v>
      </c>
      <c r="AG393">
        <v>1.85</v>
      </c>
    </row>
    <row r="394" spans="1:33" ht="15" x14ac:dyDescent="0.25">
      <c r="A394">
        <v>2.08</v>
      </c>
      <c r="B394">
        <v>3.5</v>
      </c>
      <c r="C394">
        <v>3.81</v>
      </c>
      <c r="D394" s="45">
        <f t="shared" si="120"/>
        <v>2.8950708084566346E-2</v>
      </c>
      <c r="E394" s="46">
        <f>IF(OR($A394="",$B394="",$C394=""),"",A394*'MPTO_working_3-way'!$I393)</f>
        <v>2.1402174728158982</v>
      </c>
      <c r="F394" s="47">
        <f>IF(OR($A394="",$B394="",$C394=""),"",B394*'MPTO_working_3-way'!$I393)</f>
        <v>3.6013274782959823</v>
      </c>
      <c r="G394" s="48">
        <f>IF(OR($A394="",$B394="",$C394=""),"",C394*'MPTO_working_3-way'!$I393)</f>
        <v>3.9203021978021977</v>
      </c>
      <c r="H394" s="46">
        <f>IF(OR($A394="",$B394="",$C394=""),"",'MPTO_working_3-way'!E393)</f>
        <v>2.1226059894903324</v>
      </c>
      <c r="I394" s="47">
        <f>IF(OR($A394="",$B394="",$C394=""),"",'MPTO_working_3-way'!F393)</f>
        <v>3.6223477889897873</v>
      </c>
      <c r="J394" s="48">
        <f>IF(OR($A394="",$B394="",$C394=""),"",'MPTO_working_3-way'!G393)</f>
        <v>3.9554309074487803</v>
      </c>
      <c r="K394" s="46">
        <f>IF(OR($A394="",$B394="",$C394=""),"",'OddsRatio_working_3-way'!H393)</f>
        <v>2.1297402713792808</v>
      </c>
      <c r="L394" s="47">
        <f>IF(OR($A394="",$B394="",$C394=""),"",'OddsRatio_working_3-way'!I393)</f>
        <v>3.6151395170816691</v>
      </c>
      <c r="M394" s="48">
        <f>IF(OR($A394="",$B394="",$C394=""),"",'OddsRatio_working_3-way'!J393)</f>
        <v>3.9394168171997967</v>
      </c>
      <c r="N394" s="49">
        <f t="shared" si="99"/>
        <v>46.724223715653224</v>
      </c>
      <c r="O394" s="50">
        <f t="shared" si="100"/>
        <v>27.767538665302489</v>
      </c>
      <c r="P394" s="50">
        <f t="shared" si="101"/>
        <v>25.508237619044284</v>
      </c>
      <c r="Q394" t="s">
        <v>319</v>
      </c>
      <c r="R394" t="s">
        <v>327</v>
      </c>
      <c r="S394" s="40">
        <v>44159</v>
      </c>
      <c r="T394" s="52">
        <v>100</v>
      </c>
      <c r="U394" s="52">
        <f t="shared" si="111"/>
        <v>51.92307692307692</v>
      </c>
      <c r="V394" s="52">
        <f t="shared" si="112"/>
        <v>71.428571428571431</v>
      </c>
      <c r="W394" s="52">
        <f t="shared" si="113"/>
        <v>73.753280839895012</v>
      </c>
      <c r="X394" s="52">
        <f t="shared" si="114"/>
        <v>54.81814773153355</v>
      </c>
      <c r="Y394" s="52">
        <f t="shared" si="115"/>
        <v>74.323642237028054</v>
      </c>
      <c r="Z394" s="52">
        <f t="shared" si="116"/>
        <v>76.64835164835165</v>
      </c>
      <c r="AA394" s="52">
        <f t="shared" si="117"/>
        <v>-2.8950708084566301</v>
      </c>
      <c r="AB394" s="52">
        <f t="shared" si="118"/>
        <v>-2.895070808456623</v>
      </c>
      <c r="AC394" s="52">
        <f t="shared" si="119"/>
        <v>-2.8950708084566372</v>
      </c>
      <c r="AF394">
        <v>2</v>
      </c>
      <c r="AG394">
        <v>1.89</v>
      </c>
    </row>
    <row r="395" spans="1:33" ht="15" x14ac:dyDescent="0.25">
      <c r="A395">
        <v>2.0299999999999998</v>
      </c>
      <c r="B395">
        <v>3.53</v>
      </c>
      <c r="C395">
        <v>3.96</v>
      </c>
      <c r="D395" s="45">
        <f t="shared" si="120"/>
        <v>2.8422208943846172E-2</v>
      </c>
      <c r="E395" s="46">
        <f>IF(OR($A395="",$B395="",$C395=""),"",A395*'MPTO_working_3-way'!$I394)</f>
        <v>2.0876970841560074</v>
      </c>
      <c r="F395" s="47">
        <f>IF(OR($A395="",$B395="",$C395=""),"",B395*'MPTO_working_3-way'!$I394)</f>
        <v>3.6303303975717767</v>
      </c>
      <c r="G395" s="48">
        <f>IF(OR($A395="",$B395="",$C395=""),"",C395*'MPTO_working_3-way'!$I394)</f>
        <v>4.0725519474176304</v>
      </c>
      <c r="H395" s="46">
        <f>IF(OR($A395="",$B395="",$C395=""),"",'MPTO_working_3-way'!E394)</f>
        <v>2.0698072816384707</v>
      </c>
      <c r="I395" s="47">
        <f>IF(OR($A395="",$B395="",$C395=""),"",'MPTO_working_3-way'!F394)</f>
        <v>3.6521402269871674</v>
      </c>
      <c r="J395" s="48">
        <f>IF(OR($A395="",$B395="",$C395=""),"",'MPTO_working_3-way'!G394)</f>
        <v>4.1143597334591711</v>
      </c>
      <c r="K395" s="46">
        <f>IF(OR($A395="",$B395="",$C395=""),"",'OddsRatio_working_3-way'!H394)</f>
        <v>2.0769568950442863</v>
      </c>
      <c r="L395" s="47">
        <f>IF(OR($A395="",$B395="",$C395=""),"",'OddsRatio_working_3-way'!I394)</f>
        <v>3.6453407227786849</v>
      </c>
      <c r="M395" s="48">
        <f>IF(OR($A395="",$B395="",$C395=""),"",'OddsRatio_working_3-way'!J394)</f>
        <v>4.0949440867292113</v>
      </c>
      <c r="N395" s="49">
        <f t="shared" si="99"/>
        <v>47.899669333698839</v>
      </c>
      <c r="O395" s="50">
        <f t="shared" si="100"/>
        <v>27.54570219473333</v>
      </c>
      <c r="P395" s="50">
        <f t="shared" si="101"/>
        <v>24.554628471567842</v>
      </c>
      <c r="Q395" t="s">
        <v>321</v>
      </c>
      <c r="R395" t="s">
        <v>309</v>
      </c>
      <c r="S395" s="40">
        <v>44159</v>
      </c>
      <c r="T395" s="52">
        <v>100</v>
      </c>
      <c r="U395" s="52">
        <f t="shared" si="111"/>
        <v>50.73891625615763</v>
      </c>
      <c r="V395" s="52">
        <f t="shared" si="112"/>
        <v>71.671388101982998</v>
      </c>
      <c r="W395" s="52">
        <f t="shared" si="113"/>
        <v>74.747474747474755</v>
      </c>
      <c r="X395" s="52">
        <f t="shared" si="114"/>
        <v>53.581137150542247</v>
      </c>
      <c r="Y395" s="52">
        <f t="shared" si="115"/>
        <v>74.513608996367637</v>
      </c>
      <c r="Z395" s="52">
        <f t="shared" si="116"/>
        <v>77.589695641859365</v>
      </c>
      <c r="AA395" s="52">
        <f t="shared" si="117"/>
        <v>-2.8422208943846172</v>
      </c>
      <c r="AB395" s="52">
        <f t="shared" si="118"/>
        <v>-2.8422208943846385</v>
      </c>
      <c r="AC395" s="52">
        <f t="shared" si="119"/>
        <v>-2.8422208943846101</v>
      </c>
      <c r="AF395">
        <v>1.97</v>
      </c>
      <c r="AG395">
        <v>1.92</v>
      </c>
    </row>
    <row r="396" spans="1:33" ht="15" x14ac:dyDescent="0.25">
      <c r="A396">
        <v>2.41</v>
      </c>
      <c r="B396">
        <v>3.61</v>
      </c>
      <c r="C396">
        <v>2.99</v>
      </c>
      <c r="D396" s="45">
        <f t="shared" si="120"/>
        <v>2.639423012052422E-2</v>
      </c>
      <c r="E396" s="46">
        <f>IF(OR($A396="",$B396="",$C396=""),"",A396*'MPTO_working_3-way'!$I395)</f>
        <v>2.4736100945904633</v>
      </c>
      <c r="F396" s="47">
        <f>IF(OR($A396="",$B396="",$C396=""),"",B396*'MPTO_working_3-way'!$I395)</f>
        <v>3.7052831707350924</v>
      </c>
      <c r="G396" s="48">
        <f>IF(OR($A396="",$B396="",$C396=""),"",C396*'MPTO_working_3-way'!$I395)</f>
        <v>3.0689187480603675</v>
      </c>
      <c r="H396" s="46">
        <f>IF(OR($A396="",$B396="",$C396=""),"",'MPTO_working_3-way'!E395)</f>
        <v>2.4622070749802676</v>
      </c>
      <c r="I396" s="47">
        <f>IF(OR($A396="",$B396="",$C396=""),"",'MPTO_working_3-way'!F395)</f>
        <v>3.7284185125683087</v>
      </c>
      <c r="J396" s="48">
        <f>IF(OR($A396="",$B396="",$C396=""),"",'MPTO_working_3-way'!G395)</f>
        <v>3.0707807234200741</v>
      </c>
      <c r="K396" s="46">
        <f>IF(OR($A396="",$B396="",$C396=""),"",'OddsRatio_working_3-way'!H395)</f>
        <v>2.4673976102527639</v>
      </c>
      <c r="L396" s="47">
        <f>IF(OR($A396="",$B396="",$C396=""),"",'OddsRatio_working_3-way'!I395)</f>
        <v>3.7162466402551169</v>
      </c>
      <c r="M396" s="48">
        <f>IF(OR($A396="",$B396="",$C396=""),"",'OddsRatio_working_3-way'!J395)</f>
        <v>3.071007974753901</v>
      </c>
      <c r="N396" s="49">
        <f t="shared" si="99"/>
        <v>40.426743171322741</v>
      </c>
      <c r="O396" s="50">
        <f t="shared" si="100"/>
        <v>26.988490593597724</v>
      </c>
      <c r="P396" s="50">
        <f t="shared" si="101"/>
        <v>32.584766235079528</v>
      </c>
      <c r="Q396" t="s">
        <v>317</v>
      </c>
      <c r="R396" t="s">
        <v>308</v>
      </c>
      <c r="S396" s="40">
        <v>44159</v>
      </c>
      <c r="T396" s="52">
        <v>100</v>
      </c>
      <c r="U396" s="52">
        <f t="shared" si="111"/>
        <v>58.50622406639004</v>
      </c>
      <c r="V396" s="52">
        <f t="shared" si="112"/>
        <v>72.29916897506925</v>
      </c>
      <c r="W396" s="52">
        <f t="shared" si="113"/>
        <v>66.555183946488299</v>
      </c>
      <c r="X396" s="52">
        <f t="shared" si="114"/>
        <v>61.145647078442458</v>
      </c>
      <c r="Y396" s="52">
        <f t="shared" si="115"/>
        <v>74.938591987121654</v>
      </c>
      <c r="Z396" s="52">
        <f t="shared" si="116"/>
        <v>69.194606958540703</v>
      </c>
      <c r="AA396" s="52">
        <f t="shared" si="117"/>
        <v>-2.6394230120524185</v>
      </c>
      <c r="AB396" s="52">
        <f t="shared" si="118"/>
        <v>-2.6394230120524043</v>
      </c>
      <c r="AC396" s="52">
        <f t="shared" si="119"/>
        <v>-2.6394230120524043</v>
      </c>
      <c r="AF396">
        <v>2</v>
      </c>
      <c r="AG396">
        <v>1.89</v>
      </c>
    </row>
    <row r="397" spans="1:33" ht="15" x14ac:dyDescent="0.25">
      <c r="A397">
        <v>2.37</v>
      </c>
      <c r="B397">
        <v>3.4</v>
      </c>
      <c r="C397">
        <v>3.2</v>
      </c>
      <c r="D397" s="45">
        <f t="shared" si="120"/>
        <v>2.8558575328865743E-2</v>
      </c>
      <c r="E397" s="46">
        <f>IF(OR($A397="",$B397="",$C397=""),"",A397*'MPTO_working_3-way'!$I396)</f>
        <v>2.437683823529412</v>
      </c>
      <c r="F397" s="47">
        <f>IF(OR($A397="",$B397="",$C397=""),"",B397*'MPTO_working_3-way'!$I396)</f>
        <v>3.4970991561181433</v>
      </c>
      <c r="G397" s="48">
        <f>IF(OR($A397="",$B397="",$C397=""),"",C397*'MPTO_working_3-way'!$I396)</f>
        <v>3.2913874410523705</v>
      </c>
      <c r="H397" s="46">
        <f>IF(OR($A397="",$B397="",$C397=""),"",'MPTO_working_3-way'!E396)</f>
        <v>2.4247044220714904</v>
      </c>
      <c r="I397" s="47">
        <f>IF(OR($A397="",$B397="",$C397=""),"",'MPTO_working_3-way'!F396)</f>
        <v>3.5137266302076706</v>
      </c>
      <c r="J397" s="48">
        <f>IF(OR($A397="",$B397="",$C397=""),"",'MPTO_working_3-way'!G396)</f>
        <v>3.3005427176844049</v>
      </c>
      <c r="K397" s="46">
        <f>IF(OR($A397="",$B397="",$C397=""),"",'OddsRatio_working_3-way'!H396)</f>
        <v>2.4304051789593992</v>
      </c>
      <c r="L397" s="47">
        <f>IF(OR($A397="",$B397="",$C397=""),"",'OddsRatio_working_3-way'!I396)</f>
        <v>3.5058192916077067</v>
      </c>
      <c r="M397" s="48">
        <f>IF(OR($A397="",$B397="",$C397=""),"",'OddsRatio_working_3-way'!J396)</f>
        <v>3.2970010173070645</v>
      </c>
      <c r="N397" s="49">
        <f t="shared" si="99"/>
        <v>41.022547319206694</v>
      </c>
      <c r="O397" s="50">
        <f t="shared" si="100"/>
        <v>28.595128572505846</v>
      </c>
      <c r="P397" s="50">
        <f t="shared" si="101"/>
        <v>30.382324108287456</v>
      </c>
      <c r="Q397" t="s">
        <v>314</v>
      </c>
      <c r="R397" t="s">
        <v>325</v>
      </c>
      <c r="S397" s="40">
        <v>44159</v>
      </c>
      <c r="T397" s="52">
        <v>100</v>
      </c>
      <c r="U397" s="52">
        <f t="shared" si="111"/>
        <v>57.805907172995774</v>
      </c>
      <c r="V397" s="52">
        <f t="shared" si="112"/>
        <v>70.588235294117652</v>
      </c>
      <c r="W397" s="52">
        <f t="shared" si="113"/>
        <v>68.75</v>
      </c>
      <c r="X397" s="52">
        <f t="shared" si="114"/>
        <v>60.661764705882362</v>
      </c>
      <c r="Y397" s="52">
        <f t="shared" si="115"/>
        <v>73.444092827004212</v>
      </c>
      <c r="Z397" s="52">
        <f t="shared" si="116"/>
        <v>71.605857532886574</v>
      </c>
      <c r="AA397" s="52">
        <f t="shared" si="117"/>
        <v>-2.8558575328865885</v>
      </c>
      <c r="AB397" s="52">
        <f t="shared" si="118"/>
        <v>-2.8558575328865601</v>
      </c>
      <c r="AC397" s="52">
        <f t="shared" si="119"/>
        <v>-2.8558575328865743</v>
      </c>
      <c r="AF397">
        <v>2.17</v>
      </c>
      <c r="AG397">
        <v>1.75</v>
      </c>
    </row>
    <row r="398" spans="1:33" ht="15" x14ac:dyDescent="0.25">
      <c r="A398">
        <v>1.8</v>
      </c>
      <c r="B398">
        <v>3.82</v>
      </c>
      <c r="C398">
        <v>4.7300000000000004</v>
      </c>
      <c r="D398" s="45">
        <f t="shared" si="120"/>
        <v>2.8752150753855288E-2</v>
      </c>
      <c r="E398" s="46">
        <f>IF(OR($A398="",$B398="",$C398=""),"",A398*'MPTO_working_3-way'!$I397)</f>
        <v>1.8517538713569395</v>
      </c>
      <c r="F398" s="47">
        <f>IF(OR($A398="",$B398="",$C398=""),"",B398*'MPTO_working_3-way'!$I397)</f>
        <v>3.9298332158797269</v>
      </c>
      <c r="G398" s="48">
        <f>IF(OR($A398="",$B398="",$C398=""),"",C398*'MPTO_working_3-way'!$I397)</f>
        <v>4.8659976730657357</v>
      </c>
      <c r="H398" s="46">
        <f>IF(OR($A398="",$B398="",$C398=""),"",'MPTO_working_3-way'!E397)</f>
        <v>1.8315974190680504</v>
      </c>
      <c r="I398" s="47">
        <f>IF(OR($A398="",$B398="",$C398=""),"",'MPTO_working_3-way'!F397)</f>
        <v>3.9651690909209121</v>
      </c>
      <c r="J398" s="48">
        <f>IF(OR($A398="",$B398="",$C398=""),"",'MPTO_working_3-way'!G397)</f>
        <v>4.9546049130447143</v>
      </c>
      <c r="K398" s="46">
        <f>IF(OR($A398="",$B398="",$C398=""),"",'OddsRatio_working_3-way'!H397)</f>
        <v>1.839069972862817</v>
      </c>
      <c r="L398" s="47">
        <f>IF(OR($A398="",$B398="",$C398=""),"",'OddsRatio_working_3-way'!I397)</f>
        <v>3.9577216543414315</v>
      </c>
      <c r="M398" s="48">
        <f>IF(OR($A398="",$B398="",$C398=""),"",'OddsRatio_working_3-way'!J397)</f>
        <v>4.9121637484728868</v>
      </c>
      <c r="N398" s="49">
        <f t="shared" si="99"/>
        <v>54.002857262407879</v>
      </c>
      <c r="O398" s="50">
        <f t="shared" si="100"/>
        <v>25.446372532024657</v>
      </c>
      <c r="P398" s="50">
        <f t="shared" si="101"/>
        <v>20.550770205567478</v>
      </c>
      <c r="Q398" t="s">
        <v>323</v>
      </c>
      <c r="R398" t="s">
        <v>326</v>
      </c>
      <c r="S398" s="40">
        <v>44159</v>
      </c>
      <c r="T398" s="52">
        <v>100</v>
      </c>
      <c r="U398" s="52">
        <f t="shared" si="111"/>
        <v>44.444444444444443</v>
      </c>
      <c r="V398" s="52">
        <f t="shared" si="112"/>
        <v>73.821989528795811</v>
      </c>
      <c r="W398" s="52">
        <f t="shared" si="113"/>
        <v>78.858350951374206</v>
      </c>
      <c r="X398" s="52">
        <f t="shared" si="114"/>
        <v>47.319659519829983</v>
      </c>
      <c r="Y398" s="52">
        <f t="shared" si="115"/>
        <v>76.697204604181351</v>
      </c>
      <c r="Z398" s="52">
        <f t="shared" si="116"/>
        <v>81.733566026759746</v>
      </c>
      <c r="AA398" s="52">
        <f t="shared" si="117"/>
        <v>-2.8752150753855403</v>
      </c>
      <c r="AB398" s="52">
        <f t="shared" si="118"/>
        <v>-2.8752150753855403</v>
      </c>
      <c r="AC398" s="52">
        <f t="shared" si="119"/>
        <v>-2.8752150753855403</v>
      </c>
      <c r="AF398">
        <v>2.11</v>
      </c>
      <c r="AG398">
        <v>1.79</v>
      </c>
    </row>
    <row r="399" spans="1:33" ht="15" x14ac:dyDescent="0.25">
      <c r="A399">
        <v>1.82</v>
      </c>
      <c r="B399">
        <v>3.78</v>
      </c>
      <c r="C399">
        <v>4.63</v>
      </c>
      <c r="D399" s="45">
        <f t="shared" si="120"/>
        <v>2.9983535383103277E-2</v>
      </c>
      <c r="E399" s="46">
        <f>IF(OR($A399="",$B399="",$C399=""),"",A399*'MPTO_working_3-way'!$I398)</f>
        <v>1.874570034397248</v>
      </c>
      <c r="F399" s="47">
        <f>IF(OR($A399="",$B399="",$C399=""),"",B399*'MPTO_working_3-way'!$I398)</f>
        <v>3.8933377637481303</v>
      </c>
      <c r="G399" s="48">
        <f>IF(OR($A399="",$B399="",$C399=""),"",C399*'MPTO_working_3-way'!$I398)</f>
        <v>4.7688237688237685</v>
      </c>
      <c r="H399" s="46">
        <f>IF(OR($A399="",$B399="",$C399=""),"",'MPTO_working_3-way'!E398)</f>
        <v>1.853719173011356</v>
      </c>
      <c r="I399" s="47">
        <f>IF(OR($A399="",$B399="",$C399=""),"",'MPTO_working_3-way'!F398)</f>
        <v>3.9284124957841282</v>
      </c>
      <c r="J399" s="48">
        <f>IF(OR($A399="",$B399="",$C399=""),"",'MPTO_working_3-way'!G398)</f>
        <v>4.854646787796713</v>
      </c>
      <c r="K399" s="46">
        <f>IF(OR($A399="",$B399="",$C399=""),"",'OddsRatio_working_3-way'!H398)</f>
        <v>1.8614968905921936</v>
      </c>
      <c r="L399" s="47">
        <f>IF(OR($A399="",$B399="",$C399=""),"",'OddsRatio_working_3-way'!I398)</f>
        <v>3.9206845803003643</v>
      </c>
      <c r="M399" s="48">
        <f>IF(OR($A399="",$B399="",$C399=""),"",'OddsRatio_working_3-way'!J398)</f>
        <v>4.8136996498166624</v>
      </c>
      <c r="N399" s="49">
        <f t="shared" si="99"/>
        <v>53.345566271229842</v>
      </c>
      <c r="O399" s="50">
        <f t="shared" si="100"/>
        <v>25.684902278740296</v>
      </c>
      <c r="P399" s="50">
        <f t="shared" si="101"/>
        <v>20.969531450029873</v>
      </c>
      <c r="Q399" t="s">
        <v>320</v>
      </c>
      <c r="R399" t="s">
        <v>313</v>
      </c>
      <c r="S399" s="40">
        <v>44159</v>
      </c>
      <c r="T399" s="52">
        <v>100</v>
      </c>
      <c r="U399" s="52">
        <f t="shared" si="111"/>
        <v>45.054945054945051</v>
      </c>
      <c r="V399" s="52">
        <f t="shared" si="112"/>
        <v>73.544973544973558</v>
      </c>
      <c r="W399" s="52">
        <f t="shared" si="113"/>
        <v>78.40172786177105</v>
      </c>
      <c r="X399" s="52">
        <f t="shared" si="114"/>
        <v>48.053298593255398</v>
      </c>
      <c r="Y399" s="52">
        <f t="shared" si="115"/>
        <v>76.543327083283884</v>
      </c>
      <c r="Z399" s="52">
        <f t="shared" si="116"/>
        <v>81.40008140008139</v>
      </c>
      <c r="AA399" s="52">
        <f t="shared" si="117"/>
        <v>-2.9983535383103472</v>
      </c>
      <c r="AB399" s="52">
        <f t="shared" si="118"/>
        <v>-2.9983535383103259</v>
      </c>
      <c r="AC399" s="52">
        <f t="shared" si="119"/>
        <v>-2.9983535383103401</v>
      </c>
      <c r="AF399">
        <v>2.1</v>
      </c>
      <c r="AG399">
        <v>1.79</v>
      </c>
    </row>
    <row r="400" spans="1:33" ht="15" x14ac:dyDescent="0.25">
      <c r="A400">
        <v>3.24</v>
      </c>
      <c r="B400">
        <v>3.29</v>
      </c>
      <c r="C400">
        <v>2.41</v>
      </c>
      <c r="D400" s="45">
        <f t="shared" si="120"/>
        <v>2.7531102425896403E-2</v>
      </c>
      <c r="E400" s="46">
        <f>IF(OR($A400="",$B400="",$C400=""),"",A400*'MPTO_working_3-way'!$I399)</f>
        <v>3.3292007718599046</v>
      </c>
      <c r="F400" s="47">
        <f>IF(OR($A400="",$B400="",$C400=""),"",B400*'MPTO_working_3-way'!$I399)</f>
        <v>3.3805773269811992</v>
      </c>
      <c r="G400" s="48">
        <f>IF(OR($A400="",$B400="",$C400=""),"",C400*'MPTO_working_3-way'!$I399)</f>
        <v>2.4763499568464105</v>
      </c>
      <c r="H400" s="46">
        <f>IF(OR($A400="",$B400="",$C400=""),"",'MPTO_working_3-way'!E399)</f>
        <v>3.3392890536839803</v>
      </c>
      <c r="I400" s="47">
        <f>IF(OR($A400="",$B400="",$C400=""),"",'MPTO_working_3-way'!F399)</f>
        <v>3.3924256147213372</v>
      </c>
      <c r="J400" s="48">
        <f>IF(OR($A400="",$B400="",$C400=""),"",'MPTO_working_3-way'!G399)</f>
        <v>2.4645066363225649</v>
      </c>
      <c r="K400" s="46">
        <f>IF(OR($A400="",$B400="",$C400=""),"",'OddsRatio_working_3-way'!H399)</f>
        <v>3.3349196712134317</v>
      </c>
      <c r="L400" s="47">
        <f>IF(OR($A400="",$B400="",$C400=""),"",'OddsRatio_working_3-way'!I399)</f>
        <v>3.3870384138744449</v>
      </c>
      <c r="M400" s="48">
        <f>IF(OR($A400="",$B400="",$C400=""),"",'OddsRatio_working_3-way'!J399)</f>
        <v>2.469748543040597</v>
      </c>
      <c r="N400" s="49">
        <f t="shared" si="99"/>
        <v>30.037239221272198</v>
      </c>
      <c r="O400" s="50">
        <f t="shared" si="100"/>
        <v>29.580746223988431</v>
      </c>
      <c r="P400" s="50">
        <f t="shared" si="101"/>
        <v>40.382014554739385</v>
      </c>
      <c r="Q400" t="s">
        <v>322</v>
      </c>
      <c r="R400" t="s">
        <v>306</v>
      </c>
      <c r="S400" s="40">
        <v>44159</v>
      </c>
      <c r="T400" s="52">
        <v>100</v>
      </c>
      <c r="U400" s="52">
        <f t="shared" si="111"/>
        <v>69.135802469135797</v>
      </c>
      <c r="V400" s="52">
        <f t="shared" si="112"/>
        <v>69.6048632218845</v>
      </c>
      <c r="W400" s="52">
        <f t="shared" si="113"/>
        <v>58.50622406639004</v>
      </c>
      <c r="X400" s="52">
        <f t="shared" si="114"/>
        <v>71.888912711725467</v>
      </c>
      <c r="Y400" s="52">
        <f t="shared" si="115"/>
        <v>72.357973464474142</v>
      </c>
      <c r="Z400" s="52">
        <f t="shared" si="116"/>
        <v>61.259334308979696</v>
      </c>
      <c r="AA400" s="52">
        <f t="shared" si="117"/>
        <v>-2.7531102425896705</v>
      </c>
      <c r="AB400" s="52">
        <f t="shared" si="118"/>
        <v>-2.7531102425896421</v>
      </c>
      <c r="AC400" s="52">
        <f t="shared" si="119"/>
        <v>-2.7531102425896563</v>
      </c>
      <c r="AF400">
        <v>2.25</v>
      </c>
      <c r="AG400">
        <v>1.69</v>
      </c>
    </row>
    <row r="401" spans="1:35" ht="15" x14ac:dyDescent="0.25">
      <c r="A401">
        <v>7.79</v>
      </c>
      <c r="B401">
        <v>4.3899999999999997</v>
      </c>
      <c r="C401">
        <v>1.48</v>
      </c>
      <c r="D401" s="45">
        <f t="shared" si="120"/>
        <v>3.1835813227177212E-2</v>
      </c>
      <c r="E401" s="46">
        <f>IF(OR($A401="",$B401="",$C401=""),"",A401*'MPTO_working_3-way'!$I400)</f>
        <v>8.0380009850397105</v>
      </c>
      <c r="F401" s="47">
        <f>IF(OR($A401="",$B401="",$C401=""),"",B401*'MPTO_working_3-way'!$I400)</f>
        <v>4.5297592200673078</v>
      </c>
      <c r="G401" s="48">
        <f>IF(OR($A401="",$B401="",$C401=""),"",C401*'MPTO_working_3-way'!$I400)</f>
        <v>1.5271170035762223</v>
      </c>
      <c r="H401" s="46">
        <f>IF(OR($A401="",$B401="",$C401=""),"",'MPTO_working_3-way'!E400)</f>
        <v>8.492008853548672</v>
      </c>
      <c r="I401" s="47">
        <f>IF(OR($A401="",$B401="",$C401=""),"",'MPTO_working_3-way'!F400)</f>
        <v>4.6045074569945541</v>
      </c>
      <c r="J401" s="48">
        <f>IF(OR($A401="",$B401="",$C401=""),"",'MPTO_working_3-way'!G400)</f>
        <v>1.5036152822097122</v>
      </c>
      <c r="K401" s="46">
        <f>IF(OR($A401="",$B401="",$C401=""),"",'OddsRatio_working_3-way'!H400)</f>
        <v>8.2330236916114199</v>
      </c>
      <c r="L401" s="47">
        <f>IF(OR($A401="",$B401="",$C401=""),"",'OddsRatio_working_3-way'!I400)</f>
        <v>4.6111856133376605</v>
      </c>
      <c r="M401" s="48">
        <f>IF(OR($A401="",$B401="",$C401=""),"",'OddsRatio_working_3-way'!J400)</f>
        <v>1.5113183169327662</v>
      </c>
      <c r="N401" s="49">
        <f t="shared" si="99"/>
        <v>12.440904173328608</v>
      </c>
      <c r="O401" s="50">
        <f t="shared" si="100"/>
        <v>22.076228590029583</v>
      </c>
      <c r="P401" s="50">
        <f t="shared" si="101"/>
        <v>65.482867236641795</v>
      </c>
      <c r="Q401" t="s">
        <v>324</v>
      </c>
      <c r="R401" t="s">
        <v>307</v>
      </c>
      <c r="S401" s="40">
        <v>44159</v>
      </c>
      <c r="T401" s="52">
        <v>100</v>
      </c>
      <c r="U401" s="52">
        <f t="shared" si="111"/>
        <v>87.163029525032087</v>
      </c>
      <c r="V401" s="52">
        <f t="shared" si="112"/>
        <v>77.220956719817764</v>
      </c>
      <c r="W401" s="52">
        <f t="shared" si="113"/>
        <v>32.432432432432435</v>
      </c>
      <c r="X401" s="52">
        <f t="shared" si="114"/>
        <v>90.346610847749801</v>
      </c>
      <c r="Y401" s="52">
        <f t="shared" si="115"/>
        <v>80.404538042535464</v>
      </c>
      <c r="Z401" s="52">
        <f t="shared" si="116"/>
        <v>35.616013755150142</v>
      </c>
      <c r="AA401" s="52">
        <f t="shared" si="117"/>
        <v>-3.1835813227177141</v>
      </c>
      <c r="AB401" s="52">
        <f t="shared" si="118"/>
        <v>-3.1835813227176999</v>
      </c>
      <c r="AC401" s="52">
        <f t="shared" si="119"/>
        <v>-3.183581322717707</v>
      </c>
      <c r="AF401">
        <v>1.93</v>
      </c>
      <c r="AG401">
        <v>1.96</v>
      </c>
    </row>
    <row r="402" spans="1:35" ht="15" x14ac:dyDescent="0.25">
      <c r="A402">
        <v>3.53</v>
      </c>
      <c r="B402">
        <v>3.2</v>
      </c>
      <c r="C402">
        <v>2.31</v>
      </c>
      <c r="D402" s="45">
        <f t="shared" si="120"/>
        <v>2.8686551880602984E-2</v>
      </c>
      <c r="E402" s="46">
        <f>IF(OR($A402="",$B402="",$C402=""),"",A402*'MPTO_working_3-way'!$I401)</f>
        <v>3.6312635281385282</v>
      </c>
      <c r="F402" s="47">
        <f>IF(OR($A402="",$B402="",$C402=""),"",B402*'MPTO_working_3-way'!$I401)</f>
        <v>3.2917969660179298</v>
      </c>
      <c r="G402" s="48">
        <f>IF(OR($A402="",$B402="",$C402=""),"",C402*'MPTO_working_3-way'!$I401)</f>
        <v>2.3762659348441928</v>
      </c>
      <c r="H402" s="46">
        <f>IF(OR($A402="",$B402="",$C402=""),"",'MPTO_working_3-way'!E401)</f>
        <v>3.653315885317252</v>
      </c>
      <c r="I402" s="47">
        <f>IF(OR($A402="",$B402="",$C402=""),"",'MPTO_working_3-way'!F401)</f>
        <v>3.3010074908199094</v>
      </c>
      <c r="J402" s="48">
        <f>IF(OR($A402="",$B402="",$C402=""),"",'MPTO_working_3-way'!G401)</f>
        <v>2.3621772955865907</v>
      </c>
      <c r="K402" s="46">
        <f>IF(OR($A402="",$B402="",$C402=""),"",'OddsRatio_working_3-way'!H401)</f>
        <v>3.6425780190223116</v>
      </c>
      <c r="L402" s="47">
        <f>IF(OR($A402="",$B402="",$C402=""),"",'OddsRatio_working_3-way'!I401)</f>
        <v>3.2978939295846192</v>
      </c>
      <c r="M402" s="48">
        <f>IF(OR($A402="",$B402="",$C402=""),"",'OddsRatio_working_3-way'!J401)</f>
        <v>2.3682913853435683</v>
      </c>
      <c r="N402" s="49">
        <f t="shared" si="99"/>
        <v>27.5386237393964</v>
      </c>
      <c r="O402" s="50">
        <f t="shared" si="100"/>
        <v>30.378544312521647</v>
      </c>
      <c r="P402" s="50">
        <f t="shared" si="101"/>
        <v>42.082831948081946</v>
      </c>
      <c r="Q402" t="s">
        <v>305</v>
      </c>
      <c r="R402" t="s">
        <v>318</v>
      </c>
      <c r="S402" s="40">
        <v>44159</v>
      </c>
      <c r="T402" s="52">
        <v>100</v>
      </c>
      <c r="U402" s="52">
        <f t="shared" si="111"/>
        <v>71.671388101982998</v>
      </c>
      <c r="V402" s="52">
        <f t="shared" si="112"/>
        <v>68.75</v>
      </c>
      <c r="W402" s="52">
        <f t="shared" si="113"/>
        <v>56.709956709956707</v>
      </c>
      <c r="X402" s="52">
        <f t="shared" si="114"/>
        <v>74.540043290043286</v>
      </c>
      <c r="Y402" s="52">
        <f t="shared" si="115"/>
        <v>71.618655188060288</v>
      </c>
      <c r="Z402" s="52">
        <f t="shared" si="116"/>
        <v>59.578611898016995</v>
      </c>
      <c r="AA402" s="52">
        <f t="shared" si="117"/>
        <v>-2.8686551880602877</v>
      </c>
      <c r="AB402" s="52">
        <f t="shared" si="118"/>
        <v>-2.8686551880602877</v>
      </c>
      <c r="AC402" s="52">
        <f t="shared" si="119"/>
        <v>-2.8686551880602877</v>
      </c>
      <c r="AF402">
        <v>2.37</v>
      </c>
      <c r="AG402">
        <v>1.63</v>
      </c>
    </row>
    <row r="403" spans="1:35" ht="15" x14ac:dyDescent="0.25">
      <c r="A403">
        <v>3.13</v>
      </c>
      <c r="B403">
        <v>3.28</v>
      </c>
      <c r="C403">
        <v>2.48</v>
      </c>
      <c r="D403" s="45">
        <f t="shared" si="120"/>
        <v>2.7592673123474576E-2</v>
      </c>
      <c r="E403" s="46">
        <f>IF(OR($A403="",$B403="",$C403=""),"",A403*'MPTO_working_3-way'!$I402)</f>
        <v>3.2163650668764752</v>
      </c>
      <c r="F403" s="47">
        <f>IF(OR($A403="",$B403="",$C403=""),"",B403*'MPTO_working_3-way'!$I402)</f>
        <v>3.3705039678449964</v>
      </c>
      <c r="G403" s="48">
        <f>IF(OR($A403="",$B403="",$C403=""),"",C403*'MPTO_working_3-way'!$I402)</f>
        <v>2.5484298293462171</v>
      </c>
      <c r="H403" s="46">
        <f>IF(OR($A403="",$B403="",$C403=""),"",'MPTO_working_3-way'!E402)</f>
        <v>3.2227784933693022</v>
      </c>
      <c r="I403" s="47">
        <f>IF(OR($A403="",$B403="",$C403=""),"",'MPTO_working_3-way'!F402)</f>
        <v>3.3820290150771286</v>
      </c>
      <c r="J403" s="48">
        <f>IF(OR($A403="",$B403="",$C403=""),"",'MPTO_working_3-way'!G402)</f>
        <v>2.5378891061443607</v>
      </c>
      <c r="K403" s="46">
        <f>IF(OR($A403="",$B403="",$C403=""),"",'OddsRatio_working_3-way'!H402)</f>
        <v>3.2201548002710227</v>
      </c>
      <c r="L403" s="47">
        <f>IF(OR($A403="",$B403="",$C403=""),"",'OddsRatio_working_3-way'!I402)</f>
        <v>3.3765037298675744</v>
      </c>
      <c r="M403" s="48">
        <f>IF(OR($A403="",$B403="",$C403=""),"",'OddsRatio_working_3-way'!J402)</f>
        <v>2.5426427720193026</v>
      </c>
      <c r="N403" s="49">
        <f t="shared" si="99"/>
        <v>31.090998043052835</v>
      </c>
      <c r="O403" s="50">
        <f t="shared" si="100"/>
        <v>29.669153620352251</v>
      </c>
      <c r="P403" s="50">
        <f t="shared" si="101"/>
        <v>39.239848336594903</v>
      </c>
      <c r="Q403" t="s">
        <v>315</v>
      </c>
      <c r="R403" t="s">
        <v>311</v>
      </c>
      <c r="S403" s="40">
        <v>44159</v>
      </c>
      <c r="T403" s="52">
        <v>100</v>
      </c>
      <c r="U403" s="52">
        <f t="shared" si="111"/>
        <v>68.051118210862612</v>
      </c>
      <c r="V403" s="52">
        <f t="shared" si="112"/>
        <v>69.512195121951223</v>
      </c>
      <c r="W403" s="52">
        <f t="shared" si="113"/>
        <v>59.677419354838712</v>
      </c>
      <c r="X403" s="52">
        <f t="shared" si="114"/>
        <v>70.810385523210073</v>
      </c>
      <c r="Y403" s="52">
        <f t="shared" si="115"/>
        <v>72.27146243429867</v>
      </c>
      <c r="Z403" s="52">
        <f t="shared" si="116"/>
        <v>62.436686667186159</v>
      </c>
      <c r="AA403" s="52">
        <f t="shared" si="117"/>
        <v>-2.7592673123474611</v>
      </c>
      <c r="AB403" s="52">
        <f t="shared" si="118"/>
        <v>-2.7592673123474469</v>
      </c>
      <c r="AC403" s="52">
        <f t="shared" si="119"/>
        <v>-2.7592673123474469</v>
      </c>
      <c r="AF403">
        <v>2.2599999999999998</v>
      </c>
      <c r="AG403">
        <v>1.69</v>
      </c>
    </row>
    <row r="404" spans="1:35" ht="15" x14ac:dyDescent="0.25">
      <c r="A404">
        <v>3.19</v>
      </c>
      <c r="B404">
        <v>3.56</v>
      </c>
      <c r="C404">
        <v>2.2799999999999998</v>
      </c>
      <c r="D404" s="45">
        <f t="shared" si="120"/>
        <v>3.2974991457016101E-2</v>
      </c>
      <c r="E404" s="46">
        <f>IF(OR($A404="",$B404="",$C404=""),"",A404*'MPTO_working_3-way'!$I403)</f>
        <v>3.2951902227478813</v>
      </c>
      <c r="F404" s="47">
        <f>IF(OR($A404="",$B404="",$C404=""),"",B404*'MPTO_working_3-way'!$I403)</f>
        <v>3.6773909695869773</v>
      </c>
      <c r="G404" s="48">
        <f>IF(OR($A404="",$B404="",$C404=""),"",C404*'MPTO_working_3-way'!$I403)</f>
        <v>2.3551829805219966</v>
      </c>
      <c r="H404" s="46">
        <f>IF(OR($A404="",$B404="",$C404=""),"",'MPTO_working_3-way'!E403)</f>
        <v>3.3059167048566027</v>
      </c>
      <c r="I404" s="47">
        <f>IF(OR($A404="",$B404="",$C404=""),"",'MPTO_working_3-way'!F403)</f>
        <v>3.7049769453021382</v>
      </c>
      <c r="J404" s="48">
        <f>IF(OR($A404="",$B404="",$C404=""),"",'MPTO_working_3-way'!G403)</f>
        <v>2.3386078357889022</v>
      </c>
      <c r="K404" s="46">
        <f>IF(OR($A404="",$B404="",$C404=""),"",'OddsRatio_working_3-way'!H403)</f>
        <v>3.3024833010608998</v>
      </c>
      <c r="L404" s="47">
        <f>IF(OR($A404="",$B404="",$C404=""),"",'OddsRatio_working_3-way'!I403)</f>
        <v>3.69148732909402</v>
      </c>
      <c r="M404" s="48">
        <f>IF(OR($A404="",$B404="",$C404=""),"",'OddsRatio_working_3-way'!J403)</f>
        <v>2.34574366454701</v>
      </c>
      <c r="N404" s="49">
        <f t="shared" si="99"/>
        <v>30.347261687554212</v>
      </c>
      <c r="O404" s="50">
        <f t="shared" si="100"/>
        <v>27.193192354858969</v>
      </c>
      <c r="P404" s="50">
        <f t="shared" si="101"/>
        <v>42.459545957586812</v>
      </c>
      <c r="Q404" t="s">
        <v>440</v>
      </c>
      <c r="R404" t="s">
        <v>437</v>
      </c>
      <c r="S404" s="40">
        <v>44159</v>
      </c>
      <c r="T404" s="52">
        <v>100</v>
      </c>
      <c r="U404" s="52">
        <f t="shared" si="111"/>
        <v>68.652037617554868</v>
      </c>
      <c r="V404" s="52">
        <f t="shared" si="112"/>
        <v>71.910112359550567</v>
      </c>
      <c r="W404" s="52">
        <f t="shared" si="113"/>
        <v>56.140350877192972</v>
      </c>
      <c r="X404" s="52">
        <f t="shared" si="114"/>
        <v>71.949536763256461</v>
      </c>
      <c r="Y404" s="52">
        <f t="shared" si="115"/>
        <v>75.207611505252174</v>
      </c>
      <c r="Z404" s="52">
        <f t="shared" si="116"/>
        <v>59.437850022894587</v>
      </c>
      <c r="AA404" s="52">
        <f t="shared" si="117"/>
        <v>-3.2974991457015932</v>
      </c>
      <c r="AB404" s="52">
        <f t="shared" si="118"/>
        <v>-3.2974991457016074</v>
      </c>
      <c r="AC404" s="52">
        <f t="shared" si="119"/>
        <v>-3.2974991457016145</v>
      </c>
      <c r="AF404">
        <v>1.88</v>
      </c>
      <c r="AG404">
        <v>1.99</v>
      </c>
    </row>
    <row r="405" spans="1:35" ht="15" x14ac:dyDescent="0.25">
      <c r="A405">
        <v>3.78</v>
      </c>
      <c r="B405">
        <v>3.84</v>
      </c>
      <c r="C405">
        <v>1.96</v>
      </c>
      <c r="D405" s="45">
        <f t="shared" si="120"/>
        <v>3.5171012849584349E-2</v>
      </c>
      <c r="E405" s="46">
        <f>IF(OR($A405="",$B405="",$C405=""),"",A405*'MPTO_working_3-way'!$I404)</f>
        <v>3.9129464285714288</v>
      </c>
      <c r="F405" s="47">
        <f>IF(OR($A405="",$B405="",$C405=""),"",B405*'MPTO_working_3-way'!$I404)</f>
        <v>3.975056689342404</v>
      </c>
      <c r="G405" s="48">
        <f>IF(OR($A405="",$B405="",$C405=""),"",C405*'MPTO_working_3-way'!$I404)</f>
        <v>2.0289351851851851</v>
      </c>
      <c r="H405" s="46">
        <f>IF(OR($A405="",$B405="",$C405=""),"",'MPTO_working_3-way'!E404)</f>
        <v>3.9552801220765477</v>
      </c>
      <c r="I405" s="47">
        <f>IF(OR($A405="",$B405="",$C405=""),"",'MPTO_working_3-way'!F404)</f>
        <v>4.0210219717596409</v>
      </c>
      <c r="J405" s="48">
        <f>IF(OR($A405="",$B405="",$C405=""),"",'MPTO_working_3-way'!G404)</f>
        <v>2.0060968867969229</v>
      </c>
      <c r="K405" s="46">
        <f>IF(OR($A405="",$B405="",$C405=""),"",'OddsRatio_working_3-way'!H404)</f>
        <v>3.9390966171299993</v>
      </c>
      <c r="L405" s="47">
        <f>IF(OR($A405="",$B405="",$C405=""),"",'OddsRatio_working_3-way'!I404)</f>
        <v>4.002530357068057</v>
      </c>
      <c r="M405" s="48">
        <f>IF(OR($A405="",$B405="",$C405=""),"",'OddsRatio_working_3-way'!J404)</f>
        <v>2.0149398390089206</v>
      </c>
      <c r="N405" s="49">
        <f t="shared" si="99"/>
        <v>25.556189389617796</v>
      </c>
      <c r="O405" s="50">
        <f t="shared" si="100"/>
        <v>25.156873930405016</v>
      </c>
      <c r="P405" s="50">
        <f t="shared" si="101"/>
        <v>49.286936679977181</v>
      </c>
      <c r="Q405" t="s">
        <v>445</v>
      </c>
      <c r="R405" t="s">
        <v>439</v>
      </c>
      <c r="S405" s="40">
        <v>44159</v>
      </c>
      <c r="T405" s="52">
        <v>100</v>
      </c>
      <c r="U405" s="52">
        <f t="shared" si="111"/>
        <v>73.544973544973558</v>
      </c>
      <c r="V405" s="52">
        <f t="shared" si="112"/>
        <v>73.958333333333343</v>
      </c>
      <c r="W405" s="52">
        <f t="shared" si="113"/>
        <v>48.979591836734699</v>
      </c>
      <c r="X405" s="52">
        <f t="shared" si="114"/>
        <v>77.062074829931973</v>
      </c>
      <c r="Y405" s="52">
        <f t="shared" si="115"/>
        <v>77.475434618291757</v>
      </c>
      <c r="Z405" s="52">
        <f t="shared" si="116"/>
        <v>52.496693121693127</v>
      </c>
      <c r="AA405" s="52">
        <f t="shared" si="117"/>
        <v>-3.5171012849584145</v>
      </c>
      <c r="AB405" s="52">
        <f t="shared" si="118"/>
        <v>-3.5171012849584145</v>
      </c>
      <c r="AC405" s="52">
        <f t="shared" si="119"/>
        <v>-3.5171012849584287</v>
      </c>
      <c r="AF405">
        <v>1.82</v>
      </c>
      <c r="AG405">
        <v>2.0499999999999998</v>
      </c>
    </row>
    <row r="406" spans="1:35" ht="15" x14ac:dyDescent="0.25">
      <c r="A406">
        <v>2.84</v>
      </c>
      <c r="B406">
        <v>3.32</v>
      </c>
      <c r="C406">
        <v>2.63</v>
      </c>
      <c r="D406" s="45">
        <f t="shared" si="120"/>
        <v>3.3545632215575827E-2</v>
      </c>
      <c r="E406" s="46">
        <f>IF(OR($A406="",$B406="",$C406=""),"",A406*'MPTO_working_3-way'!$I405)</f>
        <v>2.935269595492235</v>
      </c>
      <c r="F406" s="47">
        <f>IF(OR($A406="",$B406="",$C406=""),"",B406*'MPTO_working_3-way'!$I405)</f>
        <v>3.4313714989557114</v>
      </c>
      <c r="G406" s="48">
        <f>IF(OR($A406="",$B406="",$C406=""),"",C406*'MPTO_working_3-way'!$I405)</f>
        <v>2.7182250127269643</v>
      </c>
      <c r="H406" s="46">
        <f>IF(OR($A406="",$B406="",$C406=""),"",'MPTO_working_3-way'!E405)</f>
        <v>2.9331465621656538</v>
      </c>
      <c r="I406" s="47">
        <f>IF(OR($A406="",$B406="",$C406=""),"",'MPTO_working_3-way'!F405)</f>
        <v>3.4480030908783492</v>
      </c>
      <c r="J406" s="48">
        <f>IF(OR($A406="",$B406="",$C406=""),"",'MPTO_working_3-way'!G405)</f>
        <v>2.7096874018377433</v>
      </c>
      <c r="K406" s="46">
        <f>IF(OR($A406="",$B406="",$C406=""),"",'OddsRatio_working_3-way'!H405)</f>
        <v>2.9346209075941383</v>
      </c>
      <c r="L406" s="47">
        <f>IF(OR($A406="",$B406="",$C406=""),"",'OddsRatio_working_3-way'!I405)</f>
        <v>3.4393046226186961</v>
      </c>
      <c r="M406" s="48">
        <f>IF(OR($A406="",$B406="",$C406=""),"",'OddsRatio_working_3-way'!J405)</f>
        <v>2.7138217822708945</v>
      </c>
      <c r="N406" s="49">
        <f t="shared" si="99"/>
        <v>34.068420888347852</v>
      </c>
      <c r="O406" s="50">
        <f t="shared" si="100"/>
        <v>29.142866061116834</v>
      </c>
      <c r="P406" s="50">
        <f t="shared" si="101"/>
        <v>36.788713050535314</v>
      </c>
      <c r="Q406" t="s">
        <v>444</v>
      </c>
      <c r="R406" t="s">
        <v>447</v>
      </c>
      <c r="S406" s="40">
        <v>44159</v>
      </c>
      <c r="T406" s="52">
        <v>100</v>
      </c>
      <c r="U406" s="52">
        <f t="shared" si="111"/>
        <v>64.788732394366207</v>
      </c>
      <c r="V406" s="52">
        <f t="shared" si="112"/>
        <v>69.879518072289159</v>
      </c>
      <c r="W406" s="52">
        <f t="shared" si="113"/>
        <v>61.977186311787079</v>
      </c>
      <c r="X406" s="52">
        <f t="shared" si="114"/>
        <v>68.143295615923776</v>
      </c>
      <c r="Y406" s="52">
        <f t="shared" si="115"/>
        <v>73.234081293846742</v>
      </c>
      <c r="Z406" s="52">
        <f t="shared" si="116"/>
        <v>65.331749533344649</v>
      </c>
      <c r="AA406" s="52">
        <f t="shared" si="117"/>
        <v>-3.3545632215575694</v>
      </c>
      <c r="AB406" s="52">
        <f t="shared" si="118"/>
        <v>-3.3545632215575836</v>
      </c>
      <c r="AC406" s="52">
        <f t="shared" si="119"/>
        <v>-3.3545632215575694</v>
      </c>
      <c r="AF406">
        <v>2.2799999999999998</v>
      </c>
      <c r="AG406">
        <v>1.67</v>
      </c>
    </row>
    <row r="407" spans="1:35" s="52" customFormat="1" ht="15" x14ac:dyDescent="0.25">
      <c r="A407">
        <v>2.0499999999999998</v>
      </c>
      <c r="B407">
        <v>3.18</v>
      </c>
      <c r="C407">
        <v>4.29</v>
      </c>
      <c r="D407" s="45">
        <f t="shared" si="120"/>
        <v>3.5370519954045054E-2</v>
      </c>
      <c r="E407" s="46">
        <f>IF(OR($A407="",$B407="",$C407=""),"",A407*'MPTO_working_3-way'!$I406)</f>
        <v>2.122509565905792</v>
      </c>
      <c r="F407" s="47">
        <f>IF(OR($A407="",$B407="",$C407=""),"",B407*'MPTO_working_3-way'!$I406)</f>
        <v>3.2924782534538632</v>
      </c>
      <c r="G407" s="48">
        <f>IF(OR($A407="",$B407="",$C407=""),"",C407*'MPTO_working_3-way'!$I406)</f>
        <v>4.4417395306028533</v>
      </c>
      <c r="H407" s="46">
        <f>IF(OR($A407="",$B407="",$C407=""),"",'MPTO_working_3-way'!E406)</f>
        <v>2.1007754383671848</v>
      </c>
      <c r="I407" s="47">
        <f>IF(OR($A407="",$B407="",$C407=""),"",'MPTO_working_3-way'!F406)</f>
        <v>3.303871221545299</v>
      </c>
      <c r="J407" s="48">
        <f>IF(OR($A407="",$B407="",$C407=""),"",'MPTO_working_3-way'!G406)</f>
        <v>4.5185474215860681</v>
      </c>
      <c r="K407" s="46">
        <f>IF(OR($A407="",$B407="",$C407=""),"",'OddsRatio_working_3-way'!H406)</f>
        <v>2.1097526255856351</v>
      </c>
      <c r="L407" s="47">
        <f>IF(OR($A407="",$B407="",$C407=""),"",'OddsRatio_working_3-way'!I406)</f>
        <v>3.3040578321682719</v>
      </c>
      <c r="M407" s="48">
        <f>IF(OR($A407="",$B407="",$C407=""),"",'OddsRatio_working_3-way'!J406)</f>
        <v>4.4772248935016581</v>
      </c>
      <c r="N407" s="49">
        <f t="shared" si="99"/>
        <v>47.114039722748899</v>
      </c>
      <c r="O407" s="50">
        <f t="shared" si="100"/>
        <v>30.372258311834976</v>
      </c>
      <c r="P407" s="50">
        <f t="shared" si="101"/>
        <v>22.513701965416136</v>
      </c>
      <c r="Q407" t="s">
        <v>266</v>
      </c>
      <c r="R407" t="s">
        <v>471</v>
      </c>
      <c r="S407" s="40">
        <v>44159</v>
      </c>
      <c r="T407" s="52">
        <v>100</v>
      </c>
      <c r="U407" s="52">
        <f t="shared" si="111"/>
        <v>51.219512195121943</v>
      </c>
      <c r="V407" s="52">
        <f t="shared" si="112"/>
        <v>68.55345911949685</v>
      </c>
      <c r="W407" s="52">
        <f t="shared" si="113"/>
        <v>76.689976689976689</v>
      </c>
      <c r="X407" s="52">
        <f t="shared" si="114"/>
        <v>54.756564190526461</v>
      </c>
      <c r="Y407" s="52">
        <f t="shared" si="115"/>
        <v>72.090511114901375</v>
      </c>
      <c r="Z407" s="52">
        <f t="shared" si="116"/>
        <v>80.2270286853812</v>
      </c>
      <c r="AA407" s="52">
        <f t="shared" si="117"/>
        <v>-3.5370519954045179</v>
      </c>
      <c r="AB407" s="52">
        <f t="shared" si="118"/>
        <v>-3.537051995404525</v>
      </c>
      <c r="AC407" s="52">
        <f t="shared" si="119"/>
        <v>-3.5370519954045108</v>
      </c>
      <c r="AD407" s="53"/>
      <c r="AE407" s="53"/>
      <c r="AF407">
        <v>2.48</v>
      </c>
      <c r="AG407">
        <v>1.57</v>
      </c>
      <c r="AH407" s="53"/>
      <c r="AI407" s="53"/>
    </row>
    <row r="408" spans="1:35" ht="15" x14ac:dyDescent="0.25">
      <c r="A408">
        <v>2.31</v>
      </c>
      <c r="B408">
        <v>3.34</v>
      </c>
      <c r="C408">
        <v>3.37</v>
      </c>
      <c r="D408" s="45">
        <f t="shared" si="120"/>
        <v>2.9037535549733651E-2</v>
      </c>
      <c r="E408" s="46">
        <f>IF(OR($A408="",$B408="",$C408=""),"",A408*'MPTO_working_3-way'!$I407)</f>
        <v>2.3770767071198846</v>
      </c>
      <c r="F408" s="47">
        <f>IF(OR($A408="",$B408="",$C408=""),"",B408*'MPTO_working_3-way'!$I407)</f>
        <v>3.43698536873611</v>
      </c>
      <c r="G408" s="48">
        <f>IF(OR($A408="",$B408="",$C408=""),"",C408*'MPTO_working_3-way'!$I407)</f>
        <v>3.4678564948026027</v>
      </c>
      <c r="H408" s="46">
        <f>IF(OR($A408="",$B408="",$C408=""),"",'MPTO_working_3-way'!E407)</f>
        <v>2.362830291819455</v>
      </c>
      <c r="I408" s="47">
        <f>IF(OR($A408="",$B408="",$C408=""),"",'MPTO_working_3-way'!F407)</f>
        <v>3.4515843950939984</v>
      </c>
      <c r="J408" s="48">
        <f>IF(OR($A408="",$B408="",$C408=""),"",'MPTO_working_3-way'!G407)</f>
        <v>3.4836320057551182</v>
      </c>
      <c r="K408" s="46">
        <f>IF(OR($A408="",$B408="",$C408=""),"",'OddsRatio_working_3-way'!H407)</f>
        <v>2.3689743406355426</v>
      </c>
      <c r="L408" s="47">
        <f>IF(OR($A408="",$B408="",$C408=""),"",'OddsRatio_working_3-way'!I407)</f>
        <v>3.4453434786924961</v>
      </c>
      <c r="M408" s="48">
        <f>IF(OR($A408="",$B408="",$C408=""),"",'OddsRatio_working_3-way'!J407)</f>
        <v>3.4766940361116307</v>
      </c>
      <c r="N408" s="49">
        <f t="shared" si="99"/>
        <v>42.068478354306905</v>
      </c>
      <c r="O408" s="50">
        <f t="shared" si="100"/>
        <v>29.095264969595497</v>
      </c>
      <c r="P408" s="50">
        <f t="shared" si="101"/>
        <v>28.836256676097605</v>
      </c>
      <c r="Q408" t="s">
        <v>456</v>
      </c>
      <c r="R408" t="s">
        <v>218</v>
      </c>
      <c r="S408" s="40">
        <v>44159</v>
      </c>
      <c r="T408" s="52">
        <v>100</v>
      </c>
      <c r="U408" s="52">
        <f t="shared" si="111"/>
        <v>56.709956709956707</v>
      </c>
      <c r="V408" s="52">
        <f t="shared" si="112"/>
        <v>70.059880239520965</v>
      </c>
      <c r="W408" s="52">
        <f t="shared" si="113"/>
        <v>70.326409495548958</v>
      </c>
      <c r="X408" s="52">
        <f t="shared" si="114"/>
        <v>59.613710264930077</v>
      </c>
      <c r="Y408" s="52">
        <f t="shared" si="115"/>
        <v>72.963633794494328</v>
      </c>
      <c r="Z408" s="52">
        <f t="shared" si="116"/>
        <v>73.230163050522336</v>
      </c>
      <c r="AA408" s="52">
        <f t="shared" si="117"/>
        <v>-2.9037535549733704</v>
      </c>
      <c r="AB408" s="52">
        <f t="shared" si="118"/>
        <v>-2.9037535549733633</v>
      </c>
      <c r="AC408" s="52">
        <f t="shared" si="119"/>
        <v>-2.9037535549733775</v>
      </c>
      <c r="AF408">
        <v>2.4500000000000002</v>
      </c>
      <c r="AG408">
        <v>1.6</v>
      </c>
    </row>
    <row r="409" spans="1:35" ht="15" x14ac:dyDescent="0.25">
      <c r="A409">
        <v>1.17</v>
      </c>
      <c r="B409">
        <v>7.61</v>
      </c>
      <c r="C409">
        <v>19.27</v>
      </c>
      <c r="D409" s="45">
        <f t="shared" si="120"/>
        <v>3.8001035341546086E-2</v>
      </c>
      <c r="E409" s="46">
        <f>IF(OR($A409="",$B409="",$C409=""),"",A409*'MPTO_working_3-way'!$I408)</f>
        <v>1.2144612113496089</v>
      </c>
      <c r="F409" s="47">
        <f>IF(OR($A409="",$B409="",$C409=""),"",B409*'MPTO_working_3-way'!$I408)</f>
        <v>7.8991878789491663</v>
      </c>
      <c r="G409" s="48">
        <f>IF(OR($A409="",$B409="",$C409=""),"",C409*'MPTO_working_3-way'!$I408)</f>
        <v>20.002279951031593</v>
      </c>
      <c r="H409" s="46">
        <f>IF(OR($A409="",$B409="",$C409=""),"",'MPTO_working_3-way'!E408)</f>
        <v>1.1876007222367724</v>
      </c>
      <c r="I409" s="47">
        <f>IF(OR($A409="",$B409="",$C409=""),"",'MPTO_working_3-way'!F408)</f>
        <v>8.4218304259131216</v>
      </c>
      <c r="J409" s="48">
        <f>IF(OR($A409="",$B409="",$C409=""),"",'MPTO_working_3-way'!G408)</f>
        <v>25.492564669213891</v>
      </c>
      <c r="K409" s="46">
        <f>IF(OR($A409="",$B409="",$C409=""),"",'OddsRatio_working_3-way'!H408)</f>
        <v>1.1942341626194548</v>
      </c>
      <c r="L409" s="47">
        <f>IF(OR($A409="",$B409="",$C409=""),"",'OddsRatio_working_3-way'!I408)</f>
        <v>8.5522812642035113</v>
      </c>
      <c r="M409" s="48">
        <f>IF(OR($A409="",$B409="",$C409=""),"",'OddsRatio_working_3-way'!J408)</f>
        <v>21.874459712102595</v>
      </c>
      <c r="N409" s="49">
        <f t="shared" si="99"/>
        <v>82.341040673396066</v>
      </c>
      <c r="O409" s="50">
        <f t="shared" si="100"/>
        <v>12.659529249392035</v>
      </c>
      <c r="P409" s="50">
        <f t="shared" si="101"/>
        <v>4.9994300772119038</v>
      </c>
      <c r="Q409" t="s">
        <v>398</v>
      </c>
      <c r="R409" t="s">
        <v>399</v>
      </c>
      <c r="S409" s="40">
        <v>44159</v>
      </c>
      <c r="T409" s="52">
        <v>100</v>
      </c>
      <c r="U409" s="52">
        <f t="shared" si="111"/>
        <v>14.529914529914532</v>
      </c>
      <c r="V409" s="52">
        <f t="shared" si="112"/>
        <v>86.859395532194483</v>
      </c>
      <c r="W409" s="52">
        <f t="shared" si="113"/>
        <v>94.81058640373638</v>
      </c>
      <c r="X409" s="52">
        <f t="shared" si="114"/>
        <v>18.330018064069144</v>
      </c>
      <c r="Y409" s="52">
        <f t="shared" si="115"/>
        <v>90.659499066349099</v>
      </c>
      <c r="Z409" s="52">
        <f t="shared" si="116"/>
        <v>98.610689937890996</v>
      </c>
      <c r="AA409" s="52">
        <f t="shared" si="117"/>
        <v>-3.8001035341546121</v>
      </c>
      <c r="AB409" s="52">
        <f t="shared" si="118"/>
        <v>-3.8001035341546157</v>
      </c>
      <c r="AC409" s="52">
        <f t="shared" si="119"/>
        <v>-3.8001035341546157</v>
      </c>
      <c r="AF409">
        <v>1.62</v>
      </c>
      <c r="AG409">
        <v>2.35</v>
      </c>
    </row>
    <row r="410" spans="1:35" ht="15" x14ac:dyDescent="0.25">
      <c r="A410">
        <v>7.08</v>
      </c>
      <c r="B410">
        <v>4.6500000000000004</v>
      </c>
      <c r="C410">
        <v>1.44</v>
      </c>
      <c r="D410" s="45">
        <f t="shared" si="120"/>
        <v>5.074114573841193E-2</v>
      </c>
      <c r="E410" s="46">
        <f>IF(OR($A410="",$B410="",$C410=""),"",A410*'MPTO_working_3-way'!$I409)</f>
        <v>7.4392473118279563</v>
      </c>
      <c r="F410" s="47">
        <f>IF(OR($A410="",$B410="",$C410=""),"",B410*'MPTO_working_3-way'!$I409)</f>
        <v>4.8859463276836159</v>
      </c>
      <c r="G410" s="48">
        <f>IF(OR($A410="",$B410="",$C410=""),"",C410*'MPTO_working_3-way'!$I409)</f>
        <v>1.5130672498633131</v>
      </c>
      <c r="H410" s="46">
        <f>IF(OR($A410="",$B410="",$C410=""),"",'MPTO_working_3-way'!E409)</f>
        <v>8.0431613665051511</v>
      </c>
      <c r="I410" s="47">
        <f>IF(OR($A410="",$B410="",$C410=""),"",'MPTO_working_3-way'!F409)</f>
        <v>5.0469352819438411</v>
      </c>
      <c r="J410" s="48">
        <f>IF(OR($A410="",$B410="",$C410=""),"",'MPTO_working_3-way'!G409)</f>
        <v>1.4759478159511037</v>
      </c>
      <c r="K410" s="46">
        <f>IF(OR($A410="",$B410="",$C410=""),"",'OddsRatio_working_3-way'!H409)</f>
        <v>7.7333869788458234</v>
      </c>
      <c r="L410" s="47">
        <f>IF(OR($A410="",$B410="",$C410=""),"",'OddsRatio_working_3-way'!I409)</f>
        <v>5.0422471172347469</v>
      </c>
      <c r="M410" s="48">
        <f>IF(OR($A410="",$B410="",$C410=""),"",'OddsRatio_working_3-way'!J409)</f>
        <v>1.4872845839954216</v>
      </c>
      <c r="N410" s="49">
        <f t="shared" si="99"/>
        <v>13.442220134422204</v>
      </c>
      <c r="O410" s="50">
        <f t="shared" si="100"/>
        <v>20.466864204668642</v>
      </c>
      <c r="P410" s="50">
        <f t="shared" si="101"/>
        <v>66.090915660909161</v>
      </c>
      <c r="Q410" t="s">
        <v>407</v>
      </c>
      <c r="R410" t="s">
        <v>411</v>
      </c>
      <c r="S410" s="40">
        <v>44159</v>
      </c>
      <c r="T410" s="52">
        <v>100</v>
      </c>
      <c r="U410" s="52">
        <f t="shared" si="111"/>
        <v>85.875706214689274</v>
      </c>
      <c r="V410" s="52">
        <f t="shared" si="112"/>
        <v>78.494623655913983</v>
      </c>
      <c r="W410" s="52">
        <f t="shared" si="113"/>
        <v>30.555555555555554</v>
      </c>
      <c r="X410" s="52">
        <f t="shared" si="114"/>
        <v>90.949820788530474</v>
      </c>
      <c r="Y410" s="52">
        <f t="shared" si="115"/>
        <v>83.568738229755184</v>
      </c>
      <c r="Z410" s="52">
        <f t="shared" si="116"/>
        <v>35.62967012939675</v>
      </c>
      <c r="AA410" s="52">
        <f t="shared" si="117"/>
        <v>-5.0741145738412001</v>
      </c>
      <c r="AB410" s="52">
        <f t="shared" si="118"/>
        <v>-5.0741145738412001</v>
      </c>
      <c r="AC410" s="52">
        <f t="shared" si="119"/>
        <v>-5.0741145738411966</v>
      </c>
      <c r="AF410">
        <v>1.71</v>
      </c>
      <c r="AG410">
        <v>2.13</v>
      </c>
    </row>
    <row r="411" spans="1:35" ht="15" x14ac:dyDescent="0.25">
      <c r="A411">
        <v>2.52</v>
      </c>
      <c r="B411">
        <v>2.8</v>
      </c>
      <c r="C411">
        <v>3.65</v>
      </c>
      <c r="D411" s="45">
        <f t="shared" si="120"/>
        <v>2.7940856707979966E-2</v>
      </c>
      <c r="E411" s="46">
        <f>IF(OR($A411="",$B411="",$C411=""),"",A411*'MPTO_working_3-way'!$I410)</f>
        <v>2.5904109589041093</v>
      </c>
      <c r="F411" s="47">
        <f>IF(OR($A411="",$B411="",$C411=""),"",B411*'MPTO_working_3-way'!$I410)</f>
        <v>2.8782343987823436</v>
      </c>
      <c r="G411" s="48">
        <f>IF(OR($A411="",$B411="",$C411=""),"",C411*'MPTO_working_3-way'!$I410)</f>
        <v>3.751984126984127</v>
      </c>
      <c r="H411" s="46">
        <f>IF(OR($A411="",$B411="",$C411=""),"",'MPTO_working_3-way'!E410)</f>
        <v>2.5805667258954457</v>
      </c>
      <c r="I411" s="47">
        <f>IF(OR($A411="",$B411="",$C411=""),"",'MPTO_working_3-way'!F410)</f>
        <v>2.874973952906855</v>
      </c>
      <c r="J411" s="48">
        <f>IF(OR($A411="",$B411="",$C411=""),"",'MPTO_working_3-way'!G410)</f>
        <v>3.7784472134739149</v>
      </c>
      <c r="K411" s="46">
        <f>IF(OR($A411="",$B411="",$C411=""),"",'OddsRatio_working_3-way'!H410)</f>
        <v>2.5853783831398776</v>
      </c>
      <c r="L411" s="47">
        <f>IF(OR($A411="",$B411="",$C411=""),"",'OddsRatio_working_3-way'!I410)</f>
        <v>2.87742176950775</v>
      </c>
      <c r="M411" s="48">
        <f>IF(OR($A411="",$B411="",$C411=""),"",'OddsRatio_working_3-way'!J410)</f>
        <v>3.7639820495530762</v>
      </c>
      <c r="N411" s="49">
        <f t="shared" si="99"/>
        <v>38.603913273400323</v>
      </c>
      <c r="O411" s="50">
        <f t="shared" si="100"/>
        <v>34.743521946060291</v>
      </c>
      <c r="P411" s="50">
        <f t="shared" si="101"/>
        <v>26.652564780539397</v>
      </c>
      <c r="Q411" t="s">
        <v>335</v>
      </c>
      <c r="R411" t="s">
        <v>121</v>
      </c>
      <c r="S411" s="40">
        <v>44159</v>
      </c>
      <c r="T411" s="52">
        <v>100</v>
      </c>
      <c r="U411" s="52">
        <f t="shared" si="111"/>
        <v>60.317460317460316</v>
      </c>
      <c r="V411" s="52">
        <f t="shared" si="112"/>
        <v>64.285714285714292</v>
      </c>
      <c r="W411" s="52">
        <f t="shared" si="113"/>
        <v>72.602739726027394</v>
      </c>
      <c r="X411" s="52">
        <f t="shared" si="114"/>
        <v>63.111545988258321</v>
      </c>
      <c r="Y411" s="52">
        <f t="shared" si="115"/>
        <v>67.079799956512275</v>
      </c>
      <c r="Z411" s="52">
        <f t="shared" si="116"/>
        <v>75.396825396825392</v>
      </c>
      <c r="AA411" s="52">
        <f t="shared" si="117"/>
        <v>-2.7940856707980046</v>
      </c>
      <c r="AB411" s="52">
        <f t="shared" si="118"/>
        <v>-2.7940856707979833</v>
      </c>
      <c r="AC411" s="52">
        <f t="shared" si="119"/>
        <v>-2.7940856707979975</v>
      </c>
      <c r="AF411">
        <v>2.99</v>
      </c>
      <c r="AG411">
        <v>1.42</v>
      </c>
    </row>
    <row r="412" spans="1:35" ht="15" x14ac:dyDescent="0.25">
      <c r="A412">
        <v>2.11</v>
      </c>
      <c r="B412">
        <v>3.06</v>
      </c>
      <c r="C412">
        <v>4.38</v>
      </c>
      <c r="D412" s="45">
        <f t="shared" si="120"/>
        <v>2.9041537193119638E-2</v>
      </c>
      <c r="E412" s="46">
        <f>IF(OR($A412="",$B412="",$C412=""),"",A412*'MPTO_working_3-way'!$I411)</f>
        <v>2.1712776434774823</v>
      </c>
      <c r="F412" s="47">
        <f>IF(OR($A412="",$B412="",$C412=""),"",B412*'MPTO_working_3-way'!$I411)</f>
        <v>3.1488671038109461</v>
      </c>
      <c r="G412" s="48">
        <f>IF(OR($A412="",$B412="",$C412=""),"",C412*'MPTO_working_3-way'!$I411)</f>
        <v>4.5072019329058639</v>
      </c>
      <c r="H412" s="46">
        <f>IF(OR($A412="",$B412="",$C412=""),"",'MPTO_working_3-way'!E411)</f>
        <v>2.1539972927182163</v>
      </c>
      <c r="I412" s="47">
        <f>IF(OR($A412="",$B412="",$C412=""),"",'MPTO_working_3-way'!F411)</f>
        <v>3.1534115161892751</v>
      </c>
      <c r="J412" s="48">
        <f>IF(OR($A412="",$B412="",$C412=""),"",'MPTO_working_3-way'!G411)</f>
        <v>4.573937914575124</v>
      </c>
      <c r="K412" s="46">
        <f>IF(OR($A412="",$B412="",$C412=""),"",'OddsRatio_working_3-way'!H411)</f>
        <v>2.1614265058390316</v>
      </c>
      <c r="L412" s="47">
        <f>IF(OR($A412="",$B412="",$C412=""),"",'OddsRatio_working_3-way'!I411)</f>
        <v>3.1554401820075726</v>
      </c>
      <c r="M412" s="48">
        <f>IF(OR($A412="",$B412="",$C412=""),"",'OddsRatio_working_3-way'!J411)</f>
        <v>4.5365960267891241</v>
      </c>
      <c r="N412" s="49">
        <f t="shared" si="99"/>
        <v>46.055832749164985</v>
      </c>
      <c r="O412" s="50">
        <f t="shared" si="100"/>
        <v>31.757453300894806</v>
      </c>
      <c r="P412" s="50">
        <f t="shared" si="101"/>
        <v>22.186713949940206</v>
      </c>
      <c r="Q412" t="s">
        <v>160</v>
      </c>
      <c r="R412" t="s">
        <v>116</v>
      </c>
      <c r="S412" s="40">
        <v>44159</v>
      </c>
      <c r="T412" s="52">
        <v>100</v>
      </c>
      <c r="U412" s="52">
        <f t="shared" si="111"/>
        <v>52.606635071090047</v>
      </c>
      <c r="V412" s="52">
        <f t="shared" si="112"/>
        <v>67.320261437908499</v>
      </c>
      <c r="W412" s="52">
        <f t="shared" si="113"/>
        <v>77.168949771689498</v>
      </c>
      <c r="X412" s="52">
        <f t="shared" si="114"/>
        <v>55.51078879040201</v>
      </c>
      <c r="Y412" s="52">
        <f t="shared" si="115"/>
        <v>70.224415157220449</v>
      </c>
      <c r="Z412" s="52">
        <f t="shared" si="116"/>
        <v>80.073103491001447</v>
      </c>
      <c r="AA412" s="52">
        <f t="shared" si="117"/>
        <v>-2.9041537193119638</v>
      </c>
      <c r="AB412" s="52">
        <f t="shared" si="118"/>
        <v>-2.9041537193119495</v>
      </c>
      <c r="AC412" s="52">
        <f t="shared" si="119"/>
        <v>-2.9041537193119495</v>
      </c>
      <c r="AF412">
        <v>3.01</v>
      </c>
      <c r="AG412">
        <v>1.41</v>
      </c>
    </row>
    <row r="413" spans="1:35" ht="15" x14ac:dyDescent="0.25">
      <c r="A413">
        <v>3.36</v>
      </c>
      <c r="B413">
        <v>2.8</v>
      </c>
      <c r="C413">
        <v>2.68</v>
      </c>
      <c r="D413" s="45">
        <f t="shared" si="120"/>
        <v>2.7896233120113578E-2</v>
      </c>
      <c r="E413" s="46">
        <f>IF(OR($A413="",$B413="",$C413=""),"",A413*'MPTO_working_3-way'!$I412)</f>
        <v>3.4537313432835814</v>
      </c>
      <c r="F413" s="47">
        <f>IF(OR($A413="",$B413="",$C413=""),"",B413*'MPTO_working_3-way'!$I412)</f>
        <v>2.878109452736318</v>
      </c>
      <c r="G413" s="48">
        <f>IF(OR($A413="",$B413="",$C413=""),"",C413*'MPTO_working_3-way'!$I412)</f>
        <v>2.7547619047619047</v>
      </c>
      <c r="H413" s="46">
        <f>IF(OR($A413="",$B413="",$C413=""),"",'MPTO_working_3-way'!E412)</f>
        <v>3.4683648315529987</v>
      </c>
      <c r="I413" s="47">
        <f>IF(OR($A413="",$B413="",$C413=""),"",'MPTO_working_3-way'!F412)</f>
        <v>2.8748510131108453</v>
      </c>
      <c r="J413" s="48">
        <f>IF(OR($A413="",$B413="",$C413=""),"",'MPTO_working_3-way'!G412)</f>
        <v>2.7484942210646266</v>
      </c>
      <c r="K413" s="46">
        <f>IF(OR($A413="",$B413="",$C413=""),"",'OddsRatio_working_3-way'!H412)</f>
        <v>3.4606274849670733</v>
      </c>
      <c r="L413" s="47">
        <f>IF(OR($A413="",$B413="",$C413=""),"",'OddsRatio_working_3-way'!I412)</f>
        <v>2.8767497766698016</v>
      </c>
      <c r="M413" s="48">
        <f>IF(OR($A413="",$B413="",$C413=""),"",'OddsRatio_working_3-way'!J412)</f>
        <v>2.7516331248918156</v>
      </c>
      <c r="N413" s="49">
        <f t="shared" si="99"/>
        <v>28.954191875540197</v>
      </c>
      <c r="O413" s="50">
        <f t="shared" si="100"/>
        <v>34.745030250648234</v>
      </c>
      <c r="P413" s="50">
        <f t="shared" si="101"/>
        <v>36.300777873811576</v>
      </c>
      <c r="Q413" t="s">
        <v>123</v>
      </c>
      <c r="R413" t="s">
        <v>118</v>
      </c>
      <c r="S413" s="40">
        <v>44159</v>
      </c>
      <c r="T413" s="52">
        <v>100</v>
      </c>
      <c r="U413" s="52">
        <f t="shared" si="111"/>
        <v>70.238095238095241</v>
      </c>
      <c r="V413" s="52">
        <f t="shared" si="112"/>
        <v>64.285714285714292</v>
      </c>
      <c r="W413" s="52">
        <f t="shared" si="113"/>
        <v>62.686567164179095</v>
      </c>
      <c r="X413" s="52">
        <f t="shared" si="114"/>
        <v>73.027718550106613</v>
      </c>
      <c r="Y413" s="52">
        <f t="shared" si="115"/>
        <v>67.075337597725664</v>
      </c>
      <c r="Z413" s="52">
        <f t="shared" si="116"/>
        <v>65.476190476190482</v>
      </c>
      <c r="AA413" s="52">
        <f t="shared" si="117"/>
        <v>-2.789623312011372</v>
      </c>
      <c r="AB413" s="52">
        <f t="shared" si="118"/>
        <v>-2.789623312011372</v>
      </c>
      <c r="AC413" s="52">
        <f t="shared" si="119"/>
        <v>-2.7896233120113862</v>
      </c>
      <c r="AF413">
        <v>3.01</v>
      </c>
      <c r="AG413">
        <v>1.42</v>
      </c>
    </row>
    <row r="414" spans="1:35" s="28" customFormat="1" ht="15" x14ac:dyDescent="0.25">
      <c r="A414" s="23">
        <v>1.72</v>
      </c>
      <c r="B414" s="23">
        <v>4.0199999999999996</v>
      </c>
      <c r="C414" s="23">
        <v>5.01</v>
      </c>
      <c r="D414" s="24">
        <f t="shared" si="120"/>
        <v>2.9752366145875619E-2</v>
      </c>
      <c r="E414" s="25">
        <f>IF(OR($A414="",$B414="",$C414=""),"",A414*'MPTO_working_3-way'!$I413)</f>
        <v>1.771174069770906</v>
      </c>
      <c r="F414" s="26">
        <f>IF(OR($A414="",$B414="",$C414=""),"",B414*'MPTO_working_3-way'!$I413)</f>
        <v>4.1396045119064198</v>
      </c>
      <c r="G414" s="27">
        <f>IF(OR($A414="",$B414="",$C414=""),"",C414*'MPTO_working_3-way'!$I413)</f>
        <v>5.1590593543908367</v>
      </c>
      <c r="H414" s="25">
        <f>IF(OR($A414="",$B414="",$C414=""),"",'MPTO_working_3-way'!E413)</f>
        <v>1.7498489643297188</v>
      </c>
      <c r="I414" s="26">
        <f>IF(OR($A414="",$B414="",$C414=""),"",'MPTO_working_3-way'!F413)</f>
        <v>4.1869250420129065</v>
      </c>
      <c r="J414" s="27">
        <f>IF(OR($A414="",$B414="",$C414=""),"",'MPTO_working_3-way'!G413)</f>
        <v>5.2719441995918945</v>
      </c>
      <c r="K414" s="25">
        <f>IF(OR($A414="",$B414="",$C414=""),"",'OddsRatio_working_3-way'!H413)</f>
        <v>1.7574902957237761</v>
      </c>
      <c r="L414" s="26">
        <f>IF(OR($A414="",$B414="",$C414=""),"",'OddsRatio_working_3-way'!I413)</f>
        <v>4.1772509626191718</v>
      </c>
      <c r="M414" s="27">
        <f>IF(OR($A414="",$B414="",$C414=""),"",'OddsRatio_working_3-way'!J413)</f>
        <v>5.2188001192393649</v>
      </c>
      <c r="N414" s="67">
        <f t="shared" si="99"/>
        <v>56.459724488251226</v>
      </c>
      <c r="O414" s="68">
        <f t="shared" si="100"/>
        <v>24.156897044724403</v>
      </c>
      <c r="P414" s="68">
        <f t="shared" si="101"/>
        <v>19.383378467024372</v>
      </c>
      <c r="Q414" s="23" t="s">
        <v>450</v>
      </c>
      <c r="R414" s="23" t="s">
        <v>462</v>
      </c>
      <c r="S414" s="79">
        <v>44160</v>
      </c>
      <c r="T414" s="28">
        <v>100</v>
      </c>
      <c r="U414" s="28">
        <f t="shared" si="111"/>
        <v>41.860465116279073</v>
      </c>
      <c r="V414" s="28">
        <f t="shared" si="112"/>
        <v>75.124378109452735</v>
      </c>
      <c r="W414" s="28">
        <f t="shared" si="113"/>
        <v>80.039920159680634</v>
      </c>
      <c r="X414" s="28">
        <f t="shared" si="114"/>
        <v>44.835701730866631</v>
      </c>
      <c r="Y414" s="28">
        <f t="shared" si="115"/>
        <v>78.099614724040293</v>
      </c>
      <c r="Z414" s="28">
        <f t="shared" si="116"/>
        <v>83.015156774268206</v>
      </c>
      <c r="AA414" s="28">
        <f t="shared" si="117"/>
        <v>-2.9752366145875584</v>
      </c>
      <c r="AB414" s="28">
        <f t="shared" si="118"/>
        <v>-2.9752366145875584</v>
      </c>
      <c r="AC414" s="28">
        <f t="shared" si="119"/>
        <v>-2.9752366145875726</v>
      </c>
      <c r="AD414" s="43" t="s">
        <v>469</v>
      </c>
      <c r="AE414" s="43"/>
      <c r="AF414" s="23">
        <v>1.74</v>
      </c>
      <c r="AG414" s="23">
        <v>2.19</v>
      </c>
      <c r="AH414" s="43"/>
      <c r="AI414" s="43"/>
    </row>
    <row r="415" spans="1:35" ht="15" x14ac:dyDescent="0.25">
      <c r="A415">
        <v>1.96</v>
      </c>
      <c r="B415">
        <v>3.31</v>
      </c>
      <c r="C415">
        <v>4.6100000000000003</v>
      </c>
      <c r="D415" s="45">
        <f t="shared" si="120"/>
        <v>2.923862495434304E-2</v>
      </c>
      <c r="E415" s="46">
        <f>IF(OR($A415="",$B415="",$C415=""),"",A415*'MPTO_working_3-way'!$I414)</f>
        <v>2.0173077049105124</v>
      </c>
      <c r="F415" s="47">
        <f>IF(OR($A415="",$B415="",$C415=""),"",B415*'MPTO_working_3-way'!$I414)</f>
        <v>3.4067798485988754</v>
      </c>
      <c r="G415" s="48">
        <f>IF(OR($A415="",$B415="",$C415=""),"",C415*'MPTO_working_3-way'!$I414)</f>
        <v>4.7447900610395219</v>
      </c>
      <c r="H415" s="46">
        <f>IF(OR($A415="",$B415="",$C415=""),"",'MPTO_working_3-way'!E414)</f>
        <v>1.9981701823911522</v>
      </c>
      <c r="I415" s="47">
        <f>IF(OR($A415="",$B415="",$C415=""),"",'MPTO_working_3-way'!F414)</f>
        <v>3.4203399956450693</v>
      </c>
      <c r="J415" s="48">
        <f>IF(OR($A415="",$B415="",$C415=""),"",'MPTO_working_3-way'!G414)</f>
        <v>4.8268714316332568</v>
      </c>
      <c r="K415" s="46">
        <f>IF(OR($A415="",$B415="",$C415=""),"",'OddsRatio_working_3-way'!H414)</f>
        <v>2.0058675901920862</v>
      </c>
      <c r="L415" s="47">
        <f>IF(OR($A415="",$B415="",$C415=""),"",'OddsRatio_working_3-way'!I414)</f>
        <v>3.420368888899707</v>
      </c>
      <c r="M415" s="48">
        <f>IF(OR($A415="",$B415="",$C415=""),"",'OddsRatio_working_3-way'!J414)</f>
        <v>4.782481250618158</v>
      </c>
      <c r="N415" s="49">
        <f t="shared" si="99"/>
        <v>49.571019709378447</v>
      </c>
      <c r="O415" s="50">
        <f t="shared" si="100"/>
        <v>29.353232214616842</v>
      </c>
      <c r="P415" s="50">
        <f t="shared" si="101"/>
        <v>21.075748076004714</v>
      </c>
      <c r="Q415" t="s">
        <v>77</v>
      </c>
      <c r="R415" t="s">
        <v>79</v>
      </c>
      <c r="S415" s="40">
        <v>44160</v>
      </c>
      <c r="T415" s="52">
        <v>100</v>
      </c>
      <c r="U415" s="52">
        <f t="shared" si="111"/>
        <v>48.979591836734699</v>
      </c>
      <c r="V415" s="52">
        <f t="shared" si="112"/>
        <v>69.78851963746223</v>
      </c>
      <c r="W415" s="52">
        <f t="shared" si="113"/>
        <v>78.308026030368765</v>
      </c>
      <c r="X415" s="52">
        <f t="shared" si="114"/>
        <v>51.903454332168998</v>
      </c>
      <c r="Y415" s="52">
        <f t="shared" si="115"/>
        <v>72.712382132896551</v>
      </c>
      <c r="Z415" s="52">
        <f t="shared" si="116"/>
        <v>81.231888525803072</v>
      </c>
      <c r="AA415" s="52">
        <f t="shared" si="117"/>
        <v>-2.9238624954342995</v>
      </c>
      <c r="AB415" s="52">
        <f t="shared" si="118"/>
        <v>-2.9238624954343209</v>
      </c>
      <c r="AC415" s="52">
        <f t="shared" si="119"/>
        <v>-2.9238624954343067</v>
      </c>
      <c r="AD415" s="42" t="s">
        <v>470</v>
      </c>
      <c r="AF415">
        <v>2.4300000000000002</v>
      </c>
      <c r="AG415">
        <v>1.61</v>
      </c>
      <c r="AH415" s="42" t="s">
        <v>472</v>
      </c>
      <c r="AI415" s="42" t="s">
        <v>473</v>
      </c>
    </row>
    <row r="416" spans="1:35" ht="15" x14ac:dyDescent="0.25">
      <c r="A416">
        <v>2.34</v>
      </c>
      <c r="B416">
        <v>3.28</v>
      </c>
      <c r="C416">
        <v>3.39</v>
      </c>
      <c r="D416" s="45">
        <f t="shared" si="120"/>
        <v>2.7213726868378307E-2</v>
      </c>
      <c r="E416" s="46">
        <f>IF(OR($A416="",$B416="",$C416=""),"",A416*'MPTO_working_3-way'!$I415)</f>
        <v>2.4036801208720049</v>
      </c>
      <c r="F416" s="47">
        <f>IF(OR($A416="",$B416="",$C416=""),"",B416*'MPTO_working_3-way'!$I415)</f>
        <v>3.3692610241282805</v>
      </c>
      <c r="G416" s="48">
        <f>IF(OR($A416="",$B416="",$C416=""),"",C416*'MPTO_working_3-way'!$I415)</f>
        <v>3.4822545340838027</v>
      </c>
      <c r="H416" s="46">
        <f>IF(OR($A416="",$B416="",$C416=""),"",'MPTO_working_3-way'!E415)</f>
        <v>2.3907477008549707</v>
      </c>
      <c r="I416" s="47">
        <f>IF(OR($A416="",$B416="",$C416=""),"",'MPTO_working_3-way'!F415)</f>
        <v>3.3805848210944709</v>
      </c>
      <c r="J416" s="48">
        <f>IF(OR($A416="",$B416="",$C416=""),"",'MPTO_working_3-way'!G415)</f>
        <v>3.4975551055654552</v>
      </c>
      <c r="K416" s="46">
        <f>IF(OR($A416="",$B416="",$C416=""),"",'OddsRatio_working_3-way'!H415)</f>
        <v>2.3963754549462593</v>
      </c>
      <c r="L416" s="47">
        <f>IF(OR($A416="",$B416="",$C416=""),"",'OddsRatio_working_3-way'!I415)</f>
        <v>3.3759224158787107</v>
      </c>
      <c r="M416" s="48">
        <f>IF(OR($A416="",$B416="",$C416=""),"",'OddsRatio_working_3-way'!J415)</f>
        <v>3.4905502517325071</v>
      </c>
      <c r="N416" s="49">
        <f t="shared" si="99"/>
        <v>41.602873498709172</v>
      </c>
      <c r="O416" s="50">
        <f t="shared" si="100"/>
        <v>29.680098776518133</v>
      </c>
      <c r="P416" s="50">
        <f t="shared" si="101"/>
        <v>28.717027724772699</v>
      </c>
      <c r="Q416" t="s">
        <v>76</v>
      </c>
      <c r="R416" t="s">
        <v>46</v>
      </c>
      <c r="S416" s="40">
        <v>44160</v>
      </c>
      <c r="T416" s="52">
        <v>100</v>
      </c>
      <c r="U416" s="52">
        <f t="shared" si="111"/>
        <v>57.264957264957268</v>
      </c>
      <c r="V416" s="52">
        <f t="shared" si="112"/>
        <v>69.512195121951223</v>
      </c>
      <c r="W416" s="52">
        <f t="shared" si="113"/>
        <v>70.501474926253692</v>
      </c>
      <c r="X416" s="52">
        <f t="shared" si="114"/>
        <v>59.986329951795092</v>
      </c>
      <c r="Y416" s="52">
        <f t="shared" si="115"/>
        <v>72.233567808789047</v>
      </c>
      <c r="Z416" s="52">
        <f t="shared" si="116"/>
        <v>73.222847613091517</v>
      </c>
      <c r="AA416" s="52">
        <f t="shared" si="117"/>
        <v>-2.7213726868378245</v>
      </c>
      <c r="AB416" s="52">
        <f t="shared" si="118"/>
        <v>-2.7213726868378245</v>
      </c>
      <c r="AC416" s="52">
        <f t="shared" si="119"/>
        <v>-2.7213726868378245</v>
      </c>
      <c r="AD416" s="42" t="s">
        <v>469</v>
      </c>
      <c r="AF416">
        <v>2.4</v>
      </c>
      <c r="AG416">
        <v>1.62</v>
      </c>
      <c r="AH416" s="42" t="s">
        <v>474</v>
      </c>
      <c r="AI416" s="42" t="s">
        <v>475</v>
      </c>
    </row>
    <row r="417" spans="1:35" ht="15" x14ac:dyDescent="0.25">
      <c r="A417">
        <v>3.6</v>
      </c>
      <c r="B417">
        <v>3.28</v>
      </c>
      <c r="C417">
        <v>2.2400000000000002</v>
      </c>
      <c r="D417" s="45">
        <f t="shared" si="120"/>
        <v>2.908439798683693E-2</v>
      </c>
      <c r="E417" s="46">
        <f>IF(OR($A417="",$B417="",$C417=""),"",A417*'MPTO_working_3-way'!$I416)</f>
        <v>3.7047038327526129</v>
      </c>
      <c r="F417" s="47">
        <f>IF(OR($A417="",$B417="",$C417=""),"",B417*'MPTO_working_3-way'!$I416)</f>
        <v>3.375396825396825</v>
      </c>
      <c r="G417" s="48">
        <f>IF(OR($A417="",$B417="",$C417=""),"",C417*'MPTO_working_3-way'!$I416)</f>
        <v>2.3051490514905151</v>
      </c>
      <c r="H417" s="46">
        <f>IF(OR($A417="",$B417="",$C417=""),"",'MPTO_working_3-way'!E416)</f>
        <v>3.7301883386485346</v>
      </c>
      <c r="I417" s="47">
        <f>IF(OR($A417="",$B417="",$C417=""),"",'MPTO_working_3-way'!F416)</f>
        <v>3.387726105251653</v>
      </c>
      <c r="J417" s="48">
        <f>IF(OR($A417="",$B417="",$C417=""),"",'MPTO_working_3-way'!G416)</f>
        <v>2.2897244588904484</v>
      </c>
      <c r="K417" s="46">
        <f>IF(OR($A417="",$B417="",$C417=""),"",'OddsRatio_working_3-way'!H416)</f>
        <v>3.7180138332980852</v>
      </c>
      <c r="L417" s="47">
        <f>IF(OR($A417="",$B417="",$C417=""),"",'OddsRatio_working_3-way'!I416)</f>
        <v>3.3834890538152433</v>
      </c>
      <c r="M417" s="48">
        <f>IF(OR($A417="",$B417="",$C417=""),"",'OddsRatio_working_3-way'!J416)</f>
        <v>2.2962835204960101</v>
      </c>
      <c r="N417" s="49">
        <f t="shared" si="99"/>
        <v>26.992711027509998</v>
      </c>
      <c r="O417" s="50">
        <f t="shared" si="100"/>
        <v>29.626146249706093</v>
      </c>
      <c r="P417" s="50">
        <f t="shared" si="101"/>
        <v>43.381142722783913</v>
      </c>
      <c r="Q417" t="s">
        <v>82</v>
      </c>
      <c r="R417" t="s">
        <v>36</v>
      </c>
      <c r="S417" s="40">
        <v>44160</v>
      </c>
      <c r="T417" s="52">
        <v>100</v>
      </c>
      <c r="U417" s="52">
        <f t="shared" si="111"/>
        <v>72.222222222222229</v>
      </c>
      <c r="V417" s="52">
        <f t="shared" si="112"/>
        <v>69.512195121951223</v>
      </c>
      <c r="W417" s="52">
        <f t="shared" si="113"/>
        <v>55.357142857142868</v>
      </c>
      <c r="X417" s="52">
        <f t="shared" si="114"/>
        <v>75.13066202090593</v>
      </c>
      <c r="Y417" s="52">
        <f t="shared" si="115"/>
        <v>72.420634920634924</v>
      </c>
      <c r="Z417" s="52">
        <f t="shared" si="116"/>
        <v>58.265582655826556</v>
      </c>
      <c r="AA417" s="52">
        <f t="shared" si="117"/>
        <v>-2.9084397986837018</v>
      </c>
      <c r="AB417" s="52">
        <f t="shared" si="118"/>
        <v>-2.9084397986837018</v>
      </c>
      <c r="AC417" s="52">
        <f t="shared" si="119"/>
        <v>-2.9084397986836876</v>
      </c>
      <c r="AD417" s="42" t="s">
        <v>470</v>
      </c>
      <c r="AF417">
        <v>2.27</v>
      </c>
      <c r="AG417">
        <v>1.68</v>
      </c>
      <c r="AH417" s="42" t="s">
        <v>476</v>
      </c>
      <c r="AI417" s="42" t="s">
        <v>475</v>
      </c>
    </row>
    <row r="418" spans="1:35" ht="15" x14ac:dyDescent="0.25">
      <c r="A418">
        <v>3.54</v>
      </c>
      <c r="B418">
        <v>3.52</v>
      </c>
      <c r="C418">
        <v>2.17</v>
      </c>
      <c r="D418" s="45">
        <f t="shared" si="120"/>
        <v>2.7406277884681529E-2</v>
      </c>
      <c r="E418" s="46">
        <f>IF(OR($A418="",$B418="",$C418=""),"",A418*'MPTO_working_3-way'!$I417)</f>
        <v>3.6370182237117725</v>
      </c>
      <c r="F418" s="47">
        <f>IF(OR($A418="",$B418="",$C418=""),"",B418*'MPTO_working_3-way'!$I417)</f>
        <v>3.6164700981540792</v>
      </c>
      <c r="G418" s="48">
        <f>IF(OR($A418="",$B418="",$C418=""),"",C418*'MPTO_working_3-way'!$I417)</f>
        <v>2.2294716230097587</v>
      </c>
      <c r="H418" s="46">
        <f>IF(OR($A418="",$B418="",$C418=""),"",'MPTO_working_3-way'!E417)</f>
        <v>3.658307498429703</v>
      </c>
      <c r="I418" s="47">
        <f>IF(OR($A418="",$B418="",$C418=""),"",'MPTO_working_3-way'!F417)</f>
        <v>3.6369523845049692</v>
      </c>
      <c r="J418" s="48">
        <f>IF(OR($A418="",$B418="",$C418=""),"",'MPTO_working_3-way'!G417)</f>
        <v>2.2138878342208921</v>
      </c>
      <c r="K418" s="46">
        <f>IF(OR($A418="",$B418="",$C418=""),"",'OddsRatio_working_3-way'!H417)</f>
        <v>3.6493238660208087</v>
      </c>
      <c r="L418" s="47">
        <f>IF(OR($A418="",$B418="",$C418=""),"",'OddsRatio_working_3-way'!I417)</f>
        <v>3.628463048178125</v>
      </c>
      <c r="M418" s="48">
        <f>IF(OR($A418="",$B418="",$C418=""),"",'OddsRatio_working_3-way'!J417)</f>
        <v>2.2203578437969864</v>
      </c>
      <c r="N418" s="49">
        <f t="shared" si="99"/>
        <v>27.495050574133394</v>
      </c>
      <c r="O418" s="50">
        <f t="shared" si="100"/>
        <v>27.651272452395514</v>
      </c>
      <c r="P418" s="50">
        <f t="shared" si="101"/>
        <v>44.853676973471075</v>
      </c>
      <c r="Q418" t="s">
        <v>285</v>
      </c>
      <c r="R418" t="s">
        <v>48</v>
      </c>
      <c r="S418" s="40">
        <v>44160</v>
      </c>
      <c r="T418" s="52">
        <v>100</v>
      </c>
      <c r="U418" s="52">
        <f t="shared" si="111"/>
        <v>71.751412429378533</v>
      </c>
      <c r="V418" s="52">
        <f t="shared" si="112"/>
        <v>71.590909090909093</v>
      </c>
      <c r="W418" s="52">
        <f t="shared" si="113"/>
        <v>53.917050691244242</v>
      </c>
      <c r="X418" s="52">
        <f t="shared" si="114"/>
        <v>74.492040217846679</v>
      </c>
      <c r="Y418" s="52">
        <f t="shared" si="115"/>
        <v>74.331536879377239</v>
      </c>
      <c r="Z418" s="52">
        <f t="shared" si="116"/>
        <v>56.657678479712381</v>
      </c>
      <c r="AA418" s="52">
        <f t="shared" si="117"/>
        <v>-2.7406277884681458</v>
      </c>
      <c r="AB418" s="52">
        <f t="shared" si="118"/>
        <v>-2.7406277884681458</v>
      </c>
      <c r="AC418" s="52">
        <f t="shared" si="119"/>
        <v>-2.7406277884681387</v>
      </c>
      <c r="AD418" s="42" t="s">
        <v>469</v>
      </c>
      <c r="AF418">
        <v>2.11</v>
      </c>
      <c r="AG418">
        <v>1.79</v>
      </c>
      <c r="AH418" s="42" t="s">
        <v>477</v>
      </c>
      <c r="AI418" s="42" t="s">
        <v>473</v>
      </c>
    </row>
    <row r="419" spans="1:35" ht="15" x14ac:dyDescent="0.25">
      <c r="A419">
        <v>1.99</v>
      </c>
      <c r="B419">
        <v>3.43</v>
      </c>
      <c r="C419">
        <v>4.28</v>
      </c>
      <c r="D419" s="45">
        <f t="shared" si="120"/>
        <v>2.7702612131527582E-2</v>
      </c>
      <c r="E419" s="46">
        <f>IF(OR($A419="",$B419="",$C419=""),"",A419*'MPTO_working_3-way'!$I418)</f>
        <v>2.04512819814174</v>
      </c>
      <c r="F419" s="47">
        <f>IF(OR($A419="",$B419="",$C419=""),"",B419*'MPTO_working_3-way'!$I418)</f>
        <v>3.5250199596111398</v>
      </c>
      <c r="G419" s="48">
        <f>IF(OR($A419="",$B419="",$C419=""),"",C419*'MPTO_working_3-way'!$I418)</f>
        <v>4.3985671799229387</v>
      </c>
      <c r="H419" s="46">
        <f>IF(OR($A419="",$B419="",$C419=""),"",'MPTO_working_3-way'!E418)</f>
        <v>2.0272529338060949</v>
      </c>
      <c r="I419" s="47">
        <f>IF(OR($A419="",$B419="",$C419=""),"",'MPTO_working_3-way'!F418)</f>
        <v>3.5421930123218961</v>
      </c>
      <c r="J419" s="48">
        <f>IF(OR($A419="",$B419="",$C419=""),"",'MPTO_working_3-way'!G418)</f>
        <v>4.4561163843676228</v>
      </c>
      <c r="K419" s="46">
        <f>IF(OR($A419="",$B419="",$C419=""),"",'OddsRatio_working_3-way'!H418)</f>
        <v>2.0343899693963947</v>
      </c>
      <c r="L419" s="47">
        <f>IF(OR($A419="",$B419="",$C419=""),"",'OddsRatio_working_3-way'!I418)</f>
        <v>3.5389571976093328</v>
      </c>
      <c r="M419" s="48">
        <f>IF(OR($A419="",$B419="",$C419=""),"",'OddsRatio_working_3-way'!J418)</f>
        <v>4.4270697975961344</v>
      </c>
      <c r="N419" s="49">
        <f t="shared" si="99"/>
        <v>48.896690237249068</v>
      </c>
      <c r="O419" s="50">
        <f t="shared" si="100"/>
        <v>28.368633694497277</v>
      </c>
      <c r="P419" s="50">
        <f t="shared" si="101"/>
        <v>22.734676068253652</v>
      </c>
      <c r="Q419" t="s">
        <v>81</v>
      </c>
      <c r="R419" t="s">
        <v>86</v>
      </c>
      <c r="S419" s="40">
        <v>44160</v>
      </c>
      <c r="T419" s="52">
        <v>100</v>
      </c>
      <c r="U419" s="52">
        <f t="shared" si="111"/>
        <v>49.748743718592962</v>
      </c>
      <c r="V419" s="52">
        <f t="shared" si="112"/>
        <v>70.845481049562679</v>
      </c>
      <c r="W419" s="52">
        <f t="shared" si="113"/>
        <v>76.635514018691595</v>
      </c>
      <c r="X419" s="52">
        <f t="shared" si="114"/>
        <v>52.519004931745727</v>
      </c>
      <c r="Y419" s="52">
        <f t="shared" si="115"/>
        <v>73.615742262715443</v>
      </c>
      <c r="Z419" s="52">
        <f t="shared" si="116"/>
        <v>79.405775231844345</v>
      </c>
      <c r="AA419" s="52">
        <f t="shared" si="117"/>
        <v>-2.7702612131527644</v>
      </c>
      <c r="AB419" s="52">
        <f t="shared" si="118"/>
        <v>-2.7702612131527644</v>
      </c>
      <c r="AC419" s="52">
        <f t="shared" si="119"/>
        <v>-2.7702612131527502</v>
      </c>
      <c r="AD419" s="42" t="s">
        <v>470</v>
      </c>
      <c r="AF419">
        <v>2.37</v>
      </c>
      <c r="AG419">
        <v>1.64</v>
      </c>
      <c r="AH419" s="42" t="s">
        <v>474</v>
      </c>
      <c r="AI419" s="42" t="s">
        <v>475</v>
      </c>
    </row>
    <row r="420" spans="1:35" ht="15" x14ac:dyDescent="0.25">
      <c r="A420">
        <v>2.0099999999999998</v>
      </c>
      <c r="B420">
        <v>3.62</v>
      </c>
      <c r="C420">
        <v>3.99</v>
      </c>
      <c r="D420" s="45">
        <f t="shared" si="120"/>
        <v>2.4382098149637432E-2</v>
      </c>
      <c r="E420" s="46">
        <f>IF(OR($A420="",$B420="",$C420=""),"",A420*'MPTO_working_3-way'!$I419)</f>
        <v>2.059008017280771</v>
      </c>
      <c r="F420" s="47">
        <f>IF(OR($A420="",$B420="",$C420=""),"",B420*'MPTO_working_3-way'!$I419)</f>
        <v>3.7082631953016878</v>
      </c>
      <c r="G420" s="48">
        <f>IF(OR($A420="",$B420="",$C420=""),"",C420*'MPTO_working_3-way'!$I419)</f>
        <v>4.0872845716170536</v>
      </c>
      <c r="H420" s="46">
        <f>IF(OR($A420="",$B420="",$C420=""),"",'MPTO_working_3-way'!E419)</f>
        <v>2.0433806785349446</v>
      </c>
      <c r="I420" s="47">
        <f>IF(OR($A420="",$B420="",$C420=""),"",'MPTO_working_3-way'!F419)</f>
        <v>3.7297327088343115</v>
      </c>
      <c r="J420" s="48">
        <f>IF(OR($A420="",$B420="",$C420=""),"",'MPTO_working_3-way'!G419)</f>
        <v>4.1237249380206329</v>
      </c>
      <c r="K420" s="46">
        <f>IF(OR($A420="",$B420="",$C420=""),"",'OddsRatio_working_3-way'!H419)</f>
        <v>2.0495892192063159</v>
      </c>
      <c r="L420" s="47">
        <f>IF(OR($A420="",$B420="",$C420=""),"",'OddsRatio_working_3-way'!I419)</f>
        <v>3.7226967864559888</v>
      </c>
      <c r="M420" s="48">
        <f>IF(OR($A420="",$B420="",$C420=""),"",'OddsRatio_working_3-way'!J419)</f>
        <v>4.1071997677493925</v>
      </c>
      <c r="N420" s="49">
        <f t="shared" si="99"/>
        <v>48.56707655372076</v>
      </c>
      <c r="O420" s="50">
        <f t="shared" si="100"/>
        <v>26.966802174855996</v>
      </c>
      <c r="P420" s="50">
        <f t="shared" si="101"/>
        <v>24.466121271423237</v>
      </c>
      <c r="Q420" t="s">
        <v>275</v>
      </c>
      <c r="R420" t="s">
        <v>247</v>
      </c>
      <c r="S420" s="40">
        <v>44160</v>
      </c>
      <c r="T420" s="52">
        <v>100</v>
      </c>
      <c r="U420" s="52">
        <f t="shared" si="111"/>
        <v>50.248756218905463</v>
      </c>
      <c r="V420" s="52">
        <f t="shared" si="112"/>
        <v>72.375690607734811</v>
      </c>
      <c r="W420" s="52">
        <f t="shared" si="113"/>
        <v>74.937343358395992</v>
      </c>
      <c r="X420" s="52">
        <f t="shared" si="114"/>
        <v>52.686966033869197</v>
      </c>
      <c r="Y420" s="52">
        <f t="shared" si="115"/>
        <v>74.813900422698538</v>
      </c>
      <c r="Z420" s="52">
        <f t="shared" si="116"/>
        <v>77.375553173359734</v>
      </c>
      <c r="AA420" s="52">
        <f t="shared" si="117"/>
        <v>-2.4382098149637343</v>
      </c>
      <c r="AB420" s="52">
        <f t="shared" si="118"/>
        <v>-2.4382098149637272</v>
      </c>
      <c r="AC420" s="52">
        <f t="shared" si="119"/>
        <v>-2.4382098149637415</v>
      </c>
      <c r="AD420" s="42" t="s">
        <v>469</v>
      </c>
      <c r="AF420">
        <v>2.17</v>
      </c>
      <c r="AG420">
        <v>1.76</v>
      </c>
      <c r="AH420" s="42" t="s">
        <v>474</v>
      </c>
      <c r="AI420" s="42" t="s">
        <v>475</v>
      </c>
    </row>
    <row r="421" spans="1:35" ht="15" x14ac:dyDescent="0.25">
      <c r="A421">
        <v>1.52</v>
      </c>
      <c r="B421">
        <v>4.0999999999999996</v>
      </c>
      <c r="C421">
        <v>6.51</v>
      </c>
      <c r="D421" s="45">
        <f t="shared" si="120"/>
        <v>5.5407006895681343E-2</v>
      </c>
      <c r="E421" s="46">
        <f>IF(OR($A421="",$B421="",$C421=""),"",A421*'MPTO_working_3-way'!$I420)</f>
        <v>1.6042186504814357</v>
      </c>
      <c r="F421" s="47">
        <f>IF(OR($A421="",$B421="",$C421=""),"",B421*'MPTO_working_3-way'!$I420)</f>
        <v>4.3271687282722935</v>
      </c>
      <c r="G421" s="48">
        <f>IF(OR($A421="",$B421="",$C421=""),"",C421*'MPTO_working_3-way'!$I420)</f>
        <v>6.870699614890885</v>
      </c>
      <c r="H421" s="46">
        <f>IF(OR($A421="",$B421="",$C421=""),"",'MPTO_working_3-way'!E420)</f>
        <v>1.5639032744183372</v>
      </c>
      <c r="I421" s="47">
        <f>IF(OR($A421="",$B421="",$C421=""),"",'MPTO_working_3-way'!F420)</f>
        <v>4.4358991927900711</v>
      </c>
      <c r="J421" s="48">
        <f>IF(OR($A421="",$B421="",$C421=""),"",'MPTO_working_3-way'!G420)</f>
        <v>7.3996882318465573</v>
      </c>
      <c r="K421" s="46">
        <f>IF(OR($A421="",$B421="",$C421=""),"",'OddsRatio_working_3-way'!H420)</f>
        <v>1.5769110106215327</v>
      </c>
      <c r="L421" s="47">
        <f>IF(OR($A421="",$B421="",$C421=""),"",'OddsRatio_working_3-way'!I420)</f>
        <v>4.4392771787052903</v>
      </c>
      <c r="M421" s="48">
        <f>IF(OR($A421="",$B421="",$C421=""),"",'OddsRatio_working_3-way'!J420)</f>
        <v>7.1130378240858541</v>
      </c>
      <c r="N421" s="49">
        <f t="shared" si="99"/>
        <v>62.335642320321725</v>
      </c>
      <c r="O421" s="50">
        <f t="shared" si="100"/>
        <v>23.109799104119276</v>
      </c>
      <c r="P421" s="50">
        <f t="shared" si="101"/>
        <v>14.554558575558993</v>
      </c>
      <c r="Q421" t="s">
        <v>340</v>
      </c>
      <c r="R421" t="s">
        <v>396</v>
      </c>
      <c r="S421" s="40">
        <v>44160</v>
      </c>
      <c r="T421" s="52">
        <v>100</v>
      </c>
      <c r="U421" s="52">
        <f t="shared" si="111"/>
        <v>34.21052631578948</v>
      </c>
      <c r="V421" s="52">
        <f t="shared" si="112"/>
        <v>75.609756097560975</v>
      </c>
      <c r="W421" s="52">
        <f t="shared" si="113"/>
        <v>84.639016897081419</v>
      </c>
      <c r="X421" s="52">
        <f t="shared" si="114"/>
        <v>39.751227005357613</v>
      </c>
      <c r="Y421" s="52">
        <f t="shared" si="115"/>
        <v>81.150456787129116</v>
      </c>
      <c r="Z421" s="52">
        <f t="shared" si="116"/>
        <v>90.179717586649559</v>
      </c>
      <c r="AA421" s="52">
        <f t="shared" si="117"/>
        <v>-5.5407006895681334</v>
      </c>
      <c r="AB421" s="52">
        <f t="shared" si="118"/>
        <v>-5.5407006895681405</v>
      </c>
      <c r="AC421" s="52">
        <f t="shared" si="119"/>
        <v>-5.5407006895681405</v>
      </c>
      <c r="AF421">
        <v>2.15</v>
      </c>
      <c r="AG421">
        <v>1.7</v>
      </c>
    </row>
    <row r="422" spans="1:35" ht="14.25" customHeight="1" x14ac:dyDescent="0.25">
      <c r="A422">
        <v>6.01</v>
      </c>
      <c r="B422">
        <v>4.2300000000000004</v>
      </c>
      <c r="C422">
        <v>1.59</v>
      </c>
      <c r="D422" s="45">
        <f t="shared" si="120"/>
        <v>3.1726788076936518E-2</v>
      </c>
      <c r="E422" s="46">
        <f>IF(OR($A422="",$B422="",$C422=""),"",A422*'MPTO_working_3-way'!$I421)</f>
        <v>6.2006779963423879</v>
      </c>
      <c r="F422" s="47">
        <f>IF(OR($A422="",$B422="",$C422=""),"",B422*'MPTO_working_3-way'!$I421)</f>
        <v>4.364204313565442</v>
      </c>
      <c r="G422" s="48">
        <f>IF(OR($A422="",$B422="",$C422=""),"",C422*'MPTO_working_3-way'!$I421)</f>
        <v>1.6404455930423292</v>
      </c>
      <c r="H422" s="46">
        <f>IF(OR($A422="",$B422="",$C422=""),"",'MPTO_working_3-way'!E421)</f>
        <v>6.4179186211213057</v>
      </c>
      <c r="I422" s="47">
        <f>IF(OR($A422="",$B422="",$C422=""),"",'MPTO_working_3-way'!F421)</f>
        <v>4.4280895738900687</v>
      </c>
      <c r="J422" s="48">
        <f>IF(OR($A422="",$B422="",$C422=""),"",'MPTO_working_3-way'!G421)</f>
        <v>1.6171934271658459</v>
      </c>
      <c r="K422" s="46">
        <f>IF(OR($A422="",$B422="",$C422=""),"",'OddsRatio_working_3-way'!H421)</f>
        <v>6.3081327457092975</v>
      </c>
      <c r="L422" s="47">
        <f>IF(OR($A422="",$B422="",$C422=""),"",'OddsRatio_working_3-way'!I421)</f>
        <v>4.4222093350580893</v>
      </c>
      <c r="M422" s="48">
        <f>IF(OR($A422="",$B422="",$C422=""),"",'OddsRatio_working_3-way'!J421)</f>
        <v>1.6251094451034898</v>
      </c>
      <c r="N422" s="49">
        <f t="shared" si="99"/>
        <v>16.127268672714063</v>
      </c>
      <c r="O422" s="50">
        <f t="shared" si="100"/>
        <v>22.913684331681207</v>
      </c>
      <c r="P422" s="50">
        <f t="shared" si="101"/>
        <v>60.959046995604716</v>
      </c>
      <c r="Q422" t="s">
        <v>222</v>
      </c>
      <c r="R422" t="s">
        <v>215</v>
      </c>
      <c r="S422" s="40">
        <v>44160</v>
      </c>
      <c r="T422" s="52">
        <v>100</v>
      </c>
      <c r="U422" s="52">
        <f t="shared" si="111"/>
        <v>83.361064891846937</v>
      </c>
      <c r="V422" s="52">
        <f t="shared" si="112"/>
        <v>76.359338061465735</v>
      </c>
      <c r="W422" s="52">
        <f t="shared" si="113"/>
        <v>37.106918238993707</v>
      </c>
      <c r="X422" s="52">
        <f t="shared" si="114"/>
        <v>86.533743699540565</v>
      </c>
      <c r="Y422" s="52">
        <f t="shared" si="115"/>
        <v>79.532016869159364</v>
      </c>
      <c r="Z422" s="52">
        <f t="shared" si="116"/>
        <v>40.279597046687357</v>
      </c>
      <c r="AA422" s="52">
        <f t="shared" si="117"/>
        <v>-3.1726788076936288</v>
      </c>
      <c r="AB422" s="52">
        <f t="shared" si="118"/>
        <v>-3.1726788076936288</v>
      </c>
      <c r="AC422" s="52">
        <f t="shared" si="119"/>
        <v>-3.1726788076936501</v>
      </c>
      <c r="AD422" s="42" t="s">
        <v>467</v>
      </c>
      <c r="AF422">
        <v>1.79</v>
      </c>
      <c r="AG422">
        <v>2.1</v>
      </c>
      <c r="AH422" s="42" t="s">
        <v>474</v>
      </c>
      <c r="AI422" s="42" t="s">
        <v>473</v>
      </c>
    </row>
    <row r="423" spans="1:35" ht="15" x14ac:dyDescent="0.25">
      <c r="A423">
        <v>2.2000000000000002</v>
      </c>
      <c r="B423">
        <v>3.01</v>
      </c>
      <c r="C423">
        <v>4.04</v>
      </c>
      <c r="D423" s="45">
        <f t="shared" si="120"/>
        <v>3.4296120641964523E-2</v>
      </c>
      <c r="E423" s="46">
        <f>IF(OR($A423="",$B423="",$C423=""),"",A423*'MPTO_working_3-way'!$I422)</f>
        <v>2.2754514654123223</v>
      </c>
      <c r="F423" s="47">
        <f>IF(OR($A423="",$B423="",$C423=""),"",B423*'MPTO_working_3-way'!$I422)</f>
        <v>3.1132313231323132</v>
      </c>
      <c r="G423" s="48">
        <f>IF(OR($A423="",$B423="",$C423=""),"",C423*'MPTO_working_3-way'!$I422)</f>
        <v>4.1785563273935367</v>
      </c>
      <c r="H423" s="46">
        <f>IF(OR($A423="",$B423="",$C423=""),"",'MPTO_working_3-way'!E422)</f>
        <v>2.2567585806643184</v>
      </c>
      <c r="I423" s="47">
        <f>IF(OR($A423="",$B423="",$C423=""),"",'MPTO_working_3-way'!F422)</f>
        <v>3.1172665156557318</v>
      </c>
      <c r="J423" s="48">
        <f>IF(OR($A423="",$B423="",$C423=""),"",'MPTO_working_3-way'!G422)</f>
        <v>4.2356241767149667</v>
      </c>
      <c r="K423" s="46">
        <f>IF(OR($A423="",$B423="",$C423=""),"",'OddsRatio_working_3-way'!H422)</f>
        <v>2.264922647801527</v>
      </c>
      <c r="L423" s="47">
        <f>IF(OR($A423="",$B423="",$C423=""),"",'OddsRatio_working_3-way'!I422)</f>
        <v>3.1187454350675572</v>
      </c>
      <c r="M423" s="48">
        <f>IF(OR($A423="",$B423="",$C423=""),"",'OddsRatio_working_3-way'!J422)</f>
        <v>4.2044707077638677</v>
      </c>
      <c r="N423" s="49">
        <f t="shared" si="99"/>
        <v>43.947322770903199</v>
      </c>
      <c r="O423" s="50">
        <f t="shared" si="100"/>
        <v>32.120966809298025</v>
      </c>
      <c r="P423" s="50">
        <f t="shared" si="101"/>
        <v>23.931710419798772</v>
      </c>
      <c r="Q423" t="s">
        <v>119</v>
      </c>
      <c r="R423" t="s">
        <v>58</v>
      </c>
      <c r="S423" s="40">
        <v>44160</v>
      </c>
      <c r="T423" s="52">
        <v>100</v>
      </c>
      <c r="U423" s="52">
        <f t="shared" si="111"/>
        <v>54.545454545454554</v>
      </c>
      <c r="V423" s="52">
        <f t="shared" si="112"/>
        <v>66.777408637873762</v>
      </c>
      <c r="W423" s="52">
        <f t="shared" si="113"/>
        <v>75.247524752475243</v>
      </c>
      <c r="X423" s="52">
        <f t="shared" si="114"/>
        <v>57.975066609650995</v>
      </c>
      <c r="Y423" s="52">
        <f t="shared" si="115"/>
        <v>70.20702070207021</v>
      </c>
      <c r="Z423" s="52">
        <f t="shared" si="116"/>
        <v>78.677136816671705</v>
      </c>
      <c r="AA423" s="52">
        <f t="shared" si="117"/>
        <v>-3.4296120641964407</v>
      </c>
      <c r="AB423" s="52">
        <f t="shared" si="118"/>
        <v>-3.4296120641964478</v>
      </c>
      <c r="AC423" s="52">
        <f t="shared" si="119"/>
        <v>-3.429612064196462</v>
      </c>
      <c r="AD423" s="42" t="s">
        <v>469</v>
      </c>
      <c r="AF423">
        <v>2.8</v>
      </c>
      <c r="AG423">
        <v>1.47</v>
      </c>
      <c r="AH423" s="42" t="s">
        <v>478</v>
      </c>
      <c r="AI423" s="42" t="s">
        <v>475</v>
      </c>
    </row>
    <row r="424" spans="1:35" ht="15" x14ac:dyDescent="0.25">
      <c r="A424">
        <v>1.79</v>
      </c>
      <c r="B424">
        <v>3.28</v>
      </c>
      <c r="C424">
        <v>5.82</v>
      </c>
      <c r="D424" s="45">
        <f t="shared" si="120"/>
        <v>3.5358572499507135E-2</v>
      </c>
      <c r="E424" s="46">
        <f>IF(OR($A424="",$B424="",$C424=""),"",A424*'MPTO_working_3-way'!$I423)</f>
        <v>1.8532918447741178</v>
      </c>
      <c r="F424" s="47">
        <f>IF(OR($A424="",$B424="",$C424=""),"",B424*'MPTO_working_3-way'!$I423)</f>
        <v>3.3959761177983832</v>
      </c>
      <c r="G424" s="48">
        <f>IF(OR($A424="",$B424="",$C424=""),"",C424*'MPTO_working_3-way'!$I423)</f>
        <v>6.0257868919471322</v>
      </c>
      <c r="H424" s="46">
        <f>IF(OR($A424="",$B424="",$C424=""),"",'MPTO_working_3-way'!E423)</f>
        <v>1.8285780255161095</v>
      </c>
      <c r="I424" s="47">
        <f>IF(OR($A424="",$B424="",$C424=""),"",'MPTO_working_3-way'!F423)</f>
        <v>3.4118996242459354</v>
      </c>
      <c r="J424" s="48">
        <f>IF(OR($A424="",$B424="",$C424=""),"",'MPTO_working_3-way'!G423)</f>
        <v>6.248628620945416</v>
      </c>
      <c r="K424" s="46">
        <f>IF(OR($A424="",$B424="",$C424=""),"",'OddsRatio_working_3-way'!H423)</f>
        <v>1.8382583456422272</v>
      </c>
      <c r="L424" s="47">
        <f>IF(OR($A424="",$B424="",$C424=""),"",'OddsRatio_working_3-way'!I423)</f>
        <v>3.4192772507142744</v>
      </c>
      <c r="M424" s="48">
        <f>IF(OR($A424="",$B424="",$C424=""),"",'OddsRatio_working_3-way'!J423)</f>
        <v>6.1144369949310544</v>
      </c>
      <c r="N424" s="49">
        <f t="shared" si="99"/>
        <v>53.958042432430908</v>
      </c>
      <c r="O424" s="50">
        <f t="shared" si="100"/>
        <v>29.446614620137602</v>
      </c>
      <c r="P424" s="50">
        <f t="shared" si="101"/>
        <v>16.595342947431497</v>
      </c>
      <c r="Q424" t="s">
        <v>157</v>
      </c>
      <c r="R424" t="s">
        <v>448</v>
      </c>
      <c r="S424" s="40">
        <v>44160</v>
      </c>
      <c r="T424" s="52">
        <v>100</v>
      </c>
      <c r="U424" s="52">
        <f t="shared" si="111"/>
        <v>44.134078212290497</v>
      </c>
      <c r="V424" s="52">
        <f t="shared" si="112"/>
        <v>69.512195121951223</v>
      </c>
      <c r="W424" s="52">
        <f t="shared" si="113"/>
        <v>82.817869415807564</v>
      </c>
      <c r="X424" s="52">
        <f t="shared" si="114"/>
        <v>47.66993546224122</v>
      </c>
      <c r="Y424" s="52">
        <f t="shared" si="115"/>
        <v>73.048052371901932</v>
      </c>
      <c r="Z424" s="52">
        <f t="shared" si="116"/>
        <v>86.353726665758273</v>
      </c>
      <c r="AA424" s="52">
        <f t="shared" si="117"/>
        <v>-3.5358572499507233</v>
      </c>
      <c r="AB424" s="52">
        <f t="shared" si="118"/>
        <v>-3.535857249950709</v>
      </c>
      <c r="AC424" s="52">
        <f t="shared" si="119"/>
        <v>-3.535857249950709</v>
      </c>
      <c r="AF424">
        <v>2.66</v>
      </c>
      <c r="AG424">
        <v>1.51</v>
      </c>
    </row>
    <row r="425" spans="1:35" s="52" customFormat="1" ht="15" x14ac:dyDescent="0.25">
      <c r="A425">
        <v>3.36</v>
      </c>
      <c r="B425">
        <v>3.09</v>
      </c>
      <c r="C425">
        <v>2.4300000000000002</v>
      </c>
      <c r="D425" s="45">
        <f t="shared" si="120"/>
        <v>3.2766276833159136E-2</v>
      </c>
      <c r="E425" s="46">
        <f>IF(OR($A425="",$B425="",$C425=""),"",A425*'MPTO_working_3-way'!$I424)</f>
        <v>3.4700946901594145</v>
      </c>
      <c r="F425" s="47">
        <f>IF(OR($A425="",$B425="",$C425=""),"",B425*'MPTO_working_3-way'!$I424)</f>
        <v>3.1912477954144616</v>
      </c>
      <c r="G425" s="48">
        <f>IF(OR($A425="",$B425="",$C425=""),"",C425*'MPTO_working_3-way'!$I424)</f>
        <v>2.5096220527045769</v>
      </c>
      <c r="H425" s="46">
        <f>IF(OR($A425="",$B425="",$C425=""),"",'MPTO_working_3-way'!E424)</f>
        <v>3.488003556959463</v>
      </c>
      <c r="I425" s="47">
        <f>IF(OR($A425="",$B425="",$C425=""),"",'MPTO_working_3-way'!F424)</f>
        <v>3.1979277101836368</v>
      </c>
      <c r="J425" s="48">
        <f>IF(OR($A425="",$B425="",$C425=""),"",'MPTO_working_3-way'!G424)</f>
        <v>2.4962522425398079</v>
      </c>
      <c r="K425" s="46">
        <f>IF(OR($A425="",$B425="",$C425=""),"",'OddsRatio_working_3-way'!H424)</f>
        <v>3.4792011452372775</v>
      </c>
      <c r="L425" s="47">
        <f>IF(OR($A425="",$B425="",$C425=""),"",'OddsRatio_working_3-way'!I424)</f>
        <v>3.1955637260787753</v>
      </c>
      <c r="M425" s="48">
        <f>IF(OR($A425="",$B425="",$C425=""),"",'OddsRatio_working_3-way'!J424)</f>
        <v>2.5022278125802146</v>
      </c>
      <c r="N425" s="49">
        <f t="shared" si="99"/>
        <v>28.817657421159897</v>
      </c>
      <c r="O425" s="50">
        <f t="shared" si="100"/>
        <v>31.335705156989402</v>
      </c>
      <c r="P425" s="50">
        <f t="shared" si="101"/>
        <v>39.846637421850708</v>
      </c>
      <c r="Q425" t="s">
        <v>163</v>
      </c>
      <c r="R425" t="s">
        <v>158</v>
      </c>
      <c r="S425" s="40">
        <v>44160</v>
      </c>
      <c r="T425" s="52">
        <v>100</v>
      </c>
      <c r="U425" s="52">
        <f t="shared" si="111"/>
        <v>70.238095238095241</v>
      </c>
      <c r="V425" s="52">
        <f t="shared" si="112"/>
        <v>67.637540453074436</v>
      </c>
      <c r="W425" s="52">
        <f t="shared" si="113"/>
        <v>58.847736625514408</v>
      </c>
      <c r="X425" s="52">
        <f t="shared" si="114"/>
        <v>73.514722921411163</v>
      </c>
      <c r="Y425" s="52">
        <f t="shared" si="115"/>
        <v>70.914168136390359</v>
      </c>
      <c r="Z425" s="52">
        <f t="shared" si="116"/>
        <v>62.124364308830323</v>
      </c>
      <c r="AA425" s="52">
        <f t="shared" si="117"/>
        <v>-3.2766276833159225</v>
      </c>
      <c r="AB425" s="52">
        <f t="shared" si="118"/>
        <v>-3.2766276833159225</v>
      </c>
      <c r="AC425" s="52">
        <f t="shared" si="119"/>
        <v>-3.2766276833159154</v>
      </c>
      <c r="AD425" s="53"/>
      <c r="AE425" s="53"/>
      <c r="AF425">
        <v>2.5499999999999998</v>
      </c>
      <c r="AG425">
        <v>1.55</v>
      </c>
      <c r="AH425" s="53"/>
      <c r="AI425" s="53"/>
    </row>
    <row r="426" spans="1:35" ht="15" x14ac:dyDescent="0.25">
      <c r="A426">
        <v>3.04</v>
      </c>
      <c r="B426">
        <v>2.99</v>
      </c>
      <c r="C426">
        <v>2.7</v>
      </c>
      <c r="D426" s="45">
        <f t="shared" si="120"/>
        <v>3.3765899326540172E-2</v>
      </c>
      <c r="E426" s="46">
        <f>IF(OR($A426="",$B426="",$C426=""),"",A426*'MPTO_working_3-way'!$I425)</f>
        <v>3.1426483339526823</v>
      </c>
      <c r="F426" s="47">
        <f>IF(OR($A426="",$B426="",$C426=""),"",B426*'MPTO_working_3-way'!$I425)</f>
        <v>3.0909600389863554</v>
      </c>
      <c r="G426" s="48">
        <f>IF(OR($A426="",$B426="",$C426=""),"",C426*'MPTO_working_3-way'!$I425)</f>
        <v>2.7911679281816588</v>
      </c>
      <c r="H426" s="46">
        <f>IF(OR($A426="",$B426="",$C426=""),"",'MPTO_working_3-way'!E425)</f>
        <v>3.1477021263497047</v>
      </c>
      <c r="I426" s="47">
        <f>IF(OR($A426="",$B426="",$C426=""),"",'MPTO_working_3-way'!F425)</f>
        <v>3.0941277528522422</v>
      </c>
      <c r="J426" s="48">
        <f>IF(OR($A426="",$B426="",$C426=""),"",'MPTO_working_3-way'!G425)</f>
        <v>2.7846227626803519</v>
      </c>
      <c r="K426" s="46">
        <f>IF(OR($A426="",$B426="",$C426=""),"",'OddsRatio_working_3-way'!H425)</f>
        <v>3.1452580542292727</v>
      </c>
      <c r="L426" s="47">
        <f>IF(OR($A426="",$B426="",$C426=""),"",'OddsRatio_working_3-way'!I425)</f>
        <v>3.0926781999589474</v>
      </c>
      <c r="M426" s="48">
        <f>IF(OR($A426="",$B426="",$C426=""),"",'OddsRatio_working_3-way'!J425)</f>
        <v>2.7877150451910606</v>
      </c>
      <c r="N426" s="49">
        <f t="shared" si="99"/>
        <v>31.820295933087898</v>
      </c>
      <c r="O426" s="50">
        <f t="shared" si="100"/>
        <v>32.352407905213113</v>
      </c>
      <c r="P426" s="50">
        <f t="shared" si="101"/>
        <v>35.827296161698968</v>
      </c>
      <c r="Q426" t="s">
        <v>351</v>
      </c>
      <c r="R426" t="s">
        <v>152</v>
      </c>
      <c r="S426" s="40">
        <v>44160</v>
      </c>
      <c r="T426" s="52">
        <v>100</v>
      </c>
      <c r="U426" s="52">
        <f t="shared" si="111"/>
        <v>67.10526315789474</v>
      </c>
      <c r="V426" s="52">
        <f t="shared" si="112"/>
        <v>66.555183946488299</v>
      </c>
      <c r="W426" s="52">
        <f t="shared" si="113"/>
        <v>62.962962962962962</v>
      </c>
      <c r="X426" s="52">
        <f t="shared" si="114"/>
        <v>70.481853090548739</v>
      </c>
      <c r="Y426" s="52">
        <f t="shared" si="115"/>
        <v>69.931773879142298</v>
      </c>
      <c r="Z426" s="52">
        <f t="shared" si="116"/>
        <v>66.339552895616976</v>
      </c>
      <c r="AA426" s="52">
        <f t="shared" si="117"/>
        <v>-3.3765899326539994</v>
      </c>
      <c r="AB426" s="52">
        <f t="shared" si="118"/>
        <v>-3.3765899326539994</v>
      </c>
      <c r="AC426" s="52">
        <f t="shared" si="119"/>
        <v>-3.3765899326540136</v>
      </c>
      <c r="AF426">
        <v>2.73</v>
      </c>
      <c r="AG426">
        <v>1.49</v>
      </c>
    </row>
    <row r="427" spans="1:35" ht="15" x14ac:dyDescent="0.25">
      <c r="A427">
        <v>2.13</v>
      </c>
      <c r="B427">
        <v>2.98</v>
      </c>
      <c r="C427">
        <v>4.37</v>
      </c>
      <c r="D427" s="45">
        <f t="shared" si="120"/>
        <v>3.3886989818855184E-2</v>
      </c>
      <c r="E427" s="46">
        <f>IF(OR($A427="",$B427="",$C427=""),"",A427*'MPTO_working_3-way'!$I426)</f>
        <v>2.2021792883141615</v>
      </c>
      <c r="F427" s="47">
        <f>IF(OR($A427="",$B427="",$C427=""),"",B427*'MPTO_working_3-way'!$I426)</f>
        <v>3.0809832296601884</v>
      </c>
      <c r="G427" s="48">
        <f>IF(OR($A427="",$B427="",$C427=""),"",C427*'MPTO_working_3-way'!$I426)</f>
        <v>4.5180861455083976</v>
      </c>
      <c r="H427" s="46">
        <f>IF(OR($A427="",$B427="",$C427=""),"",'MPTO_working_3-way'!E426)</f>
        <v>2.1825106894337938</v>
      </c>
      <c r="I427" s="47">
        <f>IF(OR($A427="",$B427="",$C427=""),"",'MPTO_working_3-way'!F426)</f>
        <v>3.0838041681808166</v>
      </c>
      <c r="J427" s="48">
        <f>IF(OR($A427="",$B427="",$C427=""),"",'MPTO_working_3-way'!G426)</f>
        <v>4.5969130446743653</v>
      </c>
      <c r="K427" s="46">
        <f>IF(OR($A427="",$B427="",$C427=""),"",'OddsRatio_working_3-way'!H426)</f>
        <v>2.1910956320839117</v>
      </c>
      <c r="L427" s="47">
        <f>IF(OR($A427="",$B427="",$C427=""),"",'OddsRatio_working_3-way'!I426)</f>
        <v>3.0870525234744641</v>
      </c>
      <c r="M427" s="48">
        <f>IF(OR($A427="",$B427="",$C427=""),"",'OddsRatio_working_3-way'!J426)</f>
        <v>4.5522055576307805</v>
      </c>
      <c r="N427" s="49">
        <f t="shared" si="99"/>
        <v>45.409563395064531</v>
      </c>
      <c r="O427" s="50">
        <f t="shared" si="100"/>
        <v>32.457171151505854</v>
      </c>
      <c r="P427" s="50">
        <f t="shared" si="101"/>
        <v>22.133265453429619</v>
      </c>
      <c r="Q427" t="s">
        <v>60</v>
      </c>
      <c r="R427" t="s">
        <v>122</v>
      </c>
      <c r="S427" s="40">
        <v>44160</v>
      </c>
      <c r="T427" s="52">
        <v>100</v>
      </c>
      <c r="U427" s="52">
        <f t="shared" si="111"/>
        <v>53.051643192488264</v>
      </c>
      <c r="V427" s="52">
        <f t="shared" si="112"/>
        <v>66.442953020134226</v>
      </c>
      <c r="W427" s="52">
        <f t="shared" si="113"/>
        <v>77.116704805491992</v>
      </c>
      <c r="X427" s="52">
        <f t="shared" si="114"/>
        <v>56.440342174373782</v>
      </c>
      <c r="Y427" s="52">
        <f t="shared" si="115"/>
        <v>69.831652002019752</v>
      </c>
      <c r="Z427" s="52">
        <f t="shared" si="116"/>
        <v>80.505403787377517</v>
      </c>
      <c r="AA427" s="52">
        <f t="shared" si="117"/>
        <v>-3.3886989818855184</v>
      </c>
      <c r="AB427" s="52">
        <f t="shared" si="118"/>
        <v>-3.3886989818855255</v>
      </c>
      <c r="AC427" s="52">
        <f t="shared" si="119"/>
        <v>-3.3886989818855255</v>
      </c>
      <c r="AF427">
        <v>2.8</v>
      </c>
      <c r="AG427">
        <v>1.47</v>
      </c>
    </row>
    <row r="428" spans="1:35" ht="15" x14ac:dyDescent="0.25">
      <c r="A428">
        <v>3.18</v>
      </c>
      <c r="B428">
        <v>2.93</v>
      </c>
      <c r="C428">
        <v>2.65</v>
      </c>
      <c r="D428" s="45">
        <f t="shared" si="120"/>
        <v>3.3120827698714272E-2</v>
      </c>
      <c r="E428" s="46">
        <f>IF(OR($A428="",$B428="",$C428=""),"",A428*'MPTO_working_3-way'!$I427)</f>
        <v>3.2853242320819116</v>
      </c>
      <c r="F428" s="47">
        <f>IF(OR($A428="",$B428="",$C428=""),"",B428*'MPTO_working_3-way'!$I427)</f>
        <v>3.0270440251572328</v>
      </c>
      <c r="G428" s="48">
        <f>IF(OR($A428="",$B428="",$C428=""),"",C428*'MPTO_working_3-way'!$I427)</f>
        <v>2.7377701934015928</v>
      </c>
      <c r="H428" s="46">
        <f>IF(OR($A428="",$B428="",$C428=""),"",'MPTO_working_3-way'!E427)</f>
        <v>3.2957058976112439</v>
      </c>
      <c r="I428" s="47">
        <f>IF(OR($A428="",$B428="",$C428=""),"",'MPTO_working_3-way'!F427)</f>
        <v>3.0279480902138358</v>
      </c>
      <c r="J428" s="48">
        <f>IF(OR($A428="",$B428="",$C428=""),"",'MPTO_working_3-way'!G427)</f>
        <v>2.7298669843936167</v>
      </c>
      <c r="K428" s="46">
        <f>IF(OR($A428="",$B428="",$C428=""),"",'OddsRatio_working_3-way'!H427)</f>
        <v>3.290459261333647</v>
      </c>
      <c r="L428" s="47">
        <f>IF(OR($A428="",$B428="",$C428=""),"",'OddsRatio_working_3-way'!I427)</f>
        <v>3.0277919148504311</v>
      </c>
      <c r="M428" s="48">
        <f>IF(OR($A428="",$B428="",$C428=""),"",'OddsRatio_working_3-way'!J427)</f>
        <v>2.7336044867892282</v>
      </c>
      <c r="N428" s="49">
        <f t="shared" si="99"/>
        <v>30.43839601080407</v>
      </c>
      <c r="O428" s="50">
        <f t="shared" si="100"/>
        <v>33.03552877623104</v>
      </c>
      <c r="P428" s="50">
        <f t="shared" si="101"/>
        <v>36.526075212964884</v>
      </c>
      <c r="Q428" t="s">
        <v>151</v>
      </c>
      <c r="R428" t="s">
        <v>115</v>
      </c>
      <c r="S428" s="40">
        <v>44161</v>
      </c>
      <c r="T428" s="52">
        <v>100</v>
      </c>
      <c r="U428" s="52">
        <f t="shared" si="111"/>
        <v>68.55345911949685</v>
      </c>
      <c r="V428" s="52">
        <f t="shared" si="112"/>
        <v>65.870307167235495</v>
      </c>
      <c r="W428" s="52">
        <f t="shared" si="113"/>
        <v>62.264150943396231</v>
      </c>
      <c r="X428" s="52">
        <f t="shared" si="114"/>
        <v>71.865541889368274</v>
      </c>
      <c r="Y428" s="52">
        <f t="shared" si="115"/>
        <v>69.182389937106919</v>
      </c>
      <c r="Z428" s="52">
        <f t="shared" si="116"/>
        <v>65.576233713267641</v>
      </c>
      <c r="AA428" s="52">
        <f t="shared" si="117"/>
        <v>-3.3120827698714237</v>
      </c>
      <c r="AB428" s="52">
        <f t="shared" si="118"/>
        <v>-3.3120827698714237</v>
      </c>
      <c r="AC428" s="52">
        <f t="shared" si="119"/>
        <v>-3.3120827698714095</v>
      </c>
      <c r="AF428">
        <v>2.93</v>
      </c>
      <c r="AG428">
        <v>1.43</v>
      </c>
    </row>
    <row r="429" spans="1:35" ht="15" x14ac:dyDescent="0.25">
      <c r="A429">
        <v>2.0699999999999998</v>
      </c>
      <c r="B429">
        <v>3.13</v>
      </c>
      <c r="C429">
        <v>4.04</v>
      </c>
      <c r="D429" s="45">
        <f t="shared" si="120"/>
        <v>5.0105357806234929E-2</v>
      </c>
      <c r="E429" s="46">
        <f>IF(OR($A429="",$B429="",$C429=""),"",A429*'MPTO_working_3-way'!$I428)</f>
        <v>2.1737180906589062</v>
      </c>
      <c r="F429" s="47">
        <f>IF(OR($A429="",$B429="",$C429=""),"",B429*'MPTO_working_3-way'!$I428)</f>
        <v>3.2868297699335152</v>
      </c>
      <c r="G429" s="48">
        <f>IF(OR($A429="",$B429="",$C429=""),"",C429*'MPTO_working_3-way'!$I428)</f>
        <v>4.2424256455371889</v>
      </c>
      <c r="H429" s="46">
        <f>IF(OR($A429="",$B429="",$C429=""),"",'MPTO_working_3-way'!E428)</f>
        <v>2.1441282977225029</v>
      </c>
      <c r="I429" s="47">
        <f>IF(OR($A429="",$B429="",$C429=""),"",'MPTO_working_3-way'!F428)</f>
        <v>3.3026513504892829</v>
      </c>
      <c r="J429" s="48">
        <f>IF(OR($A429="",$B429="",$C429=""),"",'MPTO_working_3-way'!G428)</f>
        <v>4.3323245298791271</v>
      </c>
      <c r="K429" s="46">
        <f>IF(OR($A429="",$B429="",$C429=""),"",'OddsRatio_working_3-way'!H428)</f>
        <v>2.1562728702254792</v>
      </c>
      <c r="L429" s="47">
        <f>IF(OR($A429="",$B429="",$C429=""),"",'OddsRatio_working_3-way'!I428)</f>
        <v>3.3017394519441781</v>
      </c>
      <c r="M429" s="48">
        <f>IF(OR($A429="",$B429="",$C429=""),"",'OddsRatio_working_3-way'!J428)</f>
        <v>4.2851117060611754</v>
      </c>
      <c r="N429" s="49">
        <f t="shared" si="99"/>
        <v>46.004125571631782</v>
      </c>
      <c r="O429" s="50">
        <f t="shared" si="100"/>
        <v>30.424453652804406</v>
      </c>
      <c r="P429" s="50">
        <f t="shared" si="101"/>
        <v>23.571420775563809</v>
      </c>
      <c r="Q429" t="s">
        <v>394</v>
      </c>
      <c r="R429" t="s">
        <v>156</v>
      </c>
      <c r="S429" s="40">
        <v>44161</v>
      </c>
      <c r="T429" s="52">
        <v>100</v>
      </c>
      <c r="U429" s="52">
        <f t="shared" si="111"/>
        <v>51.690821256038639</v>
      </c>
      <c r="V429" s="52">
        <f t="shared" si="112"/>
        <v>68.051118210862612</v>
      </c>
      <c r="W429" s="52">
        <f t="shared" si="113"/>
        <v>75.247524752475243</v>
      </c>
      <c r="X429" s="52">
        <f t="shared" si="114"/>
        <v>56.701357036662124</v>
      </c>
      <c r="Y429" s="52">
        <f t="shared" si="115"/>
        <v>73.061653991486111</v>
      </c>
      <c r="Z429" s="52">
        <f t="shared" si="116"/>
        <v>80.258060533098742</v>
      </c>
      <c r="AA429" s="52">
        <f t="shared" si="117"/>
        <v>-5.0105357806234849</v>
      </c>
      <c r="AB429" s="52">
        <f t="shared" si="118"/>
        <v>-5.0105357806234991</v>
      </c>
      <c r="AC429" s="52">
        <f t="shared" si="119"/>
        <v>-5.0105357806234991</v>
      </c>
      <c r="AF429">
        <v>2.7</v>
      </c>
      <c r="AG429">
        <v>1.47</v>
      </c>
    </row>
    <row r="430" spans="1:35" ht="15" x14ac:dyDescent="0.25">
      <c r="A430">
        <v>2.0099999999999998</v>
      </c>
      <c r="B430">
        <v>3.22</v>
      </c>
      <c r="C430">
        <v>4.42</v>
      </c>
      <c r="D430" s="45">
        <f t="shared" si="120"/>
        <v>3.4315787913528295E-2</v>
      </c>
      <c r="E430" s="46">
        <f>IF(OR($A430="",$B430="",$C430=""),"",A430*'MPTO_working_3-way'!$I429)</f>
        <v>2.0789747337061915</v>
      </c>
      <c r="F430" s="47">
        <f>IF(OR($A430="",$B430="",$C430=""),"",B430*'MPTO_working_3-way'!$I429)</f>
        <v>3.3304968370815615</v>
      </c>
      <c r="G430" s="48">
        <f>IF(OR($A430="",$B430="",$C430=""),"",C430*'MPTO_working_3-way'!$I429)</f>
        <v>4.5716757825777954</v>
      </c>
      <c r="H430" s="46">
        <f>IF(OR($A430="",$B430="",$C430=""),"",'MPTO_working_3-way'!E429)</f>
        <v>2.0573005867072411</v>
      </c>
      <c r="I430" s="47">
        <f>IF(OR($A430="",$B430="",$C430=""),"",'MPTO_working_3-way'!F429)</f>
        <v>3.3431352918967789</v>
      </c>
      <c r="J430" s="48">
        <f>IF(OR($A430="",$B430="",$C430=""),"",'MPTO_working_3-way'!G429)</f>
        <v>4.6553689074064</v>
      </c>
      <c r="K430" s="46">
        <f>IF(OR($A430="",$B430="",$C430=""),"",'OddsRatio_working_3-way'!H429)</f>
        <v>2.0661509392836019</v>
      </c>
      <c r="L430" s="47">
        <f>IF(OR($A430="",$B430="",$C430=""),"",'OddsRatio_working_3-way'!I429)</f>
        <v>3.3434208764451459</v>
      </c>
      <c r="M430" s="48">
        <f>IF(OR($A430="",$B430="",$C430=""),"",'OddsRatio_working_3-way'!J429)</f>
        <v>4.6101348637127924</v>
      </c>
      <c r="N430" s="49">
        <f t="shared" si="99"/>
        <v>48.100632671821771</v>
      </c>
      <c r="O430" s="50">
        <f t="shared" si="100"/>
        <v>30.025550208186875</v>
      </c>
      <c r="P430" s="50">
        <f t="shared" si="101"/>
        <v>21.873817119991344</v>
      </c>
      <c r="Q430" t="s">
        <v>161</v>
      </c>
      <c r="R430" t="s">
        <v>162</v>
      </c>
      <c r="S430" s="40">
        <v>44161</v>
      </c>
      <c r="T430" s="52">
        <v>100</v>
      </c>
      <c r="U430" s="52">
        <f t="shared" si="111"/>
        <v>50.248756218905463</v>
      </c>
      <c r="V430" s="52">
        <f t="shared" si="112"/>
        <v>68.944099378881987</v>
      </c>
      <c r="W430" s="52">
        <f t="shared" si="113"/>
        <v>77.375565610859724</v>
      </c>
      <c r="X430" s="52">
        <f t="shared" si="114"/>
        <v>53.680335010258283</v>
      </c>
      <c r="Y430" s="52">
        <f t="shared" si="115"/>
        <v>72.375678170234806</v>
      </c>
      <c r="Z430" s="52">
        <f t="shared" si="116"/>
        <v>80.807144402212543</v>
      </c>
      <c r="AA430" s="52">
        <f t="shared" si="117"/>
        <v>-3.4315787913528197</v>
      </c>
      <c r="AB430" s="52">
        <f t="shared" si="118"/>
        <v>-3.4315787913528197</v>
      </c>
      <c r="AC430" s="52">
        <f t="shared" si="119"/>
        <v>-3.4315787913528197</v>
      </c>
      <c r="AF430">
        <v>2.5099999999999998</v>
      </c>
      <c r="AG430">
        <v>1.56</v>
      </c>
    </row>
    <row r="431" spans="1:35" s="92" customFormat="1" ht="15" x14ac:dyDescent="0.25">
      <c r="A431" s="31">
        <v>3.17</v>
      </c>
      <c r="B431" s="31">
        <v>3.57</v>
      </c>
      <c r="C431" s="31">
        <v>2.31</v>
      </c>
      <c r="D431" s="85">
        <f t="shared" ref="D431:D473" si="121">IF(OR($A431="",$B431="",$C431=""),"",(1/A431)+(1/B431)+(1/C431)-1)</f>
        <v>2.8469890967571354E-2</v>
      </c>
      <c r="E431" s="86">
        <f>IF(OR($A431="",$B431="",$C431=""),"",A431*'MPTO_working_3-way'!$I430)</f>
        <v>3.260249554367201</v>
      </c>
      <c r="F431" s="87">
        <f>IF(OR($A431="",$B431="",$C431=""),"",B431*'MPTO_working_3-way'!$I430)</f>
        <v>3.6716375107542296</v>
      </c>
      <c r="G431" s="88">
        <f>IF(OR($A431="",$B431="",$C431=""),"",C431*'MPTO_working_3-way'!$I430)</f>
        <v>2.3757654481350898</v>
      </c>
      <c r="H431" s="86">
        <f>IF(OR($A431="",$B431="",$C431=""),"",'MPTO_working_3-way'!E430)</f>
        <v>3.2683215202435716</v>
      </c>
      <c r="I431" s="87">
        <f>IF(OR($A431="",$B431="",$C431=""),"",'MPTO_working_3-way'!F430)</f>
        <v>3.6951899701086117</v>
      </c>
      <c r="J431" s="88">
        <f>IF(OR($A431="",$B431="",$C431=""),"",'MPTO_working_3-way'!G430)</f>
        <v>2.3617743835766309</v>
      </c>
      <c r="K431" s="86">
        <f>IF(OR($A431="",$B431="",$C431=""),"",'OddsRatio_working_3-way'!H430)</f>
        <v>3.2658508704007407</v>
      </c>
      <c r="L431" s="87">
        <f>IF(OR($A431="",$B431="",$C431=""),"",'OddsRatio_working_3-way'!I430)</f>
        <v>3.6835192336082492</v>
      </c>
      <c r="M431" s="88">
        <f>IF(OR($A431="",$B431="",$C431=""),"",'OddsRatio_working_3-way'!J430)</f>
        <v>2.3678638895045943</v>
      </c>
      <c r="N431" s="89">
        <f t="shared" ref="N431:N473" si="122">(1/E431)* 100</f>
        <v>30.672498633132868</v>
      </c>
      <c r="O431" s="90">
        <f t="shared" ref="O431:O473" si="123">(1/F431)* 100</f>
        <v>27.235804108412093</v>
      </c>
      <c r="P431" s="90">
        <f t="shared" ref="P431:P473" si="124">(1/G431)* 100</f>
        <v>42.091697258455049</v>
      </c>
      <c r="Q431" s="31" t="s">
        <v>241</v>
      </c>
      <c r="R431" s="31" t="s">
        <v>449</v>
      </c>
      <c r="S431" s="91">
        <v>44162</v>
      </c>
      <c r="T431" s="92">
        <v>100</v>
      </c>
      <c r="U431" s="92">
        <f t="shared" si="111"/>
        <v>68.454258675078862</v>
      </c>
      <c r="V431" s="92">
        <f t="shared" si="112"/>
        <v>71.988795518207283</v>
      </c>
      <c r="W431" s="92">
        <f t="shared" si="113"/>
        <v>56.709956709956707</v>
      </c>
      <c r="X431" s="92">
        <f t="shared" si="114"/>
        <v>71.301247771836003</v>
      </c>
      <c r="Y431" s="92">
        <f t="shared" si="115"/>
        <v>74.835784614964425</v>
      </c>
      <c r="Z431" s="92">
        <f t="shared" si="116"/>
        <v>59.556945806713848</v>
      </c>
      <c r="AA431" s="92">
        <f t="shared" si="117"/>
        <v>-2.8469890967571416</v>
      </c>
      <c r="AB431" s="92">
        <f t="shared" si="118"/>
        <v>-2.8469890967571416</v>
      </c>
      <c r="AC431" s="92">
        <f t="shared" si="119"/>
        <v>-2.8469890967571416</v>
      </c>
      <c r="AD431" s="93"/>
      <c r="AE431" s="93"/>
      <c r="AF431" s="31">
        <v>1.85</v>
      </c>
      <c r="AG431" s="31">
        <v>2.0499999999999998</v>
      </c>
      <c r="AH431" s="93" t="s">
        <v>491</v>
      </c>
      <c r="AI431" s="93"/>
    </row>
    <row r="432" spans="1:35" ht="15" x14ac:dyDescent="0.25">
      <c r="A432">
        <v>1.93</v>
      </c>
      <c r="B432">
        <v>3.65</v>
      </c>
      <c r="C432">
        <v>4.29</v>
      </c>
      <c r="D432" s="45">
        <f t="shared" si="121"/>
        <v>2.5207550865865791E-2</v>
      </c>
      <c r="E432" s="46">
        <f>IF(OR($A432="",$B432="",$C432=""),"",A432*'MPTO_working_3-way'!$I431)</f>
        <v>1.9786505731711208</v>
      </c>
      <c r="F432" s="47">
        <f>IF(OR($A432="",$B432="",$C432=""),"",B432*'MPTO_working_3-way'!$I431)</f>
        <v>3.7420075606604102</v>
      </c>
      <c r="G432" s="48">
        <f>IF(OR($A432="",$B432="",$C432=""),"",C432*'MPTO_working_3-way'!$I431)</f>
        <v>4.3981403932145646</v>
      </c>
      <c r="H432" s="46">
        <f>IF(OR($A432="",$B432="",$C432=""),"",'MPTO_working_3-way'!E431)</f>
        <v>1.9618144660766756</v>
      </c>
      <c r="I432" s="47">
        <f>IF(OR($A432="",$B432="",$C432=""),"",'MPTO_working_3-way'!F431)</f>
        <v>3.7654843430359</v>
      </c>
      <c r="J432" s="48">
        <f>IF(OR($A432="",$B432="",$C432=""),"",'MPTO_working_3-way'!G431)</f>
        <v>4.4504235163428882</v>
      </c>
      <c r="K432" s="46">
        <f>IF(OR($A432="",$B432="",$C432=""),"",'OddsRatio_working_3-way'!H431)</f>
        <v>1.9683545444480515</v>
      </c>
      <c r="L432" s="47">
        <f>IF(OR($A432="",$B432="",$C432=""),"",'OddsRatio_working_3-way'!I431)</f>
        <v>3.7592898309541254</v>
      </c>
      <c r="M432" s="48">
        <f>IF(OR($A432="",$B432="",$C432=""),"",'OddsRatio_working_3-way'!J431)</f>
        <v>4.4256843561656884</v>
      </c>
      <c r="N432" s="49">
        <f t="shared" si="122"/>
        <v>50.539494621191835</v>
      </c>
      <c r="O432" s="50">
        <f t="shared" si="123"/>
        <v>26.723623183260337</v>
      </c>
      <c r="P432" s="50">
        <f t="shared" si="124"/>
        <v>22.736882195547839</v>
      </c>
      <c r="Q432" t="s">
        <v>381</v>
      </c>
      <c r="R432" t="s">
        <v>368</v>
      </c>
      <c r="S432" s="40">
        <v>44162</v>
      </c>
      <c r="T432" s="4">
        <v>100</v>
      </c>
      <c r="U432" s="4">
        <f t="shared" ref="U432:U495" si="125">(1/A432)*((T432*A432)-T432)</f>
        <v>48.186528497409334</v>
      </c>
      <c r="V432" s="4">
        <f t="shared" ref="V432:V495" si="126">(1/B432)*((T432*B432)-T432)</f>
        <v>72.602739726027394</v>
      </c>
      <c r="W432" s="4">
        <f t="shared" ref="W432:W495" si="127">(1/C432)*((T432*C432)-T432)</f>
        <v>76.689976689976689</v>
      </c>
      <c r="X432" s="4">
        <f t="shared" ref="X432:X495" si="128">((1/B432)+(1/C432))*T432</f>
        <v>50.70728358399591</v>
      </c>
      <c r="Y432" s="4">
        <f t="shared" ref="Y432:Y495" si="129">((1/A432)+(1/C432))*T432</f>
        <v>75.123494812613984</v>
      </c>
      <c r="Z432" s="4">
        <f t="shared" ref="Z432:Z495" si="130">((1/A432)+(1/B432))*T432</f>
        <v>79.210731776563279</v>
      </c>
      <c r="AA432" s="4">
        <f t="shared" ref="AA432:AA495" si="131">U432-X432</f>
        <v>-2.5207550865865755</v>
      </c>
      <c r="AB432" s="4">
        <f t="shared" ref="AB432:AB495" si="132">V432-Y432</f>
        <v>-2.5207550865865898</v>
      </c>
      <c r="AC432" s="4">
        <f t="shared" ref="AC432:AC495" si="133">W432-Z432</f>
        <v>-2.5207550865865898</v>
      </c>
      <c r="AF432">
        <v>1.9</v>
      </c>
      <c r="AG432">
        <v>2.0099999999999998</v>
      </c>
      <c r="AH432" s="42" t="s">
        <v>490</v>
      </c>
    </row>
    <row r="433" spans="1:34" ht="15" x14ac:dyDescent="0.25">
      <c r="A433">
        <v>1.96</v>
      </c>
      <c r="B433">
        <v>3.83</v>
      </c>
      <c r="C433">
        <v>3.87</v>
      </c>
      <c r="D433" s="45">
        <f t="shared" si="121"/>
        <v>2.9698620193315817E-2</v>
      </c>
      <c r="E433" s="46">
        <f>IF(OR($A433="",$B433="",$C433=""),"",A433*'MPTO_working_3-way'!$I432)</f>
        <v>2.0182092955788988</v>
      </c>
      <c r="F433" s="47">
        <f>IF(OR($A433="",$B433="",$C433=""),"",B433*'MPTO_working_3-way'!$I432)</f>
        <v>3.9437457153403996</v>
      </c>
      <c r="G433" s="48">
        <f>IF(OR($A433="",$B433="",$C433=""),"",C433*'MPTO_working_3-way'!$I432)</f>
        <v>3.9849336601481324</v>
      </c>
      <c r="H433" s="46">
        <f>IF(OR($A433="",$B433="",$C433=""),"",'MPTO_working_3-way'!E432)</f>
        <v>1.9987825752400332</v>
      </c>
      <c r="I433" s="47">
        <f>IF(OR($A433="",$B433="",$C433=""),"",'MPTO_working_3-way'!F432)</f>
        <v>3.9809382219263156</v>
      </c>
      <c r="J433" s="48">
        <f>IF(OR($A433="",$B433="",$C433=""),"",'MPTO_working_3-way'!G432)</f>
        <v>4.0241708967413583</v>
      </c>
      <c r="K433" s="46">
        <f>IF(OR($A433="",$B433="",$C433=""),"",'OddsRatio_working_3-way'!H432)</f>
        <v>2.0063275067462323</v>
      </c>
      <c r="L433" s="47">
        <f>IF(OR($A433="",$B433="",$C433=""),"",'OddsRatio_working_3-way'!I432)</f>
        <v>3.9665696292623309</v>
      </c>
      <c r="M433" s="48">
        <f>IF(OR($A433="",$B433="",$C433=""),"",'OddsRatio_working_3-way'!J432)</f>
        <v>4.0084999420434251</v>
      </c>
      <c r="N433" s="49">
        <f t="shared" si="122"/>
        <v>49.548874945259932</v>
      </c>
      <c r="O433" s="50">
        <f t="shared" si="123"/>
        <v>25.356604410629103</v>
      </c>
      <c r="P433" s="50">
        <f t="shared" si="124"/>
        <v>25.094520644110968</v>
      </c>
      <c r="Q433" t="s">
        <v>375</v>
      </c>
      <c r="R433" t="s">
        <v>386</v>
      </c>
      <c r="S433" s="40">
        <v>44162</v>
      </c>
      <c r="T433" s="4">
        <v>100</v>
      </c>
      <c r="U433" s="4">
        <f t="shared" si="125"/>
        <v>48.979591836734699</v>
      </c>
      <c r="V433" s="4">
        <f t="shared" si="126"/>
        <v>73.890339425587456</v>
      </c>
      <c r="W433" s="4">
        <f t="shared" si="127"/>
        <v>74.160206718346245</v>
      </c>
      <c r="X433" s="4">
        <f t="shared" si="128"/>
        <v>51.949453856066278</v>
      </c>
      <c r="Y433" s="4">
        <f t="shared" si="129"/>
        <v>76.860201444919056</v>
      </c>
      <c r="Z433" s="4">
        <f t="shared" si="130"/>
        <v>77.130068737677831</v>
      </c>
      <c r="AA433" s="4">
        <f t="shared" si="131"/>
        <v>-2.969862019331579</v>
      </c>
      <c r="AB433" s="4">
        <f t="shared" si="132"/>
        <v>-2.9698620193316003</v>
      </c>
      <c r="AC433" s="4">
        <f t="shared" si="133"/>
        <v>-2.9698620193315861</v>
      </c>
      <c r="AF433">
        <v>1.62</v>
      </c>
      <c r="AG433">
        <v>2.4</v>
      </c>
      <c r="AH433" s="42" t="s">
        <v>492</v>
      </c>
    </row>
    <row r="434" spans="1:34" ht="15" x14ac:dyDescent="0.25">
      <c r="A434">
        <v>2.44</v>
      </c>
      <c r="B434">
        <v>3.51</v>
      </c>
      <c r="C434">
        <v>3</v>
      </c>
      <c r="D434" s="45">
        <f t="shared" si="121"/>
        <v>2.8069683807388612E-2</v>
      </c>
      <c r="E434" s="46">
        <f>IF(OR($A434="",$B434="",$C434=""),"",A434*'MPTO_working_3-way'!$I433)</f>
        <v>2.5084900284900282</v>
      </c>
      <c r="F434" s="47">
        <f>IF(OR($A434="",$B434="",$C434=""),"",B434*'MPTO_working_3-way'!$I433)</f>
        <v>3.6085245901639338</v>
      </c>
      <c r="G434" s="48">
        <f>IF(OR($A434="",$B434="",$C434=""),"",C434*'MPTO_working_3-way'!$I433)</f>
        <v>3.0842090514221656</v>
      </c>
      <c r="H434" s="46">
        <f>IF(OR($A434="",$B434="",$C434=""),"",'MPTO_working_3-way'!E433)</f>
        <v>2.4970066863629294</v>
      </c>
      <c r="I434" s="47">
        <f>IF(OR($A434="",$B434="",$C434=""),"",'MPTO_working_3-way'!F433)</f>
        <v>3.6291880897225823</v>
      </c>
      <c r="J434" s="48">
        <f>IF(OR($A434="",$B434="",$C434=""),"",'MPTO_working_3-way'!G433)</f>
        <v>3.0866410379625173</v>
      </c>
      <c r="K434" s="46">
        <f>IF(OR($A434="",$B434="",$C434=""),"",'OddsRatio_working_3-way'!H433)</f>
        <v>2.5022351419000084</v>
      </c>
      <c r="L434" s="47">
        <f>IF(OR($A434="",$B434="",$C434=""),"",'OddsRatio_working_3-way'!I433)</f>
        <v>3.6184793098395969</v>
      </c>
      <c r="M434" s="48">
        <f>IF(OR($A434="",$B434="",$C434=""),"",'OddsRatio_working_3-way'!J433)</f>
        <v>3.0864376970833449</v>
      </c>
      <c r="N434" s="49">
        <f t="shared" si="122"/>
        <v>39.864619298564428</v>
      </c>
      <c r="O434" s="50">
        <f t="shared" si="123"/>
        <v>27.712157005269855</v>
      </c>
      <c r="P434" s="50">
        <f t="shared" si="124"/>
        <v>32.423223696165735</v>
      </c>
      <c r="Q434" t="s">
        <v>390</v>
      </c>
      <c r="R434" t="s">
        <v>384</v>
      </c>
      <c r="S434" s="40">
        <v>44162</v>
      </c>
      <c r="T434" s="4">
        <v>100</v>
      </c>
      <c r="U434" s="4">
        <f t="shared" si="125"/>
        <v>59.016393442622956</v>
      </c>
      <c r="V434" s="4">
        <f t="shared" si="126"/>
        <v>71.509971509971507</v>
      </c>
      <c r="W434" s="4">
        <f t="shared" si="127"/>
        <v>66.666666666666657</v>
      </c>
      <c r="X434" s="4">
        <f t="shared" si="128"/>
        <v>61.823361823361822</v>
      </c>
      <c r="Y434" s="4">
        <f t="shared" si="129"/>
        <v>74.316939890710373</v>
      </c>
      <c r="Z434" s="4">
        <f t="shared" si="130"/>
        <v>69.473635047405537</v>
      </c>
      <c r="AA434" s="4">
        <f t="shared" si="131"/>
        <v>-2.8069683807388657</v>
      </c>
      <c r="AB434" s="4">
        <f t="shared" si="132"/>
        <v>-2.8069683807388657</v>
      </c>
      <c r="AC434" s="4">
        <f t="shared" si="133"/>
        <v>-2.8069683807388799</v>
      </c>
      <c r="AF434">
        <v>1.74</v>
      </c>
      <c r="AG434">
        <v>2.1800000000000002</v>
      </c>
      <c r="AH434" s="42" t="s">
        <v>488</v>
      </c>
    </row>
    <row r="435" spans="1:34" ht="15" x14ac:dyDescent="0.25">
      <c r="A435">
        <v>2.1800000000000002</v>
      </c>
      <c r="B435">
        <v>3.3</v>
      </c>
      <c r="C435">
        <v>3.84</v>
      </c>
      <c r="D435" s="45">
        <f t="shared" si="121"/>
        <v>2.2162566027244868E-2</v>
      </c>
      <c r="E435" s="46">
        <f>IF(OR($A435="",$B435="",$C435=""),"",A435*'MPTO_working_3-way'!$I434)</f>
        <v>2.2283143939393941</v>
      </c>
      <c r="F435" s="47">
        <f>IF(OR($A435="",$B435="",$C435=""),"",B435*'MPTO_working_3-way'!$I434)</f>
        <v>3.3731364678899078</v>
      </c>
      <c r="G435" s="48">
        <f>IF(OR($A435="",$B435="",$C435=""),"",C435*'MPTO_working_3-way'!$I434)</f>
        <v>3.9251042535446201</v>
      </c>
      <c r="H435" s="46">
        <f>IF(OR($A435="",$B435="",$C435=""),"",'MPTO_working_3-way'!E434)</f>
        <v>2.215683129182735</v>
      </c>
      <c r="I435" s="47">
        <f>IF(OR($A435="",$B435="",$C435=""),"",'MPTO_working_3-way'!F434)</f>
        <v>3.3824604021980811</v>
      </c>
      <c r="J435" s="48">
        <f>IF(OR($A435="",$B435="",$C435=""),"",'MPTO_working_3-way'!G434)</f>
        <v>3.9521139011605277</v>
      </c>
      <c r="K435" s="46">
        <f>IF(OR($A435="",$B435="",$C435=""),"",'OddsRatio_working_3-way'!H434)</f>
        <v>2.2210101053596851</v>
      </c>
      <c r="L435" s="47">
        <f>IF(OR($A435="",$B435="",$C435=""),"",'OddsRatio_working_3-way'!I434)</f>
        <v>3.37993495112481</v>
      </c>
      <c r="M435" s="48">
        <f>IF(OR($A435="",$B435="",$C435=""),"",'OddsRatio_working_3-way'!J434)</f>
        <v>3.9387022874758526</v>
      </c>
      <c r="N435" s="49">
        <f t="shared" si="122"/>
        <v>44.876970804470695</v>
      </c>
      <c r="O435" s="50">
        <f t="shared" si="123"/>
        <v>29.645998895074587</v>
      </c>
      <c r="P435" s="50">
        <f t="shared" si="124"/>
        <v>25.477030300454722</v>
      </c>
      <c r="Q435" t="s">
        <v>34</v>
      </c>
      <c r="R435" t="s">
        <v>69</v>
      </c>
      <c r="S435" s="40">
        <v>44162</v>
      </c>
      <c r="T435" s="4">
        <v>100</v>
      </c>
      <c r="U435" s="4">
        <f t="shared" si="125"/>
        <v>54.128440366972484</v>
      </c>
      <c r="V435" s="4">
        <f t="shared" si="126"/>
        <v>69.696969696969703</v>
      </c>
      <c r="W435" s="4">
        <f t="shared" si="127"/>
        <v>73.958333333333343</v>
      </c>
      <c r="X435" s="4">
        <f t="shared" si="128"/>
        <v>56.344696969696969</v>
      </c>
      <c r="Y435" s="4">
        <f t="shared" si="129"/>
        <v>71.913226299694188</v>
      </c>
      <c r="Z435" s="4">
        <f t="shared" si="130"/>
        <v>76.174589936057828</v>
      </c>
      <c r="AA435" s="4">
        <f t="shared" si="131"/>
        <v>-2.216256602724485</v>
      </c>
      <c r="AB435" s="4">
        <f t="shared" si="132"/>
        <v>-2.216256602724485</v>
      </c>
      <c r="AC435" s="4">
        <f t="shared" si="133"/>
        <v>-2.216256602724485</v>
      </c>
      <c r="AF435">
        <v>2.42</v>
      </c>
      <c r="AG435">
        <v>1.62</v>
      </c>
      <c r="AH435" s="42" t="s">
        <v>478</v>
      </c>
    </row>
    <row r="436" spans="1:34" ht="15" x14ac:dyDescent="0.25">
      <c r="A436">
        <v>1.66</v>
      </c>
      <c r="B436">
        <v>3.89</v>
      </c>
      <c r="C436">
        <v>5.88</v>
      </c>
      <c r="D436" s="45">
        <f t="shared" si="121"/>
        <v>2.9547074505461124E-2</v>
      </c>
      <c r="E436" s="46">
        <f>IF(OR($A436="",$B436="",$C436=""),"",A436*'MPTO_working_3-way'!$I435)</f>
        <v>1.7090481436790654</v>
      </c>
      <c r="F436" s="47">
        <f>IF(OR($A436="",$B436="",$C436=""),"",B436*'MPTO_working_3-way'!$I435)</f>
        <v>4.0049381198262441</v>
      </c>
      <c r="G436" s="48">
        <f>IF(OR($A436="",$B436="",$C436=""),"",C436*'MPTO_working_3-way'!$I435)</f>
        <v>6.0537367980921113</v>
      </c>
      <c r="H436" s="46">
        <f>IF(OR($A436="",$B436="",$C436=""),"",'MPTO_working_3-way'!E435)</f>
        <v>1.6875910697535939</v>
      </c>
      <c r="I436" s="47">
        <f>IF(OR($A436="",$B436="",$C436=""),"",'MPTO_working_3-way'!F435)</f>
        <v>4.0449738982018504</v>
      </c>
      <c r="J436" s="48">
        <f>IF(OR($A436="",$B436="",$C436=""),"",'MPTO_working_3-way'!G435)</f>
        <v>6.2414569131749644</v>
      </c>
      <c r="K436" s="46">
        <f>IF(OR($A436="",$B436="",$C436=""),"",'OddsRatio_working_3-way'!H435)</f>
        <v>1.6952394693505914</v>
      </c>
      <c r="L436" s="47">
        <f>IF(OR($A436="",$B436="",$C436=""),"",'OddsRatio_working_3-way'!I435)</f>
        <v>4.0443061612472881</v>
      </c>
      <c r="M436" s="48">
        <f>IF(OR($A436="",$B436="",$C436=""),"",'OddsRatio_working_3-way'!J435)</f>
        <v>6.1405585006528609</v>
      </c>
      <c r="N436" s="49">
        <f t="shared" si="122"/>
        <v>58.512102406155833</v>
      </c>
      <c r="O436" s="50">
        <f t="shared" si="123"/>
        <v>24.969174805711738</v>
      </c>
      <c r="P436" s="50">
        <f t="shared" si="124"/>
        <v>16.518722788132429</v>
      </c>
      <c r="Q436" t="s">
        <v>42</v>
      </c>
      <c r="R436" t="s">
        <v>85</v>
      </c>
      <c r="S436" s="40">
        <v>44162</v>
      </c>
      <c r="T436" s="4">
        <v>100</v>
      </c>
      <c r="U436" s="4">
        <f t="shared" si="125"/>
        <v>39.759036144578317</v>
      </c>
      <c r="V436" s="4">
        <f t="shared" si="126"/>
        <v>74.293059125964007</v>
      </c>
      <c r="W436" s="4">
        <f t="shared" si="127"/>
        <v>82.993197278911566</v>
      </c>
      <c r="X436" s="4">
        <f t="shared" si="128"/>
        <v>42.71374359512442</v>
      </c>
      <c r="Y436" s="4">
        <f t="shared" si="129"/>
        <v>77.247766576510131</v>
      </c>
      <c r="Z436" s="4">
        <f t="shared" si="130"/>
        <v>85.947904729457676</v>
      </c>
      <c r="AA436" s="4">
        <f t="shared" si="131"/>
        <v>-2.9547074505461026</v>
      </c>
      <c r="AB436" s="4">
        <f t="shared" si="132"/>
        <v>-2.9547074505461239</v>
      </c>
      <c r="AC436" s="4">
        <f t="shared" si="133"/>
        <v>-2.9547074505461097</v>
      </c>
      <c r="AF436">
        <v>1.86</v>
      </c>
      <c r="AG436">
        <v>2.0299999999999998</v>
      </c>
      <c r="AH436" s="42" t="s">
        <v>489</v>
      </c>
    </row>
    <row r="437" spans="1:34" ht="15" x14ac:dyDescent="0.25">
      <c r="A437">
        <v>3.03</v>
      </c>
      <c r="B437">
        <v>3.25</v>
      </c>
      <c r="C437">
        <v>2.56</v>
      </c>
      <c r="D437" s="45">
        <f t="shared" si="121"/>
        <v>2.8350310992637739E-2</v>
      </c>
      <c r="E437" s="46">
        <f>IF(OR($A437="",$B437="",$C437=""),"",A437*'MPTO_working_3-way'!$I436)</f>
        <v>3.1159014423076923</v>
      </c>
      <c r="F437" s="47">
        <f>IF(OR($A437="",$B437="",$C437=""),"",B437*'MPTO_working_3-way'!$I436)</f>
        <v>3.3421385107260728</v>
      </c>
      <c r="G437" s="48">
        <f>IF(OR($A437="",$B437="",$C437=""),"",C437*'MPTO_working_3-way'!$I436)</f>
        <v>2.6325767961411528</v>
      </c>
      <c r="H437" s="46">
        <f>IF(OR($A437="",$B437="",$C437=""),"",'MPTO_working_3-way'!E436)</f>
        <v>3.1193179709057013</v>
      </c>
      <c r="I437" s="47">
        <f>IF(OR($A437="",$B437="",$C437=""),"",'MPTO_working_3-way'!F436)</f>
        <v>3.35297951293908</v>
      </c>
      <c r="J437" s="48">
        <f>IF(OR($A437="",$B437="",$C437=""),"",'MPTO_working_3-way'!G436)</f>
        <v>2.6234676250008673</v>
      </c>
      <c r="K437" s="46">
        <f>IF(OR($A437="",$B437="",$C437=""),"",'OddsRatio_working_3-way'!H436)</f>
        <v>3.1180550300511141</v>
      </c>
      <c r="L437" s="47">
        <f>IF(OR($A437="",$B437="",$C437=""),"",'OddsRatio_working_3-way'!I436)</f>
        <v>3.3475979397118261</v>
      </c>
      <c r="M437" s="48">
        <f>IF(OR($A437="",$B437="",$C437=""),"",'OddsRatio_working_3-way'!J436)</f>
        <v>2.6276679048668661</v>
      </c>
      <c r="N437" s="49">
        <f t="shared" si="122"/>
        <v>32.093441288675109</v>
      </c>
      <c r="O437" s="50">
        <f t="shared" si="123"/>
        <v>29.920962186057093</v>
      </c>
      <c r="P437" s="50">
        <f t="shared" si="124"/>
        <v>37.985596525267795</v>
      </c>
      <c r="Q437" t="s">
        <v>290</v>
      </c>
      <c r="R437" t="s">
        <v>301</v>
      </c>
      <c r="S437" s="40">
        <v>44162</v>
      </c>
      <c r="T437" s="4">
        <v>100</v>
      </c>
      <c r="U437" s="4">
        <f t="shared" si="125"/>
        <v>66.996699669967001</v>
      </c>
      <c r="V437" s="4">
        <f t="shared" si="126"/>
        <v>69.230769230769241</v>
      </c>
      <c r="W437" s="4">
        <f t="shared" si="127"/>
        <v>60.9375</v>
      </c>
      <c r="X437" s="4">
        <f t="shared" si="128"/>
        <v>69.831730769230774</v>
      </c>
      <c r="Y437" s="4">
        <f t="shared" si="129"/>
        <v>72.065800330032999</v>
      </c>
      <c r="Z437" s="4">
        <f t="shared" si="130"/>
        <v>63.772531099263773</v>
      </c>
      <c r="AA437" s="4">
        <f t="shared" si="131"/>
        <v>-2.8350310992637731</v>
      </c>
      <c r="AB437" s="4">
        <f t="shared" si="132"/>
        <v>-2.8350310992637588</v>
      </c>
      <c r="AC437" s="4">
        <f t="shared" si="133"/>
        <v>-2.8350310992637731</v>
      </c>
      <c r="AF437">
        <v>2.34</v>
      </c>
      <c r="AG437">
        <v>1.65</v>
      </c>
      <c r="AH437" s="42" t="s">
        <v>474</v>
      </c>
    </row>
    <row r="438" spans="1:34" ht="15" x14ac:dyDescent="0.25">
      <c r="A438">
        <v>1.61</v>
      </c>
      <c r="B438">
        <v>4.33</v>
      </c>
      <c r="C438">
        <v>5.44</v>
      </c>
      <c r="D438" s="45">
        <f t="shared" si="121"/>
        <v>3.5888424051214951E-2</v>
      </c>
      <c r="E438" s="46">
        <f>IF(OR($A438="",$B438="",$C438=""),"",A438*'MPTO_working_3-way'!$I437)</f>
        <v>1.6677803627224561</v>
      </c>
      <c r="F438" s="47">
        <f>IF(OR($A438="",$B438="",$C438=""),"",B438*'MPTO_working_3-way'!$I437)</f>
        <v>4.4853968761417606</v>
      </c>
      <c r="G438" s="48">
        <f>IF(OR($A438="",$B438="",$C438=""),"",C438*'MPTO_working_3-way'!$I437)</f>
        <v>5.6352330268386099</v>
      </c>
      <c r="H438" s="46">
        <f>IF(OR($A438="",$B438="",$C438=""),"",'MPTO_working_3-way'!E437)</f>
        <v>1.6416177564735557</v>
      </c>
      <c r="I438" s="47">
        <f>IF(OR($A438="",$B438="",$C438=""),"",'MPTO_working_3-way'!F437)</f>
        <v>4.5665421271074145</v>
      </c>
      <c r="J438" s="48">
        <f>IF(OR($A438="",$B438="",$C438=""),"",'MPTO_working_3-way'!G437)</f>
        <v>5.8186652068299738</v>
      </c>
      <c r="K438" s="46">
        <f>IF(OR($A438="",$B438="",$C438=""),"",'OddsRatio_working_3-way'!H437)</f>
        <v>1.6504753246897477</v>
      </c>
      <c r="L438" s="47">
        <f>IF(OR($A438="",$B438="",$C438=""),"",'OddsRatio_working_3-way'!I437)</f>
        <v>4.550955461011247</v>
      </c>
      <c r="M438" s="48">
        <f>IF(OR($A438="",$B438="",$C438=""),"",'OddsRatio_working_3-way'!J437)</f>
        <v>5.73460728134833</v>
      </c>
      <c r="N438" s="49">
        <f t="shared" si="122"/>
        <v>59.959933714989731</v>
      </c>
      <c r="O438" s="50">
        <f t="shared" si="123"/>
        <v>22.294571196566622</v>
      </c>
      <c r="P438" s="50">
        <f t="shared" si="124"/>
        <v>17.745495088443651</v>
      </c>
      <c r="Q438" t="s">
        <v>457</v>
      </c>
      <c r="R438" t="s">
        <v>442</v>
      </c>
      <c r="S438" s="40">
        <v>44162</v>
      </c>
      <c r="T438" s="4">
        <v>100</v>
      </c>
      <c r="U438" s="4">
        <f t="shared" si="125"/>
        <v>37.888198757763973</v>
      </c>
      <c r="V438" s="4">
        <f t="shared" si="126"/>
        <v>76.905311778290994</v>
      </c>
      <c r="W438" s="4">
        <f t="shared" si="127"/>
        <v>81.617647058823522</v>
      </c>
      <c r="X438" s="4">
        <f t="shared" si="128"/>
        <v>41.477041162885477</v>
      </c>
      <c r="Y438" s="4">
        <f t="shared" si="129"/>
        <v>80.494154183412491</v>
      </c>
      <c r="Z438" s="4">
        <f t="shared" si="130"/>
        <v>85.206489463945019</v>
      </c>
      <c r="AA438" s="4">
        <f t="shared" si="131"/>
        <v>-3.588842405121504</v>
      </c>
      <c r="AB438" s="4">
        <f t="shared" si="132"/>
        <v>-3.5888424051214969</v>
      </c>
      <c r="AC438" s="4">
        <f t="shared" si="133"/>
        <v>-3.5888424051214969</v>
      </c>
      <c r="AF438">
        <v>1.64</v>
      </c>
      <c r="AG438">
        <v>2.34</v>
      </c>
      <c r="AH438" s="42" t="s">
        <v>472</v>
      </c>
    </row>
    <row r="439" spans="1:34" ht="15" x14ac:dyDescent="0.25">
      <c r="A439">
        <v>3.19</v>
      </c>
      <c r="B439">
        <v>3.26</v>
      </c>
      <c r="C439">
        <v>2.4900000000000002</v>
      </c>
      <c r="D439" s="45">
        <f t="shared" si="121"/>
        <v>2.1834515784931341E-2</v>
      </c>
      <c r="E439" s="46">
        <f>IF(OR($A439="",$B439="",$C439=""),"",A439*'MPTO_working_3-way'!$I438)</f>
        <v>3.2596521053539309</v>
      </c>
      <c r="F439" s="47">
        <f>IF(OR($A439="",$B439="",$C439=""),"",B439*'MPTO_working_3-way'!$I438)</f>
        <v>3.3311805214588759</v>
      </c>
      <c r="G439" s="48">
        <f>IF(OR($A439="",$B439="",$C439=""),"",C439*'MPTO_working_3-way'!$I438)</f>
        <v>2.5443679443044793</v>
      </c>
      <c r="H439" s="46">
        <f>IF(OR($A439="",$B439="",$C439=""),"",'MPTO_working_3-way'!E438)</f>
        <v>3.2658238352807856</v>
      </c>
      <c r="I439" s="47">
        <f>IF(OR($A439="",$B439="",$C439=""),"",'MPTO_working_3-way'!F438)</f>
        <v>3.3392293624295073</v>
      </c>
      <c r="J439" s="48">
        <f>IF(OR($A439="",$B439="",$C439=""),"",'MPTO_working_3-way'!G438)</f>
        <v>2.5359582794994364</v>
      </c>
      <c r="K439" s="46">
        <f>IF(OR($A439="",$B439="",$C439=""),"",'OddsRatio_working_3-way'!H438)</f>
        <v>3.2631335254596086</v>
      </c>
      <c r="L439" s="47">
        <f>IF(OR($A439="",$B439="",$C439=""),"",'OddsRatio_working_3-way'!I438)</f>
        <v>3.3354711267300066</v>
      </c>
      <c r="M439" s="48">
        <f>IF(OR($A439="",$B439="",$C439=""),"",'OddsRatio_working_3-way'!J438)</f>
        <v>2.539757512755624</v>
      </c>
      <c r="N439" s="49">
        <f t="shared" si="122"/>
        <v>30.678120476645791</v>
      </c>
      <c r="O439" s="50">
        <f t="shared" si="123"/>
        <v>30.01938782837426</v>
      </c>
      <c r="P439" s="50">
        <f t="shared" si="124"/>
        <v>39.302491694979949</v>
      </c>
      <c r="Q439" t="s">
        <v>272</v>
      </c>
      <c r="R439" t="s">
        <v>251</v>
      </c>
      <c r="S439" s="40">
        <v>44162</v>
      </c>
      <c r="T439" s="4">
        <v>100</v>
      </c>
      <c r="U439" s="4">
        <f t="shared" si="125"/>
        <v>68.652037617554868</v>
      </c>
      <c r="V439" s="4">
        <f t="shared" si="126"/>
        <v>69.325153374233125</v>
      </c>
      <c r="W439" s="4">
        <f t="shared" si="127"/>
        <v>59.839357429718881</v>
      </c>
      <c r="X439" s="4">
        <f t="shared" si="128"/>
        <v>70.835489196047988</v>
      </c>
      <c r="Y439" s="4">
        <f t="shared" si="129"/>
        <v>71.508604952726259</v>
      </c>
      <c r="Z439" s="4">
        <f t="shared" si="130"/>
        <v>62.022809008212022</v>
      </c>
      <c r="AA439" s="4">
        <f t="shared" si="131"/>
        <v>-2.1834515784931199</v>
      </c>
      <c r="AB439" s="4">
        <f t="shared" si="132"/>
        <v>-2.1834515784931341</v>
      </c>
      <c r="AC439" s="4">
        <f t="shared" si="133"/>
        <v>-2.1834515784931412</v>
      </c>
      <c r="AF439">
        <v>2.02</v>
      </c>
      <c r="AG439">
        <v>1.88</v>
      </c>
      <c r="AH439" s="42" t="s">
        <v>474</v>
      </c>
    </row>
    <row r="440" spans="1:34" ht="15" x14ac:dyDescent="0.25">
      <c r="A440">
        <v>2.82</v>
      </c>
      <c r="B440">
        <v>3.25</v>
      </c>
      <c r="C440">
        <v>2.74</v>
      </c>
      <c r="D440" s="45">
        <f t="shared" si="121"/>
        <v>2.7265740419956996E-2</v>
      </c>
      <c r="E440" s="46">
        <f>IF(OR($A440="",$B440="",$C440=""),"",A440*'MPTO_working_3-way'!$I439)</f>
        <v>2.8968893879842788</v>
      </c>
      <c r="F440" s="47">
        <f>IF(OR($A440="",$B440="",$C440=""),"",B440*'MPTO_working_3-way'!$I439)</f>
        <v>3.3386136563648603</v>
      </c>
      <c r="G440" s="48">
        <f>IF(OR($A440="",$B440="",$C440=""),"",C440*'MPTO_working_3-way'!$I439)</f>
        <v>2.8147081287506825</v>
      </c>
      <c r="H440" s="46">
        <f>IF(OR($A440="",$B440="",$C440=""),"",'MPTO_working_3-way'!E439)</f>
        <v>2.8941771704513588</v>
      </c>
      <c r="I440" s="47">
        <f>IF(OR($A440="",$B440="",$C440=""),"",'MPTO_working_3-way'!F439)</f>
        <v>3.348920015825247</v>
      </c>
      <c r="J440" s="48">
        <f>IF(OR($A440="",$B440="",$C440=""),"",'MPTO_working_3-way'!G439)</f>
        <v>2.8099760166801571</v>
      </c>
      <c r="K440" s="46">
        <f>IF(OR($A440="",$B440="",$C440=""),"",'OddsRatio_working_3-way'!H439)</f>
        <v>2.8956756985738275</v>
      </c>
      <c r="L440" s="47">
        <f>IF(OR($A440="",$B440="",$C440=""),"",'OddsRatio_working_3-way'!I439)</f>
        <v>3.3435551218632478</v>
      </c>
      <c r="M440" s="48">
        <f>IF(OR($A440="",$B440="",$C440=""),"",'OddsRatio_working_3-way'!J439)</f>
        <v>2.8123492942409118</v>
      </c>
      <c r="N440" s="49">
        <f t="shared" si="122"/>
        <v>34.519785399739497</v>
      </c>
      <c r="O440" s="50">
        <f t="shared" si="123"/>
        <v>29.952552254543196</v>
      </c>
      <c r="P440" s="50">
        <f t="shared" si="124"/>
        <v>35.527662345717289</v>
      </c>
      <c r="Q440" t="s">
        <v>479</v>
      </c>
      <c r="R440" t="s">
        <v>50</v>
      </c>
      <c r="S440" s="40">
        <v>44162</v>
      </c>
      <c r="T440" s="4">
        <v>100</v>
      </c>
      <c r="U440" s="4">
        <f t="shared" si="125"/>
        <v>64.539007092198588</v>
      </c>
      <c r="V440" s="4">
        <f t="shared" si="126"/>
        <v>69.230769230769241</v>
      </c>
      <c r="W440" s="4">
        <f t="shared" si="127"/>
        <v>63.503649635036496</v>
      </c>
      <c r="X440" s="4">
        <f t="shared" si="128"/>
        <v>67.265581134194278</v>
      </c>
      <c r="Y440" s="4">
        <f t="shared" si="129"/>
        <v>71.95734327276493</v>
      </c>
      <c r="Z440" s="4">
        <f t="shared" si="130"/>
        <v>66.2302236770322</v>
      </c>
      <c r="AA440" s="4">
        <f t="shared" si="131"/>
        <v>-2.7265740419956899</v>
      </c>
      <c r="AB440" s="4">
        <f t="shared" si="132"/>
        <v>-2.7265740419956899</v>
      </c>
      <c r="AC440" s="4">
        <f t="shared" si="133"/>
        <v>-2.7265740419957041</v>
      </c>
      <c r="AF440">
        <v>1.89</v>
      </c>
      <c r="AG440">
        <v>2</v>
      </c>
      <c r="AH440" s="42" t="s">
        <v>494</v>
      </c>
    </row>
    <row r="441" spans="1:34" ht="15" x14ac:dyDescent="0.25">
      <c r="A441">
        <v>1.44</v>
      </c>
      <c r="B441">
        <v>5.13</v>
      </c>
      <c r="C441">
        <v>7</v>
      </c>
      <c r="D441" s="45">
        <f t="shared" si="121"/>
        <v>3.2233361180729503E-2</v>
      </c>
      <c r="E441" s="46">
        <f>IF(OR($A441="",$B441="",$C441=""),"",A441*'MPTO_working_3-way'!$I440)</f>
        <v>1.4864160401002504</v>
      </c>
      <c r="F441" s="47">
        <f>IF(OR($A441="",$B441="",$C441=""),"",B441*'MPTO_working_3-way'!$I440)</f>
        <v>5.2953571428571422</v>
      </c>
      <c r="G441" s="48">
        <f>IF(OR($A441="",$B441="",$C441=""),"",C441*'MPTO_working_3-way'!$I440)</f>
        <v>7.2256335282651065</v>
      </c>
      <c r="H441" s="46">
        <f>IF(OR($A441="",$B441="",$C441=""),"",'MPTO_working_3-way'!E440)</f>
        <v>1.4626298282533432</v>
      </c>
      <c r="I441" s="47">
        <f>IF(OR($A441="",$B441="",$C441=""),"",'MPTO_working_3-way'!F440)</f>
        <v>5.4292553861660569</v>
      </c>
      <c r="J441" s="48">
        <f>IF(OR($A441="",$B441="",$C441=""),"",'MPTO_working_3-way'!G440)</f>
        <v>7.5692956262076212</v>
      </c>
      <c r="K441" s="46">
        <f>IF(OR($A441="",$B441="",$C441=""),"",'OddsRatio_working_3-way'!H440)</f>
        <v>1.4700290572789239</v>
      </c>
      <c r="L441" s="47">
        <f>IF(OR($A441="",$B441="",$C441=""),"",'OddsRatio_working_3-way'!I440)</f>
        <v>5.4118636512771703</v>
      </c>
      <c r="M441" s="48">
        <f>IF(OR($A441="",$B441="",$C441=""),"",'OddsRatio_working_3-way'!J440)</f>
        <v>7.4094871447125987</v>
      </c>
      <c r="N441" s="49">
        <f t="shared" si="122"/>
        <v>67.275915559452358</v>
      </c>
      <c r="O441" s="50">
        <f t="shared" si="123"/>
        <v>18.884467525460309</v>
      </c>
      <c r="P441" s="50">
        <f t="shared" si="124"/>
        <v>13.83961691508734</v>
      </c>
      <c r="Q441" t="s">
        <v>333</v>
      </c>
      <c r="R441" t="s">
        <v>349</v>
      </c>
      <c r="S441" s="40">
        <v>44162</v>
      </c>
      <c r="T441" s="4">
        <v>100</v>
      </c>
      <c r="U441" s="4">
        <f t="shared" si="125"/>
        <v>30.555555555555554</v>
      </c>
      <c r="V441" s="4">
        <f t="shared" si="126"/>
        <v>80.50682261208577</v>
      </c>
      <c r="W441" s="4">
        <f t="shared" si="127"/>
        <v>85.714285714285708</v>
      </c>
      <c r="X441" s="4">
        <f t="shared" si="128"/>
        <v>33.778891673628522</v>
      </c>
      <c r="Y441" s="4">
        <f t="shared" si="129"/>
        <v>83.73015873015872</v>
      </c>
      <c r="Z441" s="4">
        <f t="shared" si="130"/>
        <v>88.937621832358673</v>
      </c>
      <c r="AA441" s="4">
        <f t="shared" si="131"/>
        <v>-3.223336118072968</v>
      </c>
      <c r="AB441" s="4">
        <f t="shared" si="132"/>
        <v>-3.2233361180729503</v>
      </c>
      <c r="AC441" s="4">
        <f t="shared" si="133"/>
        <v>-3.2233361180729645</v>
      </c>
      <c r="AF441">
        <v>1.48</v>
      </c>
      <c r="AG441">
        <v>2.76</v>
      </c>
      <c r="AH441" s="42" t="s">
        <v>478</v>
      </c>
    </row>
    <row r="442" spans="1:34" ht="15" x14ac:dyDescent="0.25">
      <c r="A442">
        <v>2.2000000000000002</v>
      </c>
      <c r="B442">
        <v>3.35</v>
      </c>
      <c r="C442">
        <v>3.63</v>
      </c>
      <c r="D442" s="45">
        <f t="shared" si="121"/>
        <v>2.8535010895933688E-2</v>
      </c>
      <c r="E442" s="46">
        <f>IF(OR($A442="",$B442="",$C442=""),"",A442*'MPTO_working_3-way'!$I441)</f>
        <v>2.2627770239710543</v>
      </c>
      <c r="F442" s="47">
        <f>IF(OR($A442="",$B442="",$C442=""),"",B442*'MPTO_working_3-way'!$I441)</f>
        <v>3.4455922865013782</v>
      </c>
      <c r="G442" s="48">
        <f>IF(OR($A442="",$B442="",$C442=""),"",C442*'MPTO_working_3-way'!$I441)</f>
        <v>3.7335820895522391</v>
      </c>
      <c r="H442" s="46">
        <f>IF(OR($A442="",$B442="",$C442=""),"",'MPTO_working_3-way'!E441)</f>
        <v>2.2470204182193347</v>
      </c>
      <c r="I442" s="47">
        <f>IF(OR($A442="",$B442="",$C442=""),"",'MPTO_working_3-way'!F441)</f>
        <v>3.4602579910841329</v>
      </c>
      <c r="J442" s="48">
        <f>IF(OR($A442="",$B442="",$C442=""),"",'MPTO_working_3-way'!G441)</f>
        <v>3.7598165515819857</v>
      </c>
      <c r="K442" s="46">
        <f>IF(OR($A442="",$B442="",$C442=""),"",'OddsRatio_working_3-way'!H441)</f>
        <v>2.2536373768121192</v>
      </c>
      <c r="L442" s="47">
        <f>IF(OR($A442="",$B442="",$C442=""),"",'OddsRatio_working_3-way'!I441)</f>
        <v>3.4550398629237336</v>
      </c>
      <c r="M442" s="48">
        <f>IF(OR($A442="",$B442="",$C442=""),"",'OddsRatio_working_3-way'!J441)</f>
        <v>3.7475552508465615</v>
      </c>
      <c r="N442" s="49">
        <f t="shared" si="122"/>
        <v>44.193483909654198</v>
      </c>
      <c r="O442" s="50">
        <f t="shared" si="123"/>
        <v>29.022586448131115</v>
      </c>
      <c r="P442" s="50">
        <f t="shared" si="124"/>
        <v>26.78392964221467</v>
      </c>
      <c r="Q442" t="s">
        <v>174</v>
      </c>
      <c r="R442" t="s">
        <v>148</v>
      </c>
      <c r="S442" s="40">
        <v>44162</v>
      </c>
      <c r="T442" s="4">
        <v>100</v>
      </c>
      <c r="U442" s="4">
        <f t="shared" si="125"/>
        <v>54.545454545454554</v>
      </c>
      <c r="V442" s="4">
        <f t="shared" si="126"/>
        <v>70.149253731343279</v>
      </c>
      <c r="W442" s="4">
        <f t="shared" si="127"/>
        <v>72.451790633608823</v>
      </c>
      <c r="X442" s="4">
        <f t="shared" si="128"/>
        <v>57.398955635047898</v>
      </c>
      <c r="Y442" s="4">
        <f t="shared" si="129"/>
        <v>73.00275482093663</v>
      </c>
      <c r="Z442" s="4">
        <f t="shared" si="130"/>
        <v>75.305291723202174</v>
      </c>
      <c r="AA442" s="4">
        <f t="shared" si="131"/>
        <v>-2.8535010895933439</v>
      </c>
      <c r="AB442" s="4">
        <f t="shared" si="132"/>
        <v>-2.853501089593351</v>
      </c>
      <c r="AC442" s="4">
        <f t="shared" si="133"/>
        <v>-2.853501089593351</v>
      </c>
      <c r="AF442">
        <v>2.2599999999999998</v>
      </c>
      <c r="AG442">
        <v>1.69</v>
      </c>
      <c r="AH442" s="42" t="s">
        <v>493</v>
      </c>
    </row>
    <row r="443" spans="1:34" ht="15" x14ac:dyDescent="0.25">
      <c r="A443">
        <v>4.42</v>
      </c>
      <c r="B443">
        <v>3.7</v>
      </c>
      <c r="C443">
        <v>1.88</v>
      </c>
      <c r="D443" s="45">
        <f t="shared" si="121"/>
        <v>2.8429507778694241E-2</v>
      </c>
      <c r="E443" s="46">
        <f>IF(OR($A443="",$B443="",$C443=""),"",A443*'MPTO_working_3-way'!$I442)</f>
        <v>4.5456584243818288</v>
      </c>
      <c r="F443" s="47">
        <f>IF(OR($A443="",$B443="",$C443=""),"",B443*'MPTO_working_3-way'!$I442)</f>
        <v>3.8051891787811689</v>
      </c>
      <c r="G443" s="48">
        <f>IF(OR($A443="",$B443="",$C443=""),"",C443*'MPTO_working_3-way'!$I442)</f>
        <v>1.9334474746239452</v>
      </c>
      <c r="H443" s="46">
        <f>IF(OR($A443="",$B443="",$C443=""),"",'MPTO_working_3-way'!E442)</f>
        <v>4.6132304220483018</v>
      </c>
      <c r="I443" s="47">
        <f>IF(OR($A443="",$B443="",$C443=""),"",'MPTO_working_3-way'!F442)</f>
        <v>3.8344474597916753</v>
      </c>
      <c r="J443" s="48">
        <f>IF(OR($A443="",$B443="",$C443=""),"",'MPTO_working_3-way'!G442)</f>
        <v>1.9141012934361972</v>
      </c>
      <c r="K443" s="46">
        <f>IF(OR($A443="",$B443="",$C443=""),"",'OddsRatio_working_3-way'!H442)</f>
        <v>4.5811961642707812</v>
      </c>
      <c r="L443" s="47">
        <f>IF(OR($A443="",$B443="",$C443=""),"",'OddsRatio_working_3-way'!I442)</f>
        <v>3.8272601296874584</v>
      </c>
      <c r="M443" s="48">
        <f>IF(OR($A443="",$B443="",$C443=""),"",'OddsRatio_working_3-way'!J442)</f>
        <v>1.9214773756018384</v>
      </c>
      <c r="N443" s="49">
        <f t="shared" si="122"/>
        <v>21.999013270250099</v>
      </c>
      <c r="O443" s="50">
        <f t="shared" si="123"/>
        <v>26.279902339055521</v>
      </c>
      <c r="P443" s="50">
        <f t="shared" si="124"/>
        <v>51.721084390694386</v>
      </c>
      <c r="Q443" t="s">
        <v>146</v>
      </c>
      <c r="R443" t="s">
        <v>480</v>
      </c>
      <c r="S443" s="40">
        <v>44162</v>
      </c>
      <c r="T443" s="4">
        <v>100</v>
      </c>
      <c r="U443" s="4">
        <f t="shared" si="125"/>
        <v>77.375565610859724</v>
      </c>
      <c r="V443" s="4">
        <f t="shared" si="126"/>
        <v>72.972972972972968</v>
      </c>
      <c r="W443" s="4">
        <f t="shared" si="127"/>
        <v>46.808510638297875</v>
      </c>
      <c r="X443" s="4">
        <f t="shared" si="128"/>
        <v>80.218516388729142</v>
      </c>
      <c r="Y443" s="4">
        <f t="shared" si="129"/>
        <v>75.815923750842401</v>
      </c>
      <c r="Z443" s="4">
        <f t="shared" si="130"/>
        <v>49.651461416167294</v>
      </c>
      <c r="AA443" s="4">
        <f t="shared" si="131"/>
        <v>-2.8429507778694187</v>
      </c>
      <c r="AB443" s="4">
        <f t="shared" si="132"/>
        <v>-2.842950777869433</v>
      </c>
      <c r="AC443" s="4">
        <f t="shared" si="133"/>
        <v>-2.8429507778694187</v>
      </c>
      <c r="AF443">
        <v>2.11</v>
      </c>
      <c r="AG443">
        <v>1.78</v>
      </c>
      <c r="AH443" s="42" t="s">
        <v>478</v>
      </c>
    </row>
    <row r="444" spans="1:34" ht="15" x14ac:dyDescent="0.25">
      <c r="A444">
        <v>2.6</v>
      </c>
      <c r="B444">
        <v>3.37</v>
      </c>
      <c r="C444">
        <v>2.93</v>
      </c>
      <c r="D444" s="45">
        <f t="shared" si="121"/>
        <v>2.264821798754002E-2</v>
      </c>
      <c r="E444" s="46">
        <f>IF(OR($A444="",$B444="",$C444=""),"",A444*'MPTO_working_3-way'!$I443)</f>
        <v>2.658885366767604</v>
      </c>
      <c r="F444" s="47">
        <f>IF(OR($A444="",$B444="",$C444=""),"",B444*'MPTO_working_3-way'!$I443)</f>
        <v>3.4463244946180098</v>
      </c>
      <c r="G444" s="48">
        <f>IF(OR($A444="",$B444="",$C444=""),"",C444*'MPTO_working_3-way'!$I443)</f>
        <v>2.9963592787034923</v>
      </c>
      <c r="H444" s="46">
        <f>IF(OR($A444="",$B444="",$C444=""),"",'MPTO_working_3-way'!E443)</f>
        <v>2.6520557586793228</v>
      </c>
      <c r="I444" s="47">
        <f>IF(OR($A444="",$B444="",$C444=""),"",'MPTO_working_3-way'!F443)</f>
        <v>3.4579760925551435</v>
      </c>
      <c r="J444" s="48">
        <f>IF(OR($A444="",$B444="",$C444=""),"",'MPTO_working_3-way'!G443)</f>
        <v>2.9962769251837029</v>
      </c>
      <c r="K444" s="46">
        <f>IF(OR($A444="",$B444="",$C444=""),"",'OddsRatio_working_3-way'!H443)</f>
        <v>2.6552987162767621</v>
      </c>
      <c r="L444" s="47">
        <f>IF(OR($A444="",$B444="",$C444=""),"",'OddsRatio_working_3-way'!I443)</f>
        <v>3.4519112234849536</v>
      </c>
      <c r="M444" s="48">
        <f>IF(OR($A444="",$B444="",$C444=""),"",'OddsRatio_working_3-way'!J443)</f>
        <v>2.996704076508844</v>
      </c>
      <c r="N444" s="49">
        <f t="shared" si="122"/>
        <v>37.60974476367501</v>
      </c>
      <c r="O444" s="50">
        <f t="shared" si="123"/>
        <v>29.016420292449563</v>
      </c>
      <c r="P444" s="50">
        <f t="shared" si="124"/>
        <v>33.373834943875437</v>
      </c>
      <c r="Q444" t="s">
        <v>55</v>
      </c>
      <c r="R444" t="s">
        <v>153</v>
      </c>
      <c r="S444" s="40">
        <v>44162</v>
      </c>
      <c r="T444" s="4">
        <v>100</v>
      </c>
      <c r="U444" s="4">
        <f t="shared" si="125"/>
        <v>61.538461538461533</v>
      </c>
      <c r="V444" s="4">
        <f t="shared" si="126"/>
        <v>70.326409495548958</v>
      </c>
      <c r="W444" s="4">
        <f t="shared" si="127"/>
        <v>65.870307167235495</v>
      </c>
      <c r="X444" s="4">
        <f t="shared" si="128"/>
        <v>63.803283337215547</v>
      </c>
      <c r="Y444" s="4">
        <f t="shared" si="129"/>
        <v>72.591231294302958</v>
      </c>
      <c r="Z444" s="4">
        <f t="shared" si="130"/>
        <v>68.135128965989495</v>
      </c>
      <c r="AA444" s="4">
        <f t="shared" si="131"/>
        <v>-2.2648217987540136</v>
      </c>
      <c r="AB444" s="4">
        <f t="shared" si="132"/>
        <v>-2.2648217987539994</v>
      </c>
      <c r="AC444" s="4">
        <f t="shared" si="133"/>
        <v>-2.2648217987539994</v>
      </c>
      <c r="AF444">
        <v>1.95</v>
      </c>
      <c r="AG444">
        <v>1.95</v>
      </c>
      <c r="AH444" s="42" t="s">
        <v>474</v>
      </c>
    </row>
    <row r="445" spans="1:34" ht="15" x14ac:dyDescent="0.25">
      <c r="A445">
        <v>3.11</v>
      </c>
      <c r="B445">
        <v>2.71</v>
      </c>
      <c r="C445">
        <v>2.97</v>
      </c>
      <c r="D445" s="45">
        <f t="shared" si="121"/>
        <v>2.7247435097365713E-2</v>
      </c>
      <c r="E445" s="46">
        <f>IF(OR($A445="",$B445="",$C445=""),"",A445*'MPTO_working_3-way'!$I444)</f>
        <v>3.1947395231528071</v>
      </c>
      <c r="F445" s="47">
        <f>IF(OR($A445="",$B445="",$C445=""),"",B445*'MPTO_working_3-way'!$I444)</f>
        <v>2.7838405491138611</v>
      </c>
      <c r="G445" s="48">
        <f>IF(OR($A445="",$B445="",$C445=""),"",C445*'MPTO_working_3-way'!$I444)</f>
        <v>3.0509248822391766</v>
      </c>
      <c r="H445" s="46">
        <f>IF(OR($A445="",$B445="",$C445=""),"",'MPTO_working_3-way'!E444)</f>
        <v>3.2004001268834283</v>
      </c>
      <c r="I445" s="47">
        <f>IF(OR($A445="",$B445="",$C445=""),"",'MPTO_working_3-way'!F444)</f>
        <v>2.7783858454938137</v>
      </c>
      <c r="J445" s="48">
        <f>IF(OR($A445="",$B445="",$C445=""),"",'MPTO_working_3-way'!G444)</f>
        <v>3.0523366616323049</v>
      </c>
      <c r="K445" s="46">
        <f>IF(OR($A445="",$B445="",$C445=""),"",'OddsRatio_working_3-way'!H444)</f>
        <v>3.1975837735228789</v>
      </c>
      <c r="L445" s="47">
        <f>IF(OR($A445="",$B445="",$C445=""),"",'OddsRatio_working_3-way'!I444)</f>
        <v>2.7809802145611959</v>
      </c>
      <c r="M445" s="48">
        <f>IF(OR($A445="",$B445="",$C445=""),"",'OddsRatio_working_3-way'!J444)</f>
        <v>3.0517725278862904</v>
      </c>
      <c r="N445" s="49">
        <f t="shared" si="122"/>
        <v>31.301456433391024</v>
      </c>
      <c r="O445" s="50">
        <f t="shared" si="123"/>
        <v>35.921597604371243</v>
      </c>
      <c r="P445" s="50">
        <f t="shared" si="124"/>
        <v>32.776945962237733</v>
      </c>
      <c r="Q445" t="s">
        <v>121</v>
      </c>
      <c r="R445" t="s">
        <v>160</v>
      </c>
      <c r="S445" s="40">
        <v>44162</v>
      </c>
      <c r="T445" s="4">
        <v>100</v>
      </c>
      <c r="U445" s="4">
        <f t="shared" si="125"/>
        <v>67.845659163987136</v>
      </c>
      <c r="V445" s="4">
        <f t="shared" si="126"/>
        <v>63.099630996309962</v>
      </c>
      <c r="W445" s="4">
        <f t="shared" si="127"/>
        <v>66.329966329966325</v>
      </c>
      <c r="X445" s="4">
        <f t="shared" si="128"/>
        <v>70.570402673723692</v>
      </c>
      <c r="Y445" s="4">
        <f t="shared" si="129"/>
        <v>65.824374506046524</v>
      </c>
      <c r="Z445" s="4">
        <f t="shared" si="130"/>
        <v>69.054709839702895</v>
      </c>
      <c r="AA445" s="4">
        <f t="shared" si="131"/>
        <v>-2.7247435097365553</v>
      </c>
      <c r="AB445" s="4">
        <f t="shared" si="132"/>
        <v>-2.7247435097365624</v>
      </c>
      <c r="AC445" s="4">
        <f t="shared" si="133"/>
        <v>-2.7247435097365695</v>
      </c>
      <c r="AF445">
        <v>3.07</v>
      </c>
      <c r="AG445">
        <v>1.4</v>
      </c>
      <c r="AH445" s="42" t="s">
        <v>477</v>
      </c>
    </row>
    <row r="446" spans="1:34" ht="15" x14ac:dyDescent="0.25">
      <c r="A446">
        <v>2.58</v>
      </c>
      <c r="B446">
        <v>2.94</v>
      </c>
      <c r="C446">
        <v>3.34</v>
      </c>
      <c r="D446" s="45">
        <f t="shared" si="121"/>
        <v>2.7134151251365424E-2</v>
      </c>
      <c r="E446" s="46">
        <f>IF(OR($A446="",$B446="",$C446=""),"",A446*'MPTO_working_3-way'!$I445)</f>
        <v>2.6500061102285231</v>
      </c>
      <c r="F446" s="47">
        <f>IF(OR($A446="",$B446="",$C446=""),"",B446*'MPTO_working_3-way'!$I445)</f>
        <v>3.0197744046790143</v>
      </c>
      <c r="G446" s="48">
        <f>IF(OR($A446="",$B446="",$C446=""),"",C446*'MPTO_working_3-way'!$I445)</f>
        <v>3.4306280651795604</v>
      </c>
      <c r="H446" s="46">
        <f>IF(OR($A446="",$B446="",$C446=""),"",'MPTO_working_3-way'!E445)</f>
        <v>2.6416437341456969</v>
      </c>
      <c r="I446" s="47">
        <f>IF(OR($A446="",$B446="",$C446=""),"",'MPTO_working_3-way'!F445)</f>
        <v>3.0203145997117811</v>
      </c>
      <c r="J446" s="48">
        <f>IF(OR($A446="",$B446="",$C446=""),"",'MPTO_working_3-way'!G445)</f>
        <v>3.4440422965784929</v>
      </c>
      <c r="K446" s="46">
        <f>IF(OR($A446="",$B446="",$C446=""),"",'OddsRatio_working_3-way'!H445)</f>
        <v>2.6455759446660418</v>
      </c>
      <c r="L446" s="47">
        <f>IF(OR($A446="",$B446="",$C446=""),"",'OddsRatio_working_3-way'!I445)</f>
        <v>3.0205172991469116</v>
      </c>
      <c r="M446" s="48">
        <f>IF(OR($A446="",$B446="",$C446=""),"",'OddsRatio_working_3-way'!J445)</f>
        <v>3.4371188041256553</v>
      </c>
      <c r="N446" s="49">
        <f t="shared" si="122"/>
        <v>37.735762047498262</v>
      </c>
      <c r="O446" s="50">
        <f t="shared" si="123"/>
        <v>33.11505649066175</v>
      </c>
      <c r="P446" s="50">
        <f t="shared" si="124"/>
        <v>29.14918146183998</v>
      </c>
      <c r="Q446" t="s">
        <v>116</v>
      </c>
      <c r="R446" t="s">
        <v>123</v>
      </c>
      <c r="S446" s="40">
        <v>44162</v>
      </c>
      <c r="T446" s="4">
        <v>100</v>
      </c>
      <c r="U446" s="4">
        <f t="shared" si="125"/>
        <v>61.240310077519375</v>
      </c>
      <c r="V446" s="4">
        <f t="shared" si="126"/>
        <v>65.986394557823132</v>
      </c>
      <c r="W446" s="4">
        <f t="shared" si="127"/>
        <v>70.059880239520965</v>
      </c>
      <c r="X446" s="4">
        <f t="shared" si="128"/>
        <v>63.953725202655917</v>
      </c>
      <c r="Y446" s="4">
        <f t="shared" si="129"/>
        <v>68.699809682959653</v>
      </c>
      <c r="Z446" s="4">
        <f t="shared" si="130"/>
        <v>72.773295364657486</v>
      </c>
      <c r="AA446" s="4">
        <f t="shared" si="131"/>
        <v>-2.7134151251365424</v>
      </c>
      <c r="AB446" s="4">
        <f t="shared" si="132"/>
        <v>-2.7134151251365211</v>
      </c>
      <c r="AC446" s="4">
        <f t="shared" si="133"/>
        <v>-2.7134151251365211</v>
      </c>
      <c r="AF446">
        <v>3.12</v>
      </c>
      <c r="AG446">
        <v>1.39</v>
      </c>
      <c r="AH446" s="42" t="s">
        <v>495</v>
      </c>
    </row>
    <row r="447" spans="1:34" ht="15" x14ac:dyDescent="0.25">
      <c r="A447">
        <v>3.62</v>
      </c>
      <c r="B447">
        <v>3.38</v>
      </c>
      <c r="C447">
        <v>2.16</v>
      </c>
      <c r="D447" s="45">
        <f t="shared" si="121"/>
        <v>3.5064045051295345E-2</v>
      </c>
      <c r="E447" s="46">
        <f>IF(OR($A447="",$B447="",$C447=""),"",A447*'MPTO_working_3-way'!$I446)</f>
        <v>3.7469318430856893</v>
      </c>
      <c r="F447" s="47">
        <f>IF(OR($A447="",$B447="",$C447=""),"",B447*'MPTO_working_3-way'!$I446)</f>
        <v>3.4985164722733781</v>
      </c>
      <c r="G447" s="48">
        <f>IF(OR($A447="",$B447="",$C447=""),"",C447*'MPTO_working_3-way'!$I446)</f>
        <v>2.235738337310798</v>
      </c>
      <c r="H447" s="46">
        <f>IF(OR($A447="",$B447="",$C447=""),"",'MPTO_working_3-way'!E446)</f>
        <v>3.7799312118177149</v>
      </c>
      <c r="I447" s="47">
        <f>IF(OR($A447="",$B447="",$C447=""),"",'MPTO_working_3-way'!F446)</f>
        <v>3.5190206372618293</v>
      </c>
      <c r="J447" s="48">
        <f>IF(OR($A447="",$B447="",$C447=""),"",'MPTO_working_3-way'!G446)</f>
        <v>2.2159439706366357</v>
      </c>
      <c r="K447" s="46">
        <f>IF(OR($A447="",$B447="",$C447=""),"",'OddsRatio_working_3-way'!H446)</f>
        <v>3.7648517683976062</v>
      </c>
      <c r="L447" s="47">
        <f>IF(OR($A447="",$B447="",$C447=""),"",'OddsRatio_working_3-way'!I446)</f>
        <v>3.5115829041169091</v>
      </c>
      <c r="M447" s="48">
        <f>IF(OR($A447="",$B447="",$C447=""),"",'OddsRatio_working_3-way'!J446)</f>
        <v>2.2241328440233681</v>
      </c>
      <c r="N447" s="49">
        <f t="shared" si="122"/>
        <v>26.688502536957699</v>
      </c>
      <c r="O447" s="50">
        <f t="shared" si="123"/>
        <v>28.58354413721505</v>
      </c>
      <c r="P447" s="50">
        <f t="shared" si="124"/>
        <v>44.727953325827251</v>
      </c>
      <c r="Q447" t="s">
        <v>131</v>
      </c>
      <c r="R447" t="s">
        <v>126</v>
      </c>
      <c r="S447" s="40">
        <v>44162</v>
      </c>
      <c r="T447" s="4">
        <v>100</v>
      </c>
      <c r="U447" s="4">
        <f t="shared" si="125"/>
        <v>72.375690607734811</v>
      </c>
      <c r="V447" s="4">
        <f t="shared" si="126"/>
        <v>70.414201183431956</v>
      </c>
      <c r="W447" s="4">
        <f t="shared" si="127"/>
        <v>53.703703703703695</v>
      </c>
      <c r="X447" s="4">
        <f t="shared" si="128"/>
        <v>75.882095112864349</v>
      </c>
      <c r="Y447" s="4">
        <f t="shared" si="129"/>
        <v>73.920605688561494</v>
      </c>
      <c r="Z447" s="4">
        <f t="shared" si="130"/>
        <v>57.21010820883324</v>
      </c>
      <c r="AA447" s="4">
        <f t="shared" si="131"/>
        <v>-3.5064045051295381</v>
      </c>
      <c r="AB447" s="4">
        <f t="shared" si="132"/>
        <v>-3.5064045051295381</v>
      </c>
      <c r="AC447" s="4">
        <f t="shared" si="133"/>
        <v>-3.5064045051295452</v>
      </c>
      <c r="AF447">
        <v>1.89</v>
      </c>
      <c r="AG447">
        <v>1.98</v>
      </c>
      <c r="AH447" s="42" t="s">
        <v>488</v>
      </c>
    </row>
    <row r="448" spans="1:34" ht="15" x14ac:dyDescent="0.25">
      <c r="A448">
        <v>1.79</v>
      </c>
      <c r="B448">
        <v>4.16</v>
      </c>
      <c r="C448">
        <v>4.29</v>
      </c>
      <c r="D448" s="45">
        <f t="shared" si="121"/>
        <v>3.2144066361943224E-2</v>
      </c>
      <c r="E448" s="46">
        <f>IF(OR($A448="",$B448="",$C448=""),"",A448*'MPTO_working_3-way'!$I447)</f>
        <v>1.8475378787878785</v>
      </c>
      <c r="F448" s="47">
        <f>IF(OR($A448="",$B448="",$C448=""),"",B448*'MPTO_working_3-way'!$I447)</f>
        <v>4.2937193160656841</v>
      </c>
      <c r="G448" s="48">
        <f>IF(OR($A448="",$B448="",$C448=""),"",C448*'MPTO_working_3-way'!$I447)</f>
        <v>4.4278980446927365</v>
      </c>
      <c r="H448" s="46">
        <f>IF(OR($A448="",$B448="",$C448=""),"",'MPTO_working_3-way'!E447)</f>
        <v>1.8250022528031307</v>
      </c>
      <c r="I448" s="47">
        <f>IF(OR($A448="",$B448="",$C448=""),"",'MPTO_working_3-way'!F447)</f>
        <v>4.3540746270772388</v>
      </c>
      <c r="J448" s="48">
        <f>IF(OR($A448="",$B448="",$C448=""),"",'MPTO_working_3-way'!G447)</f>
        <v>4.4966951565561297</v>
      </c>
      <c r="K448" s="46">
        <f>IF(OR($A448="",$B448="",$C448=""),"",'OddsRatio_working_3-way'!H447)</f>
        <v>1.8332139937028142</v>
      </c>
      <c r="L448" s="47">
        <f>IF(OR($A448="",$B448="",$C448=""),"",'OddsRatio_working_3-way'!I447)</f>
        <v>4.3328559748112561</v>
      </c>
      <c r="M448" s="48">
        <f>IF(OR($A448="",$B448="",$C448=""),"",'OddsRatio_working_3-way'!J447)</f>
        <v>4.469967138331973</v>
      </c>
      <c r="N448" s="49">
        <f t="shared" si="122"/>
        <v>54.126089185033322</v>
      </c>
      <c r="O448" s="50">
        <f t="shared" si="123"/>
        <v>23.289831644521549</v>
      </c>
      <c r="P448" s="50">
        <f t="shared" si="124"/>
        <v>22.584079170445143</v>
      </c>
      <c r="Q448" t="s">
        <v>244</v>
      </c>
      <c r="R448" t="s">
        <v>454</v>
      </c>
      <c r="S448" s="40">
        <v>44163</v>
      </c>
      <c r="T448" s="4">
        <v>100</v>
      </c>
      <c r="U448" s="4">
        <f t="shared" si="125"/>
        <v>44.134078212290497</v>
      </c>
      <c r="V448" s="4">
        <f t="shared" si="126"/>
        <v>75.961538461538453</v>
      </c>
      <c r="W448" s="4">
        <f t="shared" si="127"/>
        <v>76.689976689976689</v>
      </c>
      <c r="X448" s="4">
        <f t="shared" si="128"/>
        <v>47.348484848484844</v>
      </c>
      <c r="Y448" s="4">
        <f t="shared" si="129"/>
        <v>79.175945097732807</v>
      </c>
      <c r="Z448" s="4">
        <f t="shared" si="130"/>
        <v>79.904383326171029</v>
      </c>
      <c r="AA448" s="4">
        <f t="shared" si="131"/>
        <v>-3.2144066361943473</v>
      </c>
      <c r="AB448" s="4">
        <f t="shared" si="132"/>
        <v>-3.2144066361943544</v>
      </c>
      <c r="AC448" s="4">
        <f t="shared" si="133"/>
        <v>-3.2144066361943402</v>
      </c>
      <c r="AF448">
        <v>1.63</v>
      </c>
      <c r="AG448">
        <v>2.37</v>
      </c>
    </row>
    <row r="449" spans="1:33" ht="15" x14ac:dyDescent="0.25">
      <c r="A449">
        <v>3.62</v>
      </c>
      <c r="B449">
        <v>3.97</v>
      </c>
      <c r="C449">
        <v>2</v>
      </c>
      <c r="D449" s="45">
        <f t="shared" si="121"/>
        <v>2.8132262688395082E-2</v>
      </c>
      <c r="E449" s="46">
        <f>IF(OR($A449="",$B449="",$C449=""),"",A449*'MPTO_working_3-way'!$I448)</f>
        <v>3.7218387909319901</v>
      </c>
      <c r="F449" s="47">
        <f>IF(OR($A449="",$B449="",$C449=""),"",B449*'MPTO_working_3-way'!$I448)</f>
        <v>4.0816850828729283</v>
      </c>
      <c r="G449" s="48">
        <f>IF(OR($A449="",$B449="",$C449=""),"",C449*'MPTO_working_3-way'!$I448)</f>
        <v>2.0562645253767902</v>
      </c>
      <c r="H449" s="46">
        <f>IF(OR($A449="",$B449="",$C449=""),"",'MPTO_working_3-way'!E448)</f>
        <v>3.7472035599746212</v>
      </c>
      <c r="I449" s="47">
        <f>IF(OR($A449="",$B449="",$C449=""),"",'MPTO_working_3-way'!F448)</f>
        <v>4.1235115774171032</v>
      </c>
      <c r="J449" s="48">
        <f>IF(OR($A449="",$B449="",$C449=""),"",'MPTO_working_3-way'!G448)</f>
        <v>2.0382266177527324</v>
      </c>
      <c r="K449" s="46">
        <f>IF(OR($A449="",$B449="",$C449=""),"",'OddsRatio_working_3-way'!H448)</f>
        <v>3.7388254568401242</v>
      </c>
      <c r="L449" s="47">
        <f>IF(OR($A449="",$B449="",$C449=""),"",'OddsRatio_working_3-way'!I448)</f>
        <v>4.1046990865706761</v>
      </c>
      <c r="M449" s="48">
        <f>IF(OR($A449="",$B449="",$C449=""),"",'OddsRatio_working_3-way'!J448)</f>
        <v>2.0453532278015745</v>
      </c>
      <c r="N449" s="49">
        <f t="shared" si="122"/>
        <v>26.868439397118237</v>
      </c>
      <c r="O449" s="50">
        <f t="shared" si="123"/>
        <v>24.499685294097738</v>
      </c>
      <c r="P449" s="50">
        <f t="shared" si="124"/>
        <v>48.631875308784011</v>
      </c>
      <c r="Q449" t="s">
        <v>450</v>
      </c>
      <c r="R449" t="s">
        <v>233</v>
      </c>
      <c r="S449" s="40">
        <v>44163</v>
      </c>
      <c r="T449" s="4">
        <v>100</v>
      </c>
      <c r="U449" s="4">
        <f t="shared" si="125"/>
        <v>72.375690607734811</v>
      </c>
      <c r="V449" s="4">
        <f t="shared" si="126"/>
        <v>74.811083123425689</v>
      </c>
      <c r="W449" s="4">
        <f t="shared" si="127"/>
        <v>50</v>
      </c>
      <c r="X449" s="4">
        <f t="shared" si="128"/>
        <v>75.188916876574311</v>
      </c>
      <c r="Y449" s="4">
        <f t="shared" si="129"/>
        <v>77.624309392265189</v>
      </c>
      <c r="Z449" s="4">
        <f t="shared" si="130"/>
        <v>52.813226268839507</v>
      </c>
      <c r="AA449" s="4">
        <f t="shared" si="131"/>
        <v>-2.8132262688395002</v>
      </c>
      <c r="AB449" s="4">
        <f t="shared" si="132"/>
        <v>-2.8132262688395002</v>
      </c>
      <c r="AC449" s="4">
        <f t="shared" si="133"/>
        <v>-2.8132262688395073</v>
      </c>
      <c r="AF449">
        <v>1.58</v>
      </c>
      <c r="AG449">
        <v>2.48</v>
      </c>
    </row>
    <row r="450" spans="1:33" ht="15" x14ac:dyDescent="0.25">
      <c r="A450">
        <v>9.17</v>
      </c>
      <c r="B450">
        <v>5.3</v>
      </c>
      <c r="C450">
        <v>1.36</v>
      </c>
      <c r="D450" s="45">
        <f t="shared" si="121"/>
        <v>3.3024617019499658E-2</v>
      </c>
      <c r="E450" s="46">
        <f>IF(OR($A450="",$B450="",$C450=""),"",A450*'MPTO_working_3-way'!$I449)</f>
        <v>9.4728357380688113</v>
      </c>
      <c r="F450" s="47">
        <f>IF(OR($A450="",$B450="",$C450=""),"",B450*'MPTO_working_3-way'!$I449)</f>
        <v>5.4750304702033477</v>
      </c>
      <c r="G450" s="48">
        <f>IF(OR($A450="",$B450="",$C450=""),"",C450*'MPTO_working_3-way'!$I449)</f>
        <v>1.4049134791465197</v>
      </c>
      <c r="H450" s="46">
        <f>IF(OR($A450="",$B450="",$C450=""),"",'MPTO_working_3-way'!E449)</f>
        <v>10.199601258361124</v>
      </c>
      <c r="I450" s="47">
        <f>IF(OR($A450="",$B450="",$C450=""),"",'MPTO_working_3-way'!F449)</f>
        <v>5.6283792912784163</v>
      </c>
      <c r="J450" s="48">
        <f>IF(OR($A450="",$B450="",$C450=""),"",'MPTO_working_3-way'!G449)</f>
        <v>1.3806702345965916</v>
      </c>
      <c r="K450" s="46">
        <f>IF(OR($A450="",$B450="",$C450=""),"",'OddsRatio_working_3-way'!H449)</f>
        <v>9.8039409292228292</v>
      </c>
      <c r="L450" s="47">
        <f>IF(OR($A450="",$B450="",$C450=""),"",'OddsRatio_working_3-way'!I449)</f>
        <v>5.6336531206435927</v>
      </c>
      <c r="M450" s="48">
        <f>IF(OR($A450="",$B450="",$C450=""),"",'OddsRatio_working_3-way'!J449)</f>
        <v>1.3879337496352775</v>
      </c>
      <c r="N450" s="49">
        <f t="shared" si="122"/>
        <v>10.556501006148196</v>
      </c>
      <c r="O450" s="50">
        <f t="shared" si="123"/>
        <v>18.264738533279051</v>
      </c>
      <c r="P450" s="50">
        <f t="shared" si="124"/>
        <v>71.178760460572761</v>
      </c>
      <c r="Q450" t="s">
        <v>462</v>
      </c>
      <c r="R450" t="s">
        <v>242</v>
      </c>
      <c r="S450" s="40">
        <v>44163</v>
      </c>
      <c r="T450" s="4">
        <v>100</v>
      </c>
      <c r="U450" s="4">
        <f t="shared" si="125"/>
        <v>89.094874591057788</v>
      </c>
      <c r="V450" s="4">
        <f t="shared" si="126"/>
        <v>81.132075471698116</v>
      </c>
      <c r="W450" s="4">
        <f t="shared" si="127"/>
        <v>26.470588235294116</v>
      </c>
      <c r="X450" s="4">
        <f t="shared" si="128"/>
        <v>92.397336293007768</v>
      </c>
      <c r="Y450" s="4">
        <f t="shared" si="129"/>
        <v>84.434537173648081</v>
      </c>
      <c r="Z450" s="4">
        <f t="shared" si="130"/>
        <v>29.773049937244089</v>
      </c>
      <c r="AA450" s="4">
        <f t="shared" si="131"/>
        <v>-3.30246170194998</v>
      </c>
      <c r="AB450" s="4">
        <f t="shared" si="132"/>
        <v>-3.3024617019499658</v>
      </c>
      <c r="AC450" s="4">
        <f t="shared" si="133"/>
        <v>-3.3024617019499729</v>
      </c>
      <c r="AF450">
        <v>1.65</v>
      </c>
      <c r="AG450">
        <v>2.33</v>
      </c>
    </row>
    <row r="451" spans="1:33" ht="15" x14ac:dyDescent="0.25">
      <c r="A451">
        <v>2.48</v>
      </c>
      <c r="B451">
        <v>3.5</v>
      </c>
      <c r="C451">
        <v>3</v>
      </c>
      <c r="D451" s="45">
        <f t="shared" si="121"/>
        <v>2.2273425499231836E-2</v>
      </c>
      <c r="E451" s="46">
        <f>IF(OR($A451="",$B451="",$C451=""),"",A451*'MPTO_working_3-way'!$I450)</f>
        <v>2.5352380952380948</v>
      </c>
      <c r="F451" s="47">
        <f>IF(OR($A451="",$B451="",$C451=""),"",B451*'MPTO_working_3-way'!$I450)</f>
        <v>3.5779569892473115</v>
      </c>
      <c r="G451" s="48">
        <f>IF(OR($A451="",$B451="",$C451=""),"",C451*'MPTO_working_3-way'!$I450)</f>
        <v>3.0668202764976957</v>
      </c>
      <c r="H451" s="46">
        <f>IF(OR($A451="",$B451="",$C451=""),"",'MPTO_working_3-way'!E450)</f>
        <v>2.5265200517464419</v>
      </c>
      <c r="I451" s="47">
        <f>IF(OR($A451="",$B451="",$C451=""),"",'MPTO_working_3-way'!F450)</f>
        <v>3.5933762649494017</v>
      </c>
      <c r="J451" s="48">
        <f>IF(OR($A451="",$B451="",$C451=""),"",'MPTO_working_3-way'!G450)</f>
        <v>3.0683424980361349</v>
      </c>
      <c r="K451" s="46">
        <f>IF(OR($A451="",$B451="",$C451=""),"",'OddsRatio_working_3-way'!H450)</f>
        <v>2.5305338462967395</v>
      </c>
      <c r="L451" s="47">
        <f>IF(OR($A451="",$B451="",$C451=""),"",'OddsRatio_working_3-way'!I450)</f>
        <v>3.5853612268525996</v>
      </c>
      <c r="M451" s="48">
        <f>IF(OR($A451="",$B451="",$C451=""),"",'OddsRatio_working_3-way'!J450)</f>
        <v>3.0682889814820804</v>
      </c>
      <c r="N451" s="49">
        <f t="shared" si="122"/>
        <v>39.444027047332838</v>
      </c>
      <c r="O451" s="50">
        <f t="shared" si="123"/>
        <v>27.948910593538695</v>
      </c>
      <c r="P451" s="50">
        <f t="shared" si="124"/>
        <v>32.607062359128477</v>
      </c>
      <c r="Q451" t="s">
        <v>367</v>
      </c>
      <c r="R451" t="s">
        <v>365</v>
      </c>
      <c r="S451" s="40">
        <v>44163</v>
      </c>
      <c r="T451" s="4">
        <v>100</v>
      </c>
      <c r="U451" s="4">
        <f t="shared" si="125"/>
        <v>59.677419354838712</v>
      </c>
      <c r="V451" s="4">
        <f t="shared" si="126"/>
        <v>71.428571428571431</v>
      </c>
      <c r="W451" s="4">
        <f t="shared" si="127"/>
        <v>66.666666666666657</v>
      </c>
      <c r="X451" s="4">
        <f t="shared" si="128"/>
        <v>61.904761904761905</v>
      </c>
      <c r="Y451" s="4">
        <f t="shared" si="129"/>
        <v>73.655913978494624</v>
      </c>
      <c r="Z451" s="4">
        <f t="shared" si="130"/>
        <v>68.894009216589865</v>
      </c>
      <c r="AA451" s="4">
        <f t="shared" si="131"/>
        <v>-2.2273425499231934</v>
      </c>
      <c r="AB451" s="4">
        <f t="shared" si="132"/>
        <v>-2.2273425499231934</v>
      </c>
      <c r="AC451" s="4">
        <f t="shared" si="133"/>
        <v>-2.2273425499232076</v>
      </c>
      <c r="AF451">
        <v>1.81</v>
      </c>
      <c r="AG451">
        <v>2.1</v>
      </c>
    </row>
    <row r="452" spans="1:33" ht="15" x14ac:dyDescent="0.25">
      <c r="A452">
        <v>1.25</v>
      </c>
      <c r="B452">
        <v>6.54</v>
      </c>
      <c r="C452">
        <v>12.17</v>
      </c>
      <c r="D452" s="45">
        <f t="shared" si="121"/>
        <v>3.5074467470267212E-2</v>
      </c>
      <c r="E452" s="46">
        <f>IF(OR($A452="",$B452="",$C452=""),"",A452*'MPTO_working_3-way'!$I451)</f>
        <v>1.2938430843378339</v>
      </c>
      <c r="F452" s="47">
        <f>IF(OR($A452="",$B452="",$C452=""),"",B452*'MPTO_working_3-way'!$I451)</f>
        <v>6.7693870172555473</v>
      </c>
      <c r="G452" s="48">
        <f>IF(OR($A452="",$B452="",$C452=""),"",C452*'MPTO_working_3-way'!$I451)</f>
        <v>12.596856269113152</v>
      </c>
      <c r="H452" s="46">
        <f>IF(OR($A452="",$B452="",$C452=""),"",'MPTO_working_3-way'!E451)</f>
        <v>1.2685388857850992</v>
      </c>
      <c r="I452" s="47">
        <f>IF(OR($A452="",$B452="",$C452=""),"",'MPTO_working_3-way'!F451)</f>
        <v>7.0814654093496872</v>
      </c>
      <c r="J452" s="48">
        <f>IF(OR($A452="",$B452="",$C452=""),"",'MPTO_working_3-way'!G451)</f>
        <v>14.188869265929668</v>
      </c>
      <c r="K452" s="46">
        <f>IF(OR($A452="",$B452="",$C452=""),"",'OddsRatio_working_3-way'!H451)</f>
        <v>1.2754125998939325</v>
      </c>
      <c r="L452" s="47">
        <f>IF(OR($A452="",$B452="",$C452=""),"",'OddsRatio_working_3-way'!I451)</f>
        <v>7.1031432136495445</v>
      </c>
      <c r="M452" s="48">
        <f>IF(OR($A452="",$B452="",$C452=""),"",'OddsRatio_working_3-way'!J451)</f>
        <v>13.305434963260906</v>
      </c>
      <c r="N452" s="49">
        <f t="shared" si="122"/>
        <v>77.28912509601443</v>
      </c>
      <c r="O452" s="50">
        <f t="shared" si="123"/>
        <v>14.772386295109794</v>
      </c>
      <c r="P452" s="50">
        <f t="shared" si="124"/>
        <v>7.9384886088757627</v>
      </c>
      <c r="Q452" t="s">
        <v>370</v>
      </c>
      <c r="R452" t="s">
        <v>362</v>
      </c>
      <c r="S452" s="40">
        <v>44163</v>
      </c>
      <c r="T452" s="4">
        <v>100</v>
      </c>
      <c r="U452" s="4">
        <f t="shared" si="125"/>
        <v>20</v>
      </c>
      <c r="V452" s="4">
        <f t="shared" si="126"/>
        <v>84.709480122324152</v>
      </c>
      <c r="W452" s="4">
        <f t="shared" si="127"/>
        <v>91.783073130649143</v>
      </c>
      <c r="X452" s="4">
        <f t="shared" si="128"/>
        <v>23.507446747026702</v>
      </c>
      <c r="Y452" s="4">
        <f t="shared" si="129"/>
        <v>88.216926869350871</v>
      </c>
      <c r="Z452" s="4">
        <f t="shared" si="130"/>
        <v>95.290519877675848</v>
      </c>
      <c r="AA452" s="4">
        <f t="shared" si="131"/>
        <v>-3.5074467470267017</v>
      </c>
      <c r="AB452" s="4">
        <f t="shared" si="132"/>
        <v>-3.5074467470267194</v>
      </c>
      <c r="AC452" s="4">
        <f t="shared" si="133"/>
        <v>-3.5074467470267052</v>
      </c>
      <c r="AF452">
        <v>1.44</v>
      </c>
      <c r="AG452">
        <v>2.86</v>
      </c>
    </row>
    <row r="453" spans="1:33" ht="15" x14ac:dyDescent="0.25">
      <c r="A453">
        <v>1.23</v>
      </c>
      <c r="B453">
        <v>6.8</v>
      </c>
      <c r="C453">
        <v>13.45</v>
      </c>
      <c r="D453" s="45">
        <f t="shared" si="121"/>
        <v>3.4416395989894655E-2</v>
      </c>
      <c r="E453" s="46">
        <f>IF(OR($A453="",$B453="",$C453=""),"",A453*'MPTO_working_3-way'!$I452)</f>
        <v>1.2723321670675705</v>
      </c>
      <c r="F453" s="47">
        <f>IF(OR($A453="",$B453="",$C453=""),"",B453*'MPTO_working_3-way'!$I452)</f>
        <v>7.034031492731283</v>
      </c>
      <c r="G453" s="48">
        <f>IF(OR($A453="",$B453="",$C453=""),"",C453*'MPTO_working_3-way'!$I452)</f>
        <v>13.912900526064082</v>
      </c>
      <c r="H453" s="46">
        <f>IF(OR($A453="",$B453="",$C453=""),"",'MPTO_working_3-way'!E452)</f>
        <v>1.2476046021508398</v>
      </c>
      <c r="I453" s="47">
        <f>IF(OR($A453="",$B453="",$C453=""),"",'MPTO_working_3-way'!F452)</f>
        <v>7.3753551229490268</v>
      </c>
      <c r="J453" s="48">
        <f>IF(OR($A453="",$B453="",$C453=""),"",'MPTO_working_3-way'!G452)</f>
        <v>15.903988162278566</v>
      </c>
      <c r="K453" s="46">
        <f>IF(OR($A453="",$B453="",$C453=""),"",'OddsRatio_working_3-way'!H452)</f>
        <v>1.2542148090772112</v>
      </c>
      <c r="L453" s="47">
        <f>IF(OR($A453="",$B453="",$C453=""),"",'OddsRatio_working_3-way'!I452)</f>
        <v>7.4106343158601025</v>
      </c>
      <c r="M453" s="48">
        <f>IF(OR($A453="",$B453="",$C453=""),"",'OddsRatio_working_3-way'!J452)</f>
        <v>14.760758143527292</v>
      </c>
      <c r="N453" s="49">
        <f t="shared" si="122"/>
        <v>78.59582787290266</v>
      </c>
      <c r="O453" s="50">
        <f t="shared" si="123"/>
        <v>14.216598277010336</v>
      </c>
      <c r="P453" s="50">
        <f t="shared" si="124"/>
        <v>7.1875738500870101</v>
      </c>
      <c r="Q453" t="s">
        <v>379</v>
      </c>
      <c r="R453" t="s">
        <v>361</v>
      </c>
      <c r="S453" s="40">
        <v>44163</v>
      </c>
      <c r="T453" s="4">
        <v>100</v>
      </c>
      <c r="U453" s="4">
        <f t="shared" si="125"/>
        <v>18.699186991869919</v>
      </c>
      <c r="V453" s="4">
        <f t="shared" si="126"/>
        <v>85.294117647058826</v>
      </c>
      <c r="W453" s="4">
        <f t="shared" si="127"/>
        <v>92.565055762081784</v>
      </c>
      <c r="X453" s="4">
        <f t="shared" si="128"/>
        <v>22.14082659085939</v>
      </c>
      <c r="Y453" s="4">
        <f t="shared" si="129"/>
        <v>88.735757246048294</v>
      </c>
      <c r="Z453" s="4">
        <f t="shared" si="130"/>
        <v>96.006695361071266</v>
      </c>
      <c r="AA453" s="4">
        <f t="shared" si="131"/>
        <v>-3.4416395989894717</v>
      </c>
      <c r="AB453" s="4">
        <f t="shared" si="132"/>
        <v>-3.4416395989894681</v>
      </c>
      <c r="AC453" s="4">
        <f t="shared" si="133"/>
        <v>-3.4416395989894824</v>
      </c>
      <c r="AF453">
        <v>1.45</v>
      </c>
      <c r="AG453">
        <v>2.82</v>
      </c>
    </row>
    <row r="454" spans="1:33" ht="15" x14ac:dyDescent="0.25">
      <c r="A454">
        <v>8.98</v>
      </c>
      <c r="B454">
        <v>6.32</v>
      </c>
      <c r="C454">
        <v>1.31</v>
      </c>
      <c r="D454" s="45">
        <f t="shared" si="121"/>
        <v>3.2945201337464924E-2</v>
      </c>
      <c r="E454" s="46">
        <f>IF(OR($A454="",$B454="",$C454=""),"",A454*'MPTO_working_3-way'!$I453)</f>
        <v>9.2758479080104355</v>
      </c>
      <c r="F454" s="47">
        <f>IF(OR($A454="",$B454="",$C454=""),"",B454*'MPTO_working_3-way'!$I453)</f>
        <v>6.5282136724527788</v>
      </c>
      <c r="G454" s="48">
        <f>IF(OR($A454="",$B454="",$C454=""),"",C454*'MPTO_working_3-way'!$I453)</f>
        <v>1.353158213752079</v>
      </c>
      <c r="H454" s="46">
        <f>IF(OR($A454="",$B454="",$C454=""),"",'MPTO_working_3-way'!E453)</f>
        <v>9.9624573927641205</v>
      </c>
      <c r="I454" s="47">
        <f>IF(OR($A454="",$B454="",$C454=""),"",'MPTO_working_3-way'!F453)</f>
        <v>6.7913506893121296</v>
      </c>
      <c r="J454" s="48">
        <f>IF(OR($A454="",$B454="",$C454=""),"",'MPTO_working_3-way'!G453)</f>
        <v>1.3291208269168053</v>
      </c>
      <c r="K454" s="46">
        <f>IF(OR($A454="",$B454="",$C454=""),"",'OddsRatio_working_3-way'!H453)</f>
        <v>9.6478274989246398</v>
      </c>
      <c r="L454" s="47">
        <f>IF(OR($A454="",$B454="",$C454=""),"",'OddsRatio_working_3-way'!I453)</f>
        <v>6.765218332616425</v>
      </c>
      <c r="M454" s="48">
        <f>IF(OR($A454="",$B454="",$C454=""),"",'OddsRatio_working_3-way'!J453)</f>
        <v>1.3359431735171226</v>
      </c>
      <c r="N454" s="49">
        <f t="shared" si="122"/>
        <v>10.780685603268896</v>
      </c>
      <c r="O454" s="50">
        <f t="shared" si="123"/>
        <v>15.318126062872576</v>
      </c>
      <c r="P454" s="50">
        <f t="shared" si="124"/>
        <v>73.901188333858542</v>
      </c>
      <c r="Q454" t="s">
        <v>364</v>
      </c>
      <c r="R454" t="s">
        <v>353</v>
      </c>
      <c r="S454" s="40">
        <v>44163</v>
      </c>
      <c r="T454" s="4">
        <v>100</v>
      </c>
      <c r="U454" s="4">
        <f t="shared" si="125"/>
        <v>88.8641425389755</v>
      </c>
      <c r="V454" s="4">
        <f t="shared" si="126"/>
        <v>84.177215189873408</v>
      </c>
      <c r="W454" s="4">
        <f t="shared" si="127"/>
        <v>23.664122137404579</v>
      </c>
      <c r="X454" s="4">
        <f t="shared" si="128"/>
        <v>92.158662672721988</v>
      </c>
      <c r="Y454" s="4">
        <f t="shared" si="129"/>
        <v>87.47173532361991</v>
      </c>
      <c r="Z454" s="4">
        <f t="shared" si="130"/>
        <v>26.958642271151078</v>
      </c>
      <c r="AA454" s="4">
        <f t="shared" si="131"/>
        <v>-3.294520133746488</v>
      </c>
      <c r="AB454" s="4">
        <f t="shared" si="132"/>
        <v>-3.2945201337465022</v>
      </c>
      <c r="AC454" s="4">
        <f t="shared" si="133"/>
        <v>-3.2945201337464987</v>
      </c>
      <c r="AF454">
        <v>1.27</v>
      </c>
      <c r="AG454">
        <v>3.95</v>
      </c>
    </row>
    <row r="455" spans="1:33" ht="15" x14ac:dyDescent="0.25">
      <c r="A455">
        <v>2.54</v>
      </c>
      <c r="B455">
        <v>3.69</v>
      </c>
      <c r="C455">
        <v>2.8</v>
      </c>
      <c r="D455" s="45">
        <f t="shared" si="121"/>
        <v>2.1846354571532167E-2</v>
      </c>
      <c r="E455" s="46">
        <f>IF(OR($A455="",$B455="",$C455=""),"",A455*'MPTO_working_3-way'!$I454)</f>
        <v>2.5954897406116917</v>
      </c>
      <c r="F455" s="47">
        <f>IF(OR($A455="",$B455="",$C455=""),"",B455*'MPTO_working_3-way'!$I454)</f>
        <v>3.7706130483689537</v>
      </c>
      <c r="G455" s="48">
        <f>IF(OR($A455="",$B455="",$C455=""),"",C455*'MPTO_working_3-way'!$I454)</f>
        <v>2.8611697928002897</v>
      </c>
      <c r="H455" s="46">
        <f>IF(OR($A455="",$B455="",$C455=""),"",'MPTO_working_3-way'!E454)</f>
        <v>2.5878666836715238</v>
      </c>
      <c r="I455" s="47">
        <f>IF(OR($A455="",$B455="",$C455=""),"",'MPTO_working_3-way'!F454)</f>
        <v>3.7918919908219939</v>
      </c>
      <c r="J455" s="48">
        <f>IF(OR($A455="",$B455="",$C455=""),"",'MPTO_working_3-way'!G454)</f>
        <v>2.8582801345314914</v>
      </c>
      <c r="K455" s="46">
        <f>IF(OR($A455="",$B455="",$C455=""),"",'OddsRatio_working_3-way'!H454)</f>
        <v>2.5916368557266813</v>
      </c>
      <c r="L455" s="47">
        <f>IF(OR($A455="",$B455="",$C455=""),"",'OddsRatio_working_3-way'!I454)</f>
        <v>3.7801968453927088</v>
      </c>
      <c r="M455" s="48">
        <f>IF(OR($A455="",$B455="",$C455=""),"",'OddsRatio_working_3-way'!J454)</f>
        <v>2.8603547664337841</v>
      </c>
      <c r="N455" s="49">
        <f t="shared" si="122"/>
        <v>38.528374215970707</v>
      </c>
      <c r="O455" s="50">
        <f t="shared" si="123"/>
        <v>26.520886316684443</v>
      </c>
      <c r="P455" s="50">
        <f t="shared" si="124"/>
        <v>34.95073946734486</v>
      </c>
      <c r="Q455" t="s">
        <v>366</v>
      </c>
      <c r="R455" t="s">
        <v>360</v>
      </c>
      <c r="S455" s="40">
        <v>44163</v>
      </c>
      <c r="T455" s="4">
        <v>100</v>
      </c>
      <c r="U455" s="4">
        <f t="shared" si="125"/>
        <v>60.629921259842511</v>
      </c>
      <c r="V455" s="4">
        <f t="shared" si="126"/>
        <v>72.899728997289984</v>
      </c>
      <c r="W455" s="4">
        <f t="shared" si="127"/>
        <v>64.285714285714292</v>
      </c>
      <c r="X455" s="4">
        <f t="shared" si="128"/>
        <v>62.814556716995739</v>
      </c>
      <c r="Y455" s="4">
        <f t="shared" si="129"/>
        <v>75.084364454443204</v>
      </c>
      <c r="Z455" s="4">
        <f t="shared" si="130"/>
        <v>66.470349742867512</v>
      </c>
      <c r="AA455" s="4">
        <f t="shared" si="131"/>
        <v>-2.1846354571532274</v>
      </c>
      <c r="AB455" s="4">
        <f t="shared" si="132"/>
        <v>-2.1846354571532203</v>
      </c>
      <c r="AC455" s="4">
        <f t="shared" si="133"/>
        <v>-2.1846354571532203</v>
      </c>
      <c r="AF455">
        <v>1.68</v>
      </c>
      <c r="AG455">
        <v>2.31</v>
      </c>
    </row>
    <row r="456" spans="1:33" ht="15" x14ac:dyDescent="0.25">
      <c r="A456">
        <v>1.36</v>
      </c>
      <c r="B456">
        <v>5.58</v>
      </c>
      <c r="C456">
        <v>8.94</v>
      </c>
      <c r="D456" s="45">
        <f t="shared" si="121"/>
        <v>2.6362410447328122E-2</v>
      </c>
      <c r="E456" s="46">
        <f>IF(OR($A456="",$B456="",$C456=""),"",A456*'MPTO_working_3-way'!$I455)</f>
        <v>1.3958528782083663</v>
      </c>
      <c r="F456" s="47">
        <f>IF(OR($A456="",$B456="",$C456=""),"",B456*'MPTO_working_3-way'!$I455)</f>
        <v>5.7271022502960909</v>
      </c>
      <c r="G456" s="48">
        <f>IF(OR($A456="",$B456="",$C456=""),"",C456*'MPTO_working_3-way'!$I455)</f>
        <v>9.1756799493991128</v>
      </c>
      <c r="H456" s="46">
        <f>IF(OR($A456="",$B456="",$C456=""),"",'MPTO_working_3-way'!E455)</f>
        <v>1.3764498968370726</v>
      </c>
      <c r="I456" s="47">
        <f>IF(OR($A456="",$B456="",$C456=""),"",'MPTO_working_3-way'!F455)</f>
        <v>5.8677181829378142</v>
      </c>
      <c r="J456" s="48">
        <f>IF(OR($A456="",$B456="",$C456=""),"",'MPTO_working_3-way'!G455)</f>
        <v>9.7022050663670711</v>
      </c>
      <c r="K456" s="46">
        <f>IF(OR($A456="",$B456="",$C456=""),"",'OddsRatio_working_3-way'!H455)</f>
        <v>1.3822968878424799</v>
      </c>
      <c r="L456" s="47">
        <f>IF(OR($A456="",$B456="",$C456=""),"",'OddsRatio_working_3-way'!I455)</f>
        <v>5.8636659619959977</v>
      </c>
      <c r="M456" s="48">
        <f>IF(OR($A456="",$B456="",$C456=""),"",'OddsRatio_working_3-way'!J455)</f>
        <v>9.4317702485258117</v>
      </c>
      <c r="N456" s="49">
        <f t="shared" si="122"/>
        <v>71.640787909076806</v>
      </c>
      <c r="O456" s="50">
        <f t="shared" si="123"/>
        <v>17.460837196477506</v>
      </c>
      <c r="P456" s="50">
        <f t="shared" si="124"/>
        <v>10.898374894445691</v>
      </c>
      <c r="Q456" t="s">
        <v>371</v>
      </c>
      <c r="R456" t="s">
        <v>354</v>
      </c>
      <c r="S456" s="40">
        <v>44163</v>
      </c>
      <c r="T456" s="4">
        <v>100</v>
      </c>
      <c r="U456" s="4">
        <f t="shared" si="125"/>
        <v>26.470588235294116</v>
      </c>
      <c r="V456" s="4">
        <f t="shared" si="126"/>
        <v>82.078853046594986</v>
      </c>
      <c r="W456" s="4">
        <f t="shared" si="127"/>
        <v>88.814317673378085</v>
      </c>
      <c r="X456" s="4">
        <f t="shared" si="128"/>
        <v>29.10682928002694</v>
      </c>
      <c r="Y456" s="4">
        <f t="shared" si="129"/>
        <v>84.715094091327799</v>
      </c>
      <c r="Z456" s="4">
        <f t="shared" si="130"/>
        <v>91.450558718110898</v>
      </c>
      <c r="AA456" s="4">
        <f t="shared" si="131"/>
        <v>-2.6362410447328237</v>
      </c>
      <c r="AB456" s="4">
        <f t="shared" si="132"/>
        <v>-2.6362410447328131</v>
      </c>
      <c r="AC456" s="4">
        <f t="shared" si="133"/>
        <v>-2.6362410447328131</v>
      </c>
      <c r="AF456">
        <v>1.53</v>
      </c>
      <c r="AG456">
        <v>2.67</v>
      </c>
    </row>
    <row r="457" spans="1:33" ht="15" x14ac:dyDescent="0.25">
      <c r="A457">
        <v>2.77</v>
      </c>
      <c r="B457">
        <v>3.56</v>
      </c>
      <c r="C457">
        <v>2.6</v>
      </c>
      <c r="D457" s="45">
        <f t="shared" si="121"/>
        <v>2.6525091344788754E-2</v>
      </c>
      <c r="E457" s="46">
        <f>IF(OR($A457="",$B457="",$C457=""),"",A457*'MPTO_working_3-way'!$I456)</f>
        <v>2.8434745030250648</v>
      </c>
      <c r="F457" s="47">
        <f>IF(OR($A457="",$B457="",$C457=""),"",B457*'MPTO_working_3-way'!$I456)</f>
        <v>3.654429325187448</v>
      </c>
      <c r="G457" s="48">
        <f>IF(OR($A457="",$B457="",$C457=""),"",C457*'MPTO_working_3-way'!$I456)</f>
        <v>2.668965237496451</v>
      </c>
      <c r="H457" s="46">
        <f>IF(OR($A457="",$B457="",$C457=""),"",'MPTO_working_3-way'!E456)</f>
        <v>2.8395447121816662</v>
      </c>
      <c r="I457" s="47">
        <f>IF(OR($A457="",$B457="",$C457=""),"",'MPTO_working_3-way'!F456)</f>
        <v>3.6756978904631192</v>
      </c>
      <c r="J457" s="48">
        <f>IF(OR($A457="",$B457="",$C457=""),"",'MPTO_working_3-way'!G456)</f>
        <v>2.6611762165992241</v>
      </c>
      <c r="K457" s="46">
        <f>IF(OR($A457="",$B457="",$C457=""),"",'OddsRatio_working_3-way'!H456)</f>
        <v>2.8420087456920511</v>
      </c>
      <c r="L457" s="47">
        <f>IF(OR($A457="",$B457="",$C457=""),"",'OddsRatio_working_3-way'!I456)</f>
        <v>3.6641482423568648</v>
      </c>
      <c r="M457" s="48">
        <f>IF(OR($A457="",$B457="",$C457=""),"",'OddsRatio_working_3-way'!J456)</f>
        <v>2.6650926514730404</v>
      </c>
      <c r="N457" s="49">
        <f t="shared" si="122"/>
        <v>35.168242195811423</v>
      </c>
      <c r="O457" s="50">
        <f t="shared" si="123"/>
        <v>27.364053618651024</v>
      </c>
      <c r="P457" s="50">
        <f t="shared" si="124"/>
        <v>37.467704185537549</v>
      </c>
      <c r="Q457" t="s">
        <v>373</v>
      </c>
      <c r="R457" t="s">
        <v>388</v>
      </c>
      <c r="S457" s="40">
        <v>44163</v>
      </c>
      <c r="T457" s="4">
        <v>100</v>
      </c>
      <c r="U457" s="4">
        <f t="shared" si="125"/>
        <v>63.898916967509031</v>
      </c>
      <c r="V457" s="4">
        <f t="shared" si="126"/>
        <v>71.910112359550567</v>
      </c>
      <c r="W457" s="4">
        <f t="shared" si="127"/>
        <v>61.538461538461533</v>
      </c>
      <c r="X457" s="4">
        <f t="shared" si="128"/>
        <v>66.5514261019879</v>
      </c>
      <c r="Y457" s="4">
        <f t="shared" si="129"/>
        <v>74.562621494029429</v>
      </c>
      <c r="Z457" s="4">
        <f t="shared" si="130"/>
        <v>64.190970672940423</v>
      </c>
      <c r="AA457" s="4">
        <f t="shared" si="131"/>
        <v>-2.6525091344788692</v>
      </c>
      <c r="AB457" s="4">
        <f t="shared" si="132"/>
        <v>-2.6525091344788621</v>
      </c>
      <c r="AC457" s="4">
        <f t="shared" si="133"/>
        <v>-2.6525091344788905</v>
      </c>
      <c r="AF457">
        <v>1.68</v>
      </c>
      <c r="AG457">
        <v>2.2799999999999998</v>
      </c>
    </row>
    <row r="458" spans="1:33" ht="15" x14ac:dyDescent="0.25">
      <c r="A458">
        <v>2.1</v>
      </c>
      <c r="B458">
        <v>3.65</v>
      </c>
      <c r="C458">
        <v>3.58</v>
      </c>
      <c r="D458" s="45">
        <f t="shared" si="121"/>
        <v>2.949268786874959E-2</v>
      </c>
      <c r="E458" s="46">
        <f>IF(OR($A458="",$B458="",$C458=""),"",A458*'MPTO_working_3-way'!$I457)</f>
        <v>2.1619346445243743</v>
      </c>
      <c r="F458" s="47">
        <f>IF(OR($A458="",$B458="",$C458=""),"",B458*'MPTO_working_3-way'!$I457)</f>
        <v>3.7576483107209357</v>
      </c>
      <c r="G458" s="48">
        <f>IF(OR($A458="",$B458="",$C458=""),"",C458*'MPTO_working_3-way'!$I457)</f>
        <v>3.6855838225701234</v>
      </c>
      <c r="H458" s="46">
        <f>IF(OR($A458="",$B458="",$C458=""),"",'MPTO_working_3-way'!E457)</f>
        <v>2.1442681621287938</v>
      </c>
      <c r="I458" s="47">
        <f>IF(OR($A458="",$B458="",$C458=""),"",'MPTO_working_3-way'!F457)</f>
        <v>3.7858466660841481</v>
      </c>
      <c r="J458" s="48">
        <f>IF(OR($A458="",$B458="",$C458=""),"",'MPTO_working_3-way'!G457)</f>
        <v>3.7105928593643647</v>
      </c>
      <c r="K458" s="46">
        <f>IF(OR($A458="",$B458="",$C458=""),"",'OddsRatio_working_3-way'!H457)</f>
        <v>2.1514471309008654</v>
      </c>
      <c r="L458" s="47">
        <f>IF(OR($A458="",$B458="",$C458=""),"",'OddsRatio_working_3-way'!I457)</f>
        <v>3.7739408153520833</v>
      </c>
      <c r="M458" s="48">
        <f>IF(OR($A458="",$B458="",$C458=""),"",'OddsRatio_working_3-way'!J457)</f>
        <v>3.7006669070220286</v>
      </c>
      <c r="N458" s="49">
        <f t="shared" si="122"/>
        <v>46.254867256637169</v>
      </c>
      <c r="O458" s="50">
        <f t="shared" si="123"/>
        <v>26.612389380530978</v>
      </c>
      <c r="P458" s="50">
        <f t="shared" si="124"/>
        <v>27.132743362831864</v>
      </c>
      <c r="Q458" t="s">
        <v>357</v>
      </c>
      <c r="R458" t="s">
        <v>376</v>
      </c>
      <c r="S458" s="40">
        <v>44163</v>
      </c>
      <c r="T458" s="4">
        <v>100</v>
      </c>
      <c r="U458" s="4">
        <f t="shared" si="125"/>
        <v>52.38095238095238</v>
      </c>
      <c r="V458" s="4">
        <f t="shared" si="126"/>
        <v>72.602739726027394</v>
      </c>
      <c r="W458" s="4">
        <f t="shared" si="127"/>
        <v>72.067039106145245</v>
      </c>
      <c r="X458" s="4">
        <f t="shared" si="128"/>
        <v>55.330221167827354</v>
      </c>
      <c r="Y458" s="4">
        <f t="shared" si="129"/>
        <v>75.552008512902361</v>
      </c>
      <c r="Z458" s="4">
        <f t="shared" si="130"/>
        <v>75.016307893020212</v>
      </c>
      <c r="AA458" s="4">
        <f t="shared" si="131"/>
        <v>-2.9492687868749741</v>
      </c>
      <c r="AB458" s="4">
        <f t="shared" si="132"/>
        <v>-2.949268786874967</v>
      </c>
      <c r="AC458" s="4">
        <f t="shared" si="133"/>
        <v>-2.949268786874967</v>
      </c>
      <c r="AF458">
        <v>1.68</v>
      </c>
      <c r="AG458">
        <v>2.27</v>
      </c>
    </row>
    <row r="459" spans="1:33" ht="15" x14ac:dyDescent="0.25">
      <c r="A459"/>
      <c r="B459"/>
      <c r="C459"/>
      <c r="D459" s="45" t="str">
        <f t="shared" si="121"/>
        <v/>
      </c>
      <c r="E459" s="46" t="str">
        <f>IF(OR($A459="",$B459="",$C459=""),"",A459*'MPTO_working_3-way'!$I458)</f>
        <v/>
      </c>
      <c r="F459" s="47" t="str">
        <f>IF(OR($A459="",$B459="",$C459=""),"",B459*'MPTO_working_3-way'!$I458)</f>
        <v/>
      </c>
      <c r="G459" s="48" t="str">
        <f>IF(OR($A459="",$B459="",$C459=""),"",C459*'MPTO_working_3-way'!$I458)</f>
        <v/>
      </c>
      <c r="H459" s="46" t="str">
        <f>IF(OR($A459="",$B459="",$C459=""),"",'MPTO_working_3-way'!E458)</f>
        <v/>
      </c>
      <c r="I459" s="47" t="str">
        <f>IF(OR($A459="",$B459="",$C459=""),"",'MPTO_working_3-way'!F458)</f>
        <v/>
      </c>
      <c r="J459" s="48" t="str">
        <f>IF(OR($A459="",$B459="",$C459=""),"",'MPTO_working_3-way'!G458)</f>
        <v/>
      </c>
      <c r="K459" s="46" t="str">
        <f>IF(OR($A459="",$B459="",$C459=""),"",'OddsRatio_working_3-way'!H458)</f>
        <v/>
      </c>
      <c r="L459" s="47" t="str">
        <f>IF(OR($A459="",$B459="",$C459=""),"",'OddsRatio_working_3-way'!I458)</f>
        <v/>
      </c>
      <c r="M459" s="48" t="str">
        <f>IF(OR($A459="",$B459="",$C459=""),"",'OddsRatio_working_3-way'!J458)</f>
        <v/>
      </c>
      <c r="N459" s="49" t="e">
        <f t="shared" si="122"/>
        <v>#VALUE!</v>
      </c>
      <c r="O459" s="50" t="e">
        <f t="shared" si="123"/>
        <v>#VALUE!</v>
      </c>
      <c r="P459" s="50" t="e">
        <f t="shared" si="124"/>
        <v>#VALUE!</v>
      </c>
      <c r="Q459" t="s">
        <v>374</v>
      </c>
      <c r="R459" t="s">
        <v>377</v>
      </c>
      <c r="S459" s="40">
        <v>44163</v>
      </c>
      <c r="T459" s="4">
        <v>100</v>
      </c>
      <c r="U459" s="4" t="e">
        <f t="shared" si="125"/>
        <v>#DIV/0!</v>
      </c>
      <c r="V459" s="4" t="e">
        <f t="shared" si="126"/>
        <v>#DIV/0!</v>
      </c>
      <c r="W459" s="4" t="e">
        <f t="shared" si="127"/>
        <v>#DIV/0!</v>
      </c>
      <c r="X459" s="4" t="e">
        <f t="shared" si="128"/>
        <v>#DIV/0!</v>
      </c>
      <c r="Y459" s="4" t="e">
        <f t="shared" si="129"/>
        <v>#DIV/0!</v>
      </c>
      <c r="Z459" s="4" t="e">
        <f t="shared" si="130"/>
        <v>#DIV/0!</v>
      </c>
      <c r="AA459" s="4" t="e">
        <f t="shared" si="131"/>
        <v>#DIV/0!</v>
      </c>
      <c r="AB459" s="4" t="e">
        <f t="shared" si="132"/>
        <v>#DIV/0!</v>
      </c>
      <c r="AC459" s="4" t="e">
        <f t="shared" si="133"/>
        <v>#DIV/0!</v>
      </c>
      <c r="AF459"/>
      <c r="AG459"/>
    </row>
    <row r="460" spans="1:33" ht="15" x14ac:dyDescent="0.25">
      <c r="A460">
        <v>5.42</v>
      </c>
      <c r="B460">
        <v>4.25</v>
      </c>
      <c r="C460">
        <v>1.65</v>
      </c>
      <c r="D460" s="45">
        <f t="shared" si="121"/>
        <v>2.5856568726115192E-2</v>
      </c>
      <c r="E460" s="46">
        <f>IF(OR($A460="",$B460="",$C460=""),"",A460*'MPTO_working_3-way'!$I459)</f>
        <v>5.560142602495544</v>
      </c>
      <c r="F460" s="47">
        <f>IF(OR($A460="",$B460="",$C460=""),"",B460*'MPTO_working_3-way'!$I459)</f>
        <v>4.3598904170859898</v>
      </c>
      <c r="G460" s="48">
        <f>IF(OR($A460="",$B460="",$C460=""),"",C460*'MPTO_working_3-way'!$I459)</f>
        <v>1.69266333839809</v>
      </c>
      <c r="H460" s="46">
        <f>IF(OR($A460="",$B460="",$C460=""),"",'MPTO_working_3-way'!E459)</f>
        <v>5.685598174995949</v>
      </c>
      <c r="I460" s="47">
        <f>IF(OR($A460="",$B460="",$C460=""),"",'MPTO_working_3-way'!F459)</f>
        <v>4.4115974270929064</v>
      </c>
      <c r="J460" s="48">
        <f>IF(OR($A460="",$B460="",$C460=""),"",'MPTO_working_3-way'!G459)</f>
        <v>1.6738033461901214</v>
      </c>
      <c r="K460" s="46">
        <f>IF(OR($A460="",$B460="",$C460=""),"",'OddsRatio_working_3-way'!H459)</f>
        <v>5.6266320805749217</v>
      </c>
      <c r="L460" s="47">
        <f>IF(OR($A460="",$B460="",$C460=""),"",'OddsRatio_working_3-way'!I459)</f>
        <v>4.4019353533639141</v>
      </c>
      <c r="M460" s="48">
        <f>IF(OR($A460="",$B460="",$C460=""),"",'OddsRatio_working_3-way'!J459)</f>
        <v>1.6803870706727821</v>
      </c>
      <c r="N460" s="49">
        <f t="shared" si="122"/>
        <v>17.985150228901912</v>
      </c>
      <c r="O460" s="50">
        <f t="shared" si="123"/>
        <v>22.93635629191726</v>
      </c>
      <c r="P460" s="50">
        <f t="shared" si="124"/>
        <v>59.078493479180814</v>
      </c>
      <c r="Q460" t="s">
        <v>74</v>
      </c>
      <c r="R460" t="s">
        <v>75</v>
      </c>
      <c r="S460" s="40">
        <v>44163</v>
      </c>
      <c r="T460" s="4">
        <v>100</v>
      </c>
      <c r="U460" s="4">
        <f t="shared" si="125"/>
        <v>81.549815498154985</v>
      </c>
      <c r="V460" s="4">
        <f t="shared" si="126"/>
        <v>76.470588235294116</v>
      </c>
      <c r="W460" s="4">
        <f t="shared" si="127"/>
        <v>39.393939393939398</v>
      </c>
      <c r="X460" s="4">
        <f t="shared" si="128"/>
        <v>84.135472370766479</v>
      </c>
      <c r="Y460" s="4">
        <f t="shared" si="129"/>
        <v>79.056245107905625</v>
      </c>
      <c r="Z460" s="4">
        <f t="shared" si="130"/>
        <v>41.979596266550899</v>
      </c>
      <c r="AA460" s="4">
        <f t="shared" si="131"/>
        <v>-2.5856568726114944</v>
      </c>
      <c r="AB460" s="4">
        <f t="shared" si="132"/>
        <v>-2.5856568726115086</v>
      </c>
      <c r="AC460" s="4">
        <f t="shared" si="133"/>
        <v>-2.5856568726115015</v>
      </c>
      <c r="AF460">
        <v>1.58</v>
      </c>
      <c r="AG460">
        <v>2.5099999999999998</v>
      </c>
    </row>
    <row r="461" spans="1:33" ht="15" x14ac:dyDescent="0.25">
      <c r="A461">
        <v>1.18</v>
      </c>
      <c r="B461">
        <v>8.3000000000000007</v>
      </c>
      <c r="C461">
        <v>14.98</v>
      </c>
      <c r="D461" s="45">
        <f t="shared" si="121"/>
        <v>3.4695229061797228E-2</v>
      </c>
      <c r="E461" s="46">
        <f>IF(OR($A461="",$B461="",$C461=""),"",A461*'MPTO_working_3-way'!$I460)</f>
        <v>1.2209403702929207</v>
      </c>
      <c r="F461" s="47">
        <f>IF(OR($A461="",$B461="",$C461=""),"",B461*'MPTO_working_3-way'!$I460)</f>
        <v>8.5879704012129174</v>
      </c>
      <c r="G461" s="48">
        <f>IF(OR($A461="",$B461="",$C461=""),"",C461*'MPTO_working_3-way'!$I460)</f>
        <v>15.499734531345723</v>
      </c>
      <c r="H461" s="46">
        <f>IF(OR($A461="",$B461="",$C461=""),"",'MPTO_working_3-way'!E460)</f>
        <v>1.1963260099460817</v>
      </c>
      <c r="I461" s="47">
        <f>IF(OR($A461="",$B461="",$C461=""),"",'MPTO_working_3-way'!F460)</f>
        <v>9.1813157242591217</v>
      </c>
      <c r="J461" s="48">
        <f>IF(OR($A461="",$B461="",$C461=""),"",'MPTO_working_3-way'!G460)</f>
        <v>18.119028212082146</v>
      </c>
      <c r="K461" s="46">
        <f>IF(OR($A461="",$B461="",$C461=""),"",'OddsRatio_working_3-way'!H460)</f>
        <v>1.202452180102741</v>
      </c>
      <c r="L461" s="47">
        <f>IF(OR($A461="",$B461="",$C461=""),"",'OddsRatio_working_3-way'!I460)</f>
        <v>9.2105606375000431</v>
      </c>
      <c r="M461" s="48">
        <f>IF(OR($A461="",$B461="",$C461=""),"",'OddsRatio_working_3-way'!J460)</f>
        <v>16.723785987979532</v>
      </c>
      <c r="N461" s="49">
        <f t="shared" si="122"/>
        <v>81.904081831620175</v>
      </c>
      <c r="O461" s="50">
        <f t="shared" si="123"/>
        <v>11.644194766423107</v>
      </c>
      <c r="P461" s="50">
        <f t="shared" si="124"/>
        <v>6.4517234019567287</v>
      </c>
      <c r="Q461" t="s">
        <v>68</v>
      </c>
      <c r="R461" t="s">
        <v>73</v>
      </c>
      <c r="S461" s="40">
        <v>44163</v>
      </c>
      <c r="T461" s="4">
        <v>100</v>
      </c>
      <c r="U461" s="4">
        <f t="shared" si="125"/>
        <v>15.254237288135595</v>
      </c>
      <c r="V461" s="4">
        <f t="shared" si="126"/>
        <v>87.951807228915669</v>
      </c>
      <c r="W461" s="4">
        <f t="shared" si="127"/>
        <v>93.324432576769013</v>
      </c>
      <c r="X461" s="4">
        <f t="shared" si="128"/>
        <v>18.723760194315307</v>
      </c>
      <c r="Y461" s="4">
        <f t="shared" si="129"/>
        <v>91.421330135095388</v>
      </c>
      <c r="Z461" s="4">
        <f t="shared" si="130"/>
        <v>96.793955482948746</v>
      </c>
      <c r="AA461" s="4">
        <f t="shared" si="131"/>
        <v>-3.4695229061797122</v>
      </c>
      <c r="AB461" s="4">
        <f t="shared" si="132"/>
        <v>-3.4695229061797193</v>
      </c>
      <c r="AC461" s="4">
        <f t="shared" si="133"/>
        <v>-3.4695229061797335</v>
      </c>
      <c r="AF461">
        <v>1.45</v>
      </c>
      <c r="AG461">
        <v>2.84</v>
      </c>
    </row>
    <row r="462" spans="1:33" ht="15" x14ac:dyDescent="0.25">
      <c r="A462">
        <v>2.0699999999999998</v>
      </c>
      <c r="B462">
        <v>3.76</v>
      </c>
      <c r="C462">
        <v>3.64</v>
      </c>
      <c r="D462" s="45">
        <f t="shared" si="121"/>
        <v>2.3774508973398945E-2</v>
      </c>
      <c r="E462" s="46">
        <f>IF(OR($A462="",$B462="",$C462=""),"",A462*'MPTO_working_3-way'!$I461)</f>
        <v>2.1192132335749356</v>
      </c>
      <c r="F462" s="47">
        <f>IF(OR($A462="",$B462="",$C462=""),"",B462*'MPTO_working_3-way'!$I461)</f>
        <v>3.8493921537399798</v>
      </c>
      <c r="G462" s="48">
        <f>IF(OR($A462="",$B462="",$C462=""),"",C462*'MPTO_working_3-way'!$I461)</f>
        <v>3.7265392126631722</v>
      </c>
      <c r="H462" s="46">
        <f>IF(OR($A462="",$B462="",$C462=""),"",'MPTO_working_3-way'!E461)</f>
        <v>2.1045234683370686</v>
      </c>
      <c r="I462" s="47">
        <f>IF(OR($A462="",$B462="",$C462=""),"",'MPTO_working_3-way'!F461)</f>
        <v>3.8754791424389974</v>
      </c>
      <c r="J462" s="48">
        <f>IF(OR($A462="",$B462="",$C462=""),"",'MPTO_working_3-way'!G461)</f>
        <v>3.7481197781906266</v>
      </c>
      <c r="K462" s="46">
        <f>IF(OR($A462="",$B462="",$C462=""),"",'OddsRatio_working_3-way'!H461)</f>
        <v>2.1104551492355599</v>
      </c>
      <c r="L462" s="47">
        <f>IF(OR($A462="",$B462="",$C462=""),"",'OddsRatio_working_3-way'!I461)</f>
        <v>3.8643515998973323</v>
      </c>
      <c r="M462" s="48">
        <f>IF(OR($A462="",$B462="",$C462=""),"",'OddsRatio_working_3-way'!J461)</f>
        <v>3.7398145738148396</v>
      </c>
      <c r="N462" s="49">
        <f t="shared" si="122"/>
        <v>47.187323302671317</v>
      </c>
      <c r="O462" s="50">
        <f t="shared" si="123"/>
        <v>25.978127456523836</v>
      </c>
      <c r="P462" s="50">
        <f t="shared" si="124"/>
        <v>26.83454924080484</v>
      </c>
      <c r="Q462" t="s">
        <v>134</v>
      </c>
      <c r="R462" t="s">
        <v>138</v>
      </c>
      <c r="S462" s="40">
        <v>44163</v>
      </c>
      <c r="T462" s="4">
        <v>100</v>
      </c>
      <c r="U462" s="4">
        <f t="shared" si="125"/>
        <v>51.690821256038639</v>
      </c>
      <c r="V462" s="4">
        <f t="shared" si="126"/>
        <v>73.40425531914893</v>
      </c>
      <c r="W462" s="4">
        <f t="shared" si="127"/>
        <v>72.527472527472526</v>
      </c>
      <c r="X462" s="4">
        <f t="shared" si="128"/>
        <v>54.06827215337853</v>
      </c>
      <c r="Y462" s="4">
        <f t="shared" si="129"/>
        <v>75.781706216488828</v>
      </c>
      <c r="Z462" s="4">
        <f t="shared" si="130"/>
        <v>74.904923424812424</v>
      </c>
      <c r="AA462" s="4">
        <f t="shared" si="131"/>
        <v>-2.3774508973398909</v>
      </c>
      <c r="AB462" s="4">
        <f t="shared" si="132"/>
        <v>-2.377450897339898</v>
      </c>
      <c r="AC462" s="4">
        <f t="shared" si="133"/>
        <v>-2.377450897339898</v>
      </c>
      <c r="AF462">
        <v>1.63</v>
      </c>
      <c r="AG462">
        <v>2.4</v>
      </c>
    </row>
    <row r="463" spans="1:33" ht="15" x14ac:dyDescent="0.25">
      <c r="A463">
        <v>2.66</v>
      </c>
      <c r="B463">
        <v>3.22</v>
      </c>
      <c r="C463">
        <v>2.99</v>
      </c>
      <c r="D463" s="45">
        <f t="shared" si="121"/>
        <v>2.0947016370357341E-2</v>
      </c>
      <c r="E463" s="46">
        <f>IF(OR($A463="",$B463="",$C463=""),"",A463*'MPTO_working_3-way'!$I462)</f>
        <v>2.7157190635451505</v>
      </c>
      <c r="F463" s="47">
        <f>IF(OR($A463="",$B463="",$C463=""),"",B463*'MPTO_working_3-way'!$I462)</f>
        <v>3.287449392712551</v>
      </c>
      <c r="G463" s="48">
        <f>IF(OR($A463="",$B463="",$C463=""),"",C463*'MPTO_working_3-way'!$I462)</f>
        <v>3.0526315789473686</v>
      </c>
      <c r="H463" s="46">
        <f>IF(OR($A463="",$B463="",$C463=""),"",'MPTO_working_3-way'!E462)</f>
        <v>2.7103391871322442</v>
      </c>
      <c r="I463" s="47">
        <f>IF(OR($A463="",$B463="",$C463=""),"",'MPTO_working_3-way'!F462)</f>
        <v>3.2940608001767129</v>
      </c>
      <c r="J463" s="48">
        <f>IF(OR($A463="",$B463="",$C463=""),"",'MPTO_working_3-way'!G462)</f>
        <v>3.0537538075613693</v>
      </c>
      <c r="K463" s="46">
        <f>IF(OR($A463="",$B463="",$C463=""),"",'OddsRatio_working_3-way'!H462)</f>
        <v>2.7128838697382496</v>
      </c>
      <c r="L463" s="47">
        <f>IF(OR($A463="",$B463="",$C463=""),"",'OddsRatio_working_3-way'!I462)</f>
        <v>3.2907242113366961</v>
      </c>
      <c r="M463" s="48">
        <f>IF(OR($A463="",$B463="",$C463=""),"",'OddsRatio_working_3-way'!J462)</f>
        <v>3.0533969281801911</v>
      </c>
      <c r="N463" s="49">
        <f t="shared" si="122"/>
        <v>36.822660098522171</v>
      </c>
      <c r="O463" s="50">
        <f t="shared" si="123"/>
        <v>30.418719211822658</v>
      </c>
      <c r="P463" s="50">
        <f t="shared" si="124"/>
        <v>32.758620689655174</v>
      </c>
      <c r="Q463" t="s">
        <v>78</v>
      </c>
      <c r="R463" t="s">
        <v>70</v>
      </c>
      <c r="S463" s="40">
        <v>44163</v>
      </c>
      <c r="T463" s="4">
        <v>100</v>
      </c>
      <c r="U463" s="4">
        <f t="shared" si="125"/>
        <v>62.406015037593981</v>
      </c>
      <c r="V463" s="4">
        <f t="shared" si="126"/>
        <v>68.944099378881987</v>
      </c>
      <c r="W463" s="4">
        <f t="shared" si="127"/>
        <v>66.555183946488299</v>
      </c>
      <c r="X463" s="4">
        <f t="shared" si="128"/>
        <v>64.500716674629714</v>
      </c>
      <c r="Y463" s="4">
        <f t="shared" si="129"/>
        <v>71.038801015917713</v>
      </c>
      <c r="Z463" s="4">
        <f t="shared" si="130"/>
        <v>68.649885583524025</v>
      </c>
      <c r="AA463" s="4">
        <f t="shared" si="131"/>
        <v>-2.0947016370357332</v>
      </c>
      <c r="AB463" s="4">
        <f t="shared" si="132"/>
        <v>-2.0947016370357261</v>
      </c>
      <c r="AC463" s="4">
        <f t="shared" si="133"/>
        <v>-2.0947016370357261</v>
      </c>
      <c r="AF463">
        <v>2.36</v>
      </c>
      <c r="AG463">
        <v>1.65</v>
      </c>
    </row>
    <row r="464" spans="1:33" ht="15" x14ac:dyDescent="0.25">
      <c r="A464">
        <v>2.48</v>
      </c>
      <c r="B464">
        <v>3.26</v>
      </c>
      <c r="C464">
        <v>3.15</v>
      </c>
      <c r="D464" s="45">
        <f t="shared" si="121"/>
        <v>2.7434590169599149E-2</v>
      </c>
      <c r="E464" s="46">
        <f>IF(OR($A464="",$B464="",$C464=""),"",A464*'MPTO_working_3-way'!$I463)</f>
        <v>2.5480377836206061</v>
      </c>
      <c r="F464" s="47">
        <f>IF(OR($A464="",$B464="",$C464=""),"",B464*'MPTO_working_3-way'!$I463)</f>
        <v>3.3494367639528928</v>
      </c>
      <c r="G464" s="48">
        <f>IF(OR($A464="",$B464="",$C464=""),"",C464*'MPTO_working_3-way'!$I463)</f>
        <v>3.2364189590342374</v>
      </c>
      <c r="H464" s="46">
        <f>IF(OR($A464="",$B464="",$C464=""),"",'MPTO_working_3-way'!E463)</f>
        <v>2.5375497536893459</v>
      </c>
      <c r="I464" s="47">
        <f>IF(OR($A464="",$B464="",$C464=""),"",'MPTO_working_3-way'!F463)</f>
        <v>3.3601743741126922</v>
      </c>
      <c r="J464" s="48">
        <f>IF(OR($A464="",$B464="",$C464=""),"",'MPTO_working_3-way'!G463)</f>
        <v>3.2434313194417324</v>
      </c>
      <c r="K464" s="46">
        <f>IF(OR($A464="",$B464="",$C464=""),"",'OddsRatio_working_3-way'!H463)</f>
        <v>2.5422751545442832</v>
      </c>
      <c r="L464" s="47">
        <f>IF(OR($A464="",$B464="",$C464=""),"",'OddsRatio_working_3-way'!I463)</f>
        <v>3.3550958441014056</v>
      </c>
      <c r="M464" s="48">
        <f>IF(OR($A464="",$B464="",$C464=""),"",'OddsRatio_working_3-way'!J463)</f>
        <v>3.2404672853177083</v>
      </c>
      <c r="N464" s="49">
        <f t="shared" si="122"/>
        <v>39.245885850996331</v>
      </c>
      <c r="O464" s="50">
        <f t="shared" si="123"/>
        <v>29.855765923457341</v>
      </c>
      <c r="P464" s="50">
        <f t="shared" si="124"/>
        <v>30.898348225546325</v>
      </c>
      <c r="Q464" t="s">
        <v>46</v>
      </c>
      <c r="R464" t="s">
        <v>82</v>
      </c>
      <c r="S464" s="40">
        <v>44163</v>
      </c>
      <c r="T464" s="4">
        <v>100</v>
      </c>
      <c r="U464" s="4">
        <f t="shared" si="125"/>
        <v>59.677419354838712</v>
      </c>
      <c r="V464" s="4">
        <f t="shared" si="126"/>
        <v>69.325153374233125</v>
      </c>
      <c r="W464" s="4">
        <f t="shared" si="127"/>
        <v>68.253968253968253</v>
      </c>
      <c r="X464" s="4">
        <f t="shared" si="128"/>
        <v>62.420878371798615</v>
      </c>
      <c r="Y464" s="4">
        <f t="shared" si="129"/>
        <v>72.068612391193042</v>
      </c>
      <c r="Z464" s="4">
        <f t="shared" si="130"/>
        <v>70.997427270928171</v>
      </c>
      <c r="AA464" s="4">
        <f t="shared" si="131"/>
        <v>-2.7434590169599034</v>
      </c>
      <c r="AB464" s="4">
        <f t="shared" si="132"/>
        <v>-2.7434590169599176</v>
      </c>
      <c r="AC464" s="4">
        <f t="shared" si="133"/>
        <v>-2.7434590169599176</v>
      </c>
      <c r="AF464">
        <v>2.23</v>
      </c>
      <c r="AG464">
        <v>1.7</v>
      </c>
    </row>
    <row r="465" spans="1:35" ht="15" x14ac:dyDescent="0.25">
      <c r="A465">
        <v>3</v>
      </c>
      <c r="B465">
        <v>3.05</v>
      </c>
      <c r="C465">
        <v>2.74</v>
      </c>
      <c r="D465" s="45">
        <f t="shared" si="121"/>
        <v>2.616568944198483E-2</v>
      </c>
      <c r="E465" s="46">
        <f>IF(OR($A465="",$B465="",$C465=""),"",A465*'MPTO_working_3-way'!$I464)</f>
        <v>3.0784970683259543</v>
      </c>
      <c r="F465" s="47">
        <f>IF(OR($A465="",$B465="",$C465=""),"",B465*'MPTO_working_3-way'!$I464)</f>
        <v>3.1298053527980536</v>
      </c>
      <c r="G465" s="48">
        <f>IF(OR($A465="",$B465="",$C465=""),"",C465*'MPTO_working_3-way'!$I464)</f>
        <v>2.8116939890710388</v>
      </c>
      <c r="H465" s="46">
        <f>IF(OR($A465="",$B465="",$C465=""),"",'MPTO_working_3-way'!E464)</f>
        <v>3.0806061847225066</v>
      </c>
      <c r="I465" s="47">
        <f>IF(OR($A465="",$B465="",$C465=""),"",'MPTO_working_3-way'!F464)</f>
        <v>3.1333527745375767</v>
      </c>
      <c r="J465" s="48">
        <f>IF(OR($A465="",$B465="",$C465=""),"",'MPTO_working_3-way'!G464)</f>
        <v>2.8070836754497281</v>
      </c>
      <c r="K465" s="46">
        <f>IF(OR($A465="",$B465="",$C465=""),"",'OddsRatio_working_3-way'!H464)</f>
        <v>3.0796335465689579</v>
      </c>
      <c r="L465" s="47">
        <f>IF(OR($A465="",$B465="",$C465=""),"",'OddsRatio_working_3-way'!I464)</f>
        <v>3.1316243852331813</v>
      </c>
      <c r="M465" s="48">
        <f>IF(OR($A465="",$B465="",$C465=""),"",'OddsRatio_working_3-way'!J464)</f>
        <v>2.809281185514994</v>
      </c>
      <c r="N465" s="49">
        <f t="shared" si="122"/>
        <v>32.483383216076497</v>
      </c>
      <c r="O465" s="50">
        <f t="shared" si="123"/>
        <v>31.95086873712442</v>
      </c>
      <c r="P465" s="50">
        <f t="shared" si="124"/>
        <v>35.565748046799072</v>
      </c>
      <c r="Q465" t="s">
        <v>80</v>
      </c>
      <c r="R465" t="s">
        <v>76</v>
      </c>
      <c r="S465" s="40">
        <v>44163</v>
      </c>
      <c r="T465" s="4">
        <v>100</v>
      </c>
      <c r="U465" s="4">
        <f t="shared" si="125"/>
        <v>66.666666666666657</v>
      </c>
      <c r="V465" s="4">
        <f t="shared" si="126"/>
        <v>67.21311475409837</v>
      </c>
      <c r="W465" s="4">
        <f t="shared" si="127"/>
        <v>63.503649635036496</v>
      </c>
      <c r="X465" s="4">
        <f t="shared" si="128"/>
        <v>69.283235610865148</v>
      </c>
      <c r="Y465" s="4">
        <f t="shared" si="129"/>
        <v>69.829683698296833</v>
      </c>
      <c r="Z465" s="4">
        <f t="shared" si="130"/>
        <v>66.120218579234972</v>
      </c>
      <c r="AA465" s="4">
        <f t="shared" si="131"/>
        <v>-2.616568944198491</v>
      </c>
      <c r="AB465" s="4">
        <f t="shared" si="132"/>
        <v>-2.6165689441984625</v>
      </c>
      <c r="AC465" s="4">
        <f t="shared" si="133"/>
        <v>-2.6165689441984767</v>
      </c>
      <c r="AF465">
        <v>2.61</v>
      </c>
      <c r="AG465">
        <v>1.54</v>
      </c>
    </row>
    <row r="466" spans="1:35" ht="15" x14ac:dyDescent="0.25">
      <c r="A466">
        <v>1.9</v>
      </c>
      <c r="B466">
        <v>3.64</v>
      </c>
      <c r="C466">
        <v>4.38</v>
      </c>
      <c r="D466" s="45">
        <f t="shared" si="121"/>
        <v>2.9351566482064051E-2</v>
      </c>
      <c r="E466" s="46">
        <f>IF(OR($A466="",$B466="",$C466=""),"",A466*'MPTO_working_3-way'!$I465)</f>
        <v>1.9557679763159217</v>
      </c>
      <c r="F466" s="47">
        <f>IF(OR($A466="",$B466="",$C466=""),"",B466*'MPTO_working_3-way'!$I465)</f>
        <v>3.7468397019947131</v>
      </c>
      <c r="G466" s="48">
        <f>IF(OR($A466="",$B466="",$C466=""),"",C466*'MPTO_working_3-way'!$I465)</f>
        <v>4.5085598611914408</v>
      </c>
      <c r="H466" s="46">
        <f>IF(OR($A466="",$B466="",$C466=""),"",'MPTO_working_3-way'!E465)</f>
        <v>1.9359887244442322</v>
      </c>
      <c r="I466" s="47">
        <f>IF(OR($A466="",$B466="",$C466=""),"",'MPTO_working_3-way'!F465)</f>
        <v>3.7744192769162783</v>
      </c>
      <c r="J466" s="48">
        <f>IF(OR($A466="",$B466="",$C466=""),"",'MPTO_working_3-way'!G465)</f>
        <v>4.5761009684332654</v>
      </c>
      <c r="K466" s="46">
        <f>IF(OR($A466="",$B466="",$C466=""),"",'OddsRatio_working_3-way'!H465)</f>
        <v>1.9435883051227223</v>
      </c>
      <c r="L466" s="47">
        <f>IF(OR($A466="",$B466="",$C466=""),"",'OddsRatio_working_3-way'!I465)</f>
        <v>3.7678590283599838</v>
      </c>
      <c r="M466" s="48">
        <f>IF(OR($A466="",$B466="",$C466=""),"",'OddsRatio_working_3-way'!J465)</f>
        <v>4.5436983014608892</v>
      </c>
      <c r="N466" s="49">
        <f t="shared" si="122"/>
        <v>51.130809590394207</v>
      </c>
      <c r="O466" s="50">
        <f t="shared" si="123"/>
        <v>26.689158852128848</v>
      </c>
      <c r="P466" s="50">
        <f t="shared" si="124"/>
        <v>22.180031557476937</v>
      </c>
      <c r="Q466" t="s">
        <v>49</v>
      </c>
      <c r="R466" t="s">
        <v>45</v>
      </c>
      <c r="S466" s="40">
        <v>44163</v>
      </c>
      <c r="T466" s="4">
        <v>100</v>
      </c>
      <c r="U466" s="4">
        <f t="shared" si="125"/>
        <v>47.368421052631575</v>
      </c>
      <c r="V466" s="4">
        <f t="shared" si="126"/>
        <v>72.527472527472526</v>
      </c>
      <c r="W466" s="4">
        <f t="shared" si="127"/>
        <v>77.168949771689498</v>
      </c>
      <c r="X466" s="4">
        <f t="shared" si="128"/>
        <v>50.303577700837977</v>
      </c>
      <c r="Y466" s="4">
        <f t="shared" si="129"/>
        <v>75.462629175678913</v>
      </c>
      <c r="Z466" s="4">
        <f t="shared" si="130"/>
        <v>80.104106419895899</v>
      </c>
      <c r="AA466" s="4">
        <f t="shared" si="131"/>
        <v>-2.9351566482064015</v>
      </c>
      <c r="AB466" s="4">
        <f t="shared" si="132"/>
        <v>-2.9351566482063873</v>
      </c>
      <c r="AC466" s="4">
        <f t="shared" si="133"/>
        <v>-2.9351566482064015</v>
      </c>
      <c r="AF466">
        <v>1.97</v>
      </c>
      <c r="AG466">
        <v>1.92</v>
      </c>
    </row>
    <row r="467" spans="1:35" ht="15" x14ac:dyDescent="0.25">
      <c r="A467">
        <v>1.93</v>
      </c>
      <c r="B467">
        <v>3.43</v>
      </c>
      <c r="C467">
        <v>4.5999999999999996</v>
      </c>
      <c r="D467" s="45">
        <f t="shared" si="121"/>
        <v>2.707120887810599E-2</v>
      </c>
      <c r="E467" s="46">
        <f>IF(OR($A467="",$B467="",$C467=""),"",A467*'MPTO_working_3-way'!$I466)</f>
        <v>1.9822474331347446</v>
      </c>
      <c r="F467" s="47">
        <f>IF(OR($A467="",$B467="",$C467=""),"",B467*'MPTO_working_3-way'!$I466)</f>
        <v>3.5228542464519039</v>
      </c>
      <c r="G467" s="48">
        <f>IF(OR($A467="",$B467="",$C467=""),"",C467*'MPTO_working_3-way'!$I466)</f>
        <v>4.7245275608392872</v>
      </c>
      <c r="H467" s="46">
        <f>IF(OR($A467="",$B467="",$C467=""),"",'MPTO_working_3-way'!E466)</f>
        <v>1.9642082802618983</v>
      </c>
      <c r="I467" s="47">
        <f>IF(OR($A467="",$B467="",$C467=""),"",'MPTO_working_3-way'!F466)</f>
        <v>3.5395542130769742</v>
      </c>
      <c r="J467" s="48">
        <f>IF(OR($A467="",$B467="",$C467=""),"",'MPTO_working_3-way'!G466)</f>
        <v>4.7992113616042573</v>
      </c>
      <c r="K467" s="46">
        <f>IF(OR($A467="",$B467="",$C467=""),"",'OddsRatio_working_3-way'!H466)</f>
        <v>1.9713340849762881</v>
      </c>
      <c r="L467" s="47">
        <f>IF(OR($A467="",$B467="",$C467=""),"",'OddsRatio_working_3-way'!I466)</f>
        <v>3.5380019639703035</v>
      </c>
      <c r="M467" s="48">
        <f>IF(OR($A467="",$B467="",$C467=""),"",'OddsRatio_working_3-way'!J466)</f>
        <v>4.7600029095856335</v>
      </c>
      <c r="N467" s="49">
        <f t="shared" si="122"/>
        <v>50.4477888725824</v>
      </c>
      <c r="O467" s="50">
        <f t="shared" si="123"/>
        <v>28.386073622181936</v>
      </c>
      <c r="P467" s="50">
        <f t="shared" si="124"/>
        <v>21.166137505235664</v>
      </c>
      <c r="Q467" t="s">
        <v>48</v>
      </c>
      <c r="R467" t="s">
        <v>44</v>
      </c>
      <c r="S467" s="40">
        <v>44163</v>
      </c>
      <c r="T467" s="4">
        <v>100</v>
      </c>
      <c r="U467" s="4">
        <f t="shared" si="125"/>
        <v>48.186528497409334</v>
      </c>
      <c r="V467" s="4">
        <f t="shared" si="126"/>
        <v>70.845481049562679</v>
      </c>
      <c r="W467" s="4">
        <f t="shared" si="127"/>
        <v>78.260869565217391</v>
      </c>
      <c r="X467" s="4">
        <f t="shared" si="128"/>
        <v>50.893649385219916</v>
      </c>
      <c r="Y467" s="4">
        <f t="shared" si="129"/>
        <v>73.552601937373296</v>
      </c>
      <c r="Z467" s="4">
        <f t="shared" si="130"/>
        <v>80.967990453027994</v>
      </c>
      <c r="AA467" s="4">
        <f t="shared" si="131"/>
        <v>-2.7071208878105821</v>
      </c>
      <c r="AB467" s="4">
        <f t="shared" si="132"/>
        <v>-2.7071208878106177</v>
      </c>
      <c r="AC467" s="4">
        <f t="shared" si="133"/>
        <v>-2.7071208878106034</v>
      </c>
      <c r="AF467">
        <v>2.19</v>
      </c>
      <c r="AG467">
        <v>1.73</v>
      </c>
    </row>
    <row r="468" spans="1:35" ht="15" x14ac:dyDescent="0.25">
      <c r="A468">
        <v>1.88</v>
      </c>
      <c r="B468">
        <v>3.54</v>
      </c>
      <c r="C468">
        <v>4.63</v>
      </c>
      <c r="D468" s="45">
        <f t="shared" si="121"/>
        <v>3.0383490705525373E-2</v>
      </c>
      <c r="E468" s="46">
        <f>IF(OR($A468="",$B468="",$C468=""),"",A468*'MPTO_working_3-way'!$I467)</f>
        <v>1.9371209625263877</v>
      </c>
      <c r="F468" s="47">
        <f>IF(OR($A468="",$B468="",$C468=""),"",B468*'MPTO_working_3-way'!$I467)</f>
        <v>3.64755755709756</v>
      </c>
      <c r="G468" s="48">
        <f>IF(OR($A468="",$B468="",$C468=""),"",C468*'MPTO_working_3-way'!$I467)</f>
        <v>4.7706755619665824</v>
      </c>
      <c r="H468" s="46">
        <f>IF(OR($A468="",$B468="",$C468=""),"",'MPTO_working_3-way'!E467)</f>
        <v>1.9164905958356337</v>
      </c>
      <c r="I468" s="47">
        <f>IF(OR($A468="",$B468="",$C468=""),"",'MPTO_working_3-way'!F467)</f>
        <v>3.6716374516145232</v>
      </c>
      <c r="J468" s="48">
        <f>IF(OR($A468="",$B468="",$C468=""),"",'MPTO_working_3-way'!G467)</f>
        <v>4.8577908177335924</v>
      </c>
      <c r="K468" s="46">
        <f>IF(OR($A468="",$B468="",$C468=""),"",'OddsRatio_working_3-way'!H467)</f>
        <v>1.9244351366752603</v>
      </c>
      <c r="L468" s="47">
        <f>IF(OR($A468="",$B468="",$C468=""),"",'OddsRatio_working_3-way'!I467)</f>
        <v>3.6682559626763176</v>
      </c>
      <c r="M468" s="48">
        <f>IF(OR($A468="",$B468="",$C468=""),"",'OddsRatio_working_3-way'!J467)</f>
        <v>4.8132949387854467</v>
      </c>
      <c r="N468" s="49">
        <f t="shared" si="122"/>
        <v>51.623002349621103</v>
      </c>
      <c r="O468" s="50">
        <f t="shared" si="123"/>
        <v>27.415605767595387</v>
      </c>
      <c r="P468" s="50">
        <f t="shared" si="124"/>
        <v>20.961391882783513</v>
      </c>
      <c r="Q468" t="s">
        <v>79</v>
      </c>
      <c r="R468" t="s">
        <v>283</v>
      </c>
      <c r="S468" s="40">
        <v>44163</v>
      </c>
      <c r="T468" s="4">
        <v>100</v>
      </c>
      <c r="U468" s="4">
        <f t="shared" si="125"/>
        <v>46.808510638297875</v>
      </c>
      <c r="V468" s="4">
        <f t="shared" si="126"/>
        <v>71.751412429378533</v>
      </c>
      <c r="W468" s="4">
        <f t="shared" si="127"/>
        <v>78.40172786177105</v>
      </c>
      <c r="X468" s="4">
        <f t="shared" si="128"/>
        <v>49.84685970885041</v>
      </c>
      <c r="Y468" s="4">
        <f t="shared" si="129"/>
        <v>74.78976149993106</v>
      </c>
      <c r="Z468" s="4">
        <f t="shared" si="130"/>
        <v>81.440076932323606</v>
      </c>
      <c r="AA468" s="4">
        <f t="shared" si="131"/>
        <v>-3.0383490705525347</v>
      </c>
      <c r="AB468" s="4">
        <f t="shared" si="132"/>
        <v>-3.0383490705525276</v>
      </c>
      <c r="AC468" s="4">
        <f t="shared" si="133"/>
        <v>-3.038349070552556</v>
      </c>
      <c r="AF468">
        <v>2.13</v>
      </c>
      <c r="AG468">
        <v>1.78</v>
      </c>
    </row>
    <row r="469" spans="1:35" ht="15" x14ac:dyDescent="0.25">
      <c r="A469">
        <v>3.35</v>
      </c>
      <c r="B469">
        <v>3.24</v>
      </c>
      <c r="C469">
        <v>2.38</v>
      </c>
      <c r="D469" s="45">
        <f t="shared" si="121"/>
        <v>2.7317505222099969E-2</v>
      </c>
      <c r="E469" s="46">
        <f>IF(OR($A469="",$B469="",$C469=""),"",A469*'MPTO_working_3-way'!$I468)</f>
        <v>3.4415136424940349</v>
      </c>
      <c r="F469" s="47">
        <f>IF(OR($A469="",$B469="",$C469=""),"",B469*'MPTO_working_3-way'!$I468)</f>
        <v>3.3285087169196039</v>
      </c>
      <c r="G469" s="48">
        <f>IF(OR($A469="",$B469="",$C469=""),"",C469*'MPTO_working_3-way'!$I468)</f>
        <v>2.4450156624285979</v>
      </c>
      <c r="H469" s="46">
        <f>IF(OR($A469="",$B469="",$C469=""),"",'MPTO_working_3-way'!E468)</f>
        <v>3.4554055837545348</v>
      </c>
      <c r="I469" s="47">
        <f>IF(OR($A469="",$B469="",$C469=""),"",'MPTO_working_3-way'!F468)</f>
        <v>3.3384953121742176</v>
      </c>
      <c r="J469" s="48">
        <f>IF(OR($A469="",$B469="",$C469=""),"",'MPTO_working_3-way'!G468)</f>
        <v>2.4327216702996455</v>
      </c>
      <c r="K469" s="46">
        <f>IF(OR($A469="",$B469="",$C469=""),"",'OddsRatio_working_3-way'!H468)</f>
        <v>3.4489835046444037</v>
      </c>
      <c r="L469" s="47">
        <f>IF(OR($A469="",$B469="",$C469=""),"",'OddsRatio_working_3-way'!I468)</f>
        <v>3.334350234214241</v>
      </c>
      <c r="M469" s="48">
        <f>IF(OR($A469="",$B469="",$C469=""),"",'OddsRatio_working_3-way'!J468)</f>
        <v>2.438126483578416</v>
      </c>
      <c r="N469" s="49">
        <f t="shared" si="122"/>
        <v>29.056982010837206</v>
      </c>
      <c r="O469" s="50">
        <f t="shared" si="123"/>
        <v>30.043484486513776</v>
      </c>
      <c r="P469" s="50">
        <f t="shared" si="124"/>
        <v>40.899533502649007</v>
      </c>
      <c r="Q469" t="s">
        <v>47</v>
      </c>
      <c r="R469" t="s">
        <v>77</v>
      </c>
      <c r="S469" s="40">
        <v>44163</v>
      </c>
      <c r="T469" s="4">
        <v>100</v>
      </c>
      <c r="U469" s="4">
        <f t="shared" si="125"/>
        <v>70.149253731343279</v>
      </c>
      <c r="V469" s="4">
        <f t="shared" si="126"/>
        <v>69.135802469135797</v>
      </c>
      <c r="W469" s="4">
        <f t="shared" si="127"/>
        <v>57.983193277310924</v>
      </c>
      <c r="X469" s="4">
        <f t="shared" si="128"/>
        <v>72.881004253553272</v>
      </c>
      <c r="Y469" s="4">
        <f t="shared" si="129"/>
        <v>71.867552991345789</v>
      </c>
      <c r="Z469" s="4">
        <f t="shared" si="130"/>
        <v>60.714943799520917</v>
      </c>
      <c r="AA469" s="4">
        <f t="shared" si="131"/>
        <v>-2.7317505222099925</v>
      </c>
      <c r="AB469" s="4">
        <f t="shared" si="132"/>
        <v>-2.7317505222099925</v>
      </c>
      <c r="AC469" s="4">
        <f t="shared" si="133"/>
        <v>-2.7317505222099925</v>
      </c>
      <c r="AF469">
        <v>2.4700000000000002</v>
      </c>
      <c r="AG469">
        <v>1.59</v>
      </c>
    </row>
    <row r="470" spans="1:35" ht="15" x14ac:dyDescent="0.25">
      <c r="A470">
        <v>1.69</v>
      </c>
      <c r="B470">
        <v>3.97</v>
      </c>
      <c r="C470">
        <v>5.34</v>
      </c>
      <c r="D470" s="45">
        <f t="shared" si="121"/>
        <v>3.0871062700100316E-2</v>
      </c>
      <c r="E470" s="46">
        <f>IF(OR($A470="",$B470="",$C470=""),"",A470*'MPTO_working_3-way'!$I469)</f>
        <v>1.7421720959631695</v>
      </c>
      <c r="F470" s="47">
        <f>IF(OR($A470="",$B470="",$C470=""),"",B470*'MPTO_working_3-way'!$I469)</f>
        <v>4.0925581189193982</v>
      </c>
      <c r="G470" s="48">
        <f>IF(OR($A470="",$B470="",$C470=""),"",C470*'MPTO_working_3-way'!$I469)</f>
        <v>5.5048514748185351</v>
      </c>
      <c r="H470" s="46">
        <f>IF(OR($A470="",$B470="",$C470=""),"",'MPTO_working_3-way'!E469)</f>
        <v>1.719910444248463</v>
      </c>
      <c r="I470" s="47">
        <f>IF(OR($A470="",$B470="",$C470=""),"",'MPTO_working_3-way'!F469)</f>
        <v>4.1390931571230514</v>
      </c>
      <c r="J470" s="48">
        <f>IF(OR($A470="",$B470="",$C470=""),"",'MPTO_working_3-way'!G469)</f>
        <v>5.650497622157074</v>
      </c>
      <c r="K470" s="46">
        <f>IF(OR($A470="",$B470="",$C470=""),"",'OddsRatio_working_3-way'!H469)</f>
        <v>1.7278336420814477</v>
      </c>
      <c r="L470" s="47">
        <f>IF(OR($A470="",$B470="",$C470=""),"",'OddsRatio_working_3-way'!I469)</f>
        <v>4.1328491550462321</v>
      </c>
      <c r="M470" s="48">
        <f>IF(OR($A470="",$B470="",$C470=""),"",'OddsRatio_working_3-way'!J469)</f>
        <v>5.5779681255557731</v>
      </c>
      <c r="N470" s="49">
        <f t="shared" si="122"/>
        <v>57.399610653684853</v>
      </c>
      <c r="O470" s="50">
        <f t="shared" si="123"/>
        <v>24.434594963407402</v>
      </c>
      <c r="P470" s="50">
        <f t="shared" si="124"/>
        <v>18.165794382907752</v>
      </c>
      <c r="Q470" t="s">
        <v>37</v>
      </c>
      <c r="R470" t="s">
        <v>285</v>
      </c>
      <c r="S470" s="40">
        <v>44163</v>
      </c>
      <c r="T470" s="4">
        <v>100</v>
      </c>
      <c r="U470" s="4">
        <f t="shared" si="125"/>
        <v>40.828402366863905</v>
      </c>
      <c r="V470" s="4">
        <f t="shared" si="126"/>
        <v>74.811083123425689</v>
      </c>
      <c r="W470" s="4">
        <f t="shared" si="127"/>
        <v>81.273408239700387</v>
      </c>
      <c r="X470" s="4">
        <f t="shared" si="128"/>
        <v>43.915508636873938</v>
      </c>
      <c r="Y470" s="4">
        <f t="shared" si="129"/>
        <v>77.898189393435729</v>
      </c>
      <c r="Z470" s="4">
        <f t="shared" si="130"/>
        <v>84.360514509710399</v>
      </c>
      <c r="AA470" s="4">
        <f t="shared" si="131"/>
        <v>-3.0871062700100325</v>
      </c>
      <c r="AB470" s="4">
        <f t="shared" si="132"/>
        <v>-3.0871062700100396</v>
      </c>
      <c r="AC470" s="4">
        <f t="shared" si="133"/>
        <v>-3.0871062700100111</v>
      </c>
      <c r="AF470">
        <v>1.87</v>
      </c>
      <c r="AG470">
        <v>2.0299999999999998</v>
      </c>
    </row>
    <row r="471" spans="1:35" ht="15" x14ac:dyDescent="0.25">
      <c r="A471">
        <v>5</v>
      </c>
      <c r="B471">
        <v>3.75</v>
      </c>
      <c r="C471">
        <v>1.78</v>
      </c>
      <c r="D471" s="45">
        <f t="shared" si="121"/>
        <v>2.8464419475655589E-2</v>
      </c>
      <c r="E471" s="46">
        <f>IF(OR($A471="",$B471="",$C471=""),"",A471*'MPTO_working_3-way'!$I470)</f>
        <v>5.1423220973782779</v>
      </c>
      <c r="F471" s="47">
        <f>IF(OR($A471="",$B471="",$C471=""),"",B471*'MPTO_working_3-way'!$I470)</f>
        <v>3.8567415730337085</v>
      </c>
      <c r="G471" s="48">
        <f>IF(OR($A471="",$B471="",$C471=""),"",C471*'MPTO_working_3-way'!$I470)</f>
        <v>1.8306666666666669</v>
      </c>
      <c r="H471" s="46">
        <f>IF(OR($A471="",$B471="",$C471=""),"",'MPTO_working_3-way'!E470)</f>
        <v>5.2490170380078656</v>
      </c>
      <c r="I471" s="47">
        <f>IF(OR($A471="",$B471="",$C471=""),"",'MPTO_working_3-way'!F470)</f>
        <v>3.8883495145631075</v>
      </c>
      <c r="J471" s="48">
        <f>IF(OR($A471="",$B471="",$C471=""),"",'MPTO_working_3-way'!G470)</f>
        <v>1.8105786618444848</v>
      </c>
      <c r="K471" s="46">
        <f>IF(OR($A471="",$B471="",$C471=""),"",'OddsRatio_working_3-way'!H470)</f>
        <v>5.1950184254490424</v>
      </c>
      <c r="L471" s="47">
        <f>IF(OR($A471="",$B471="",$C471=""),"",'OddsRatio_working_3-way'!I470)</f>
        <v>3.8840751674962171</v>
      </c>
      <c r="M471" s="48">
        <f>IF(OR($A471="",$B471="",$C471=""),"",'OddsRatio_working_3-way'!J470)</f>
        <v>1.8180285929625633</v>
      </c>
      <c r="N471" s="49">
        <f t="shared" si="122"/>
        <v>19.446467589220681</v>
      </c>
      <c r="O471" s="50">
        <f t="shared" si="123"/>
        <v>25.928623452294243</v>
      </c>
      <c r="P471" s="50">
        <f t="shared" si="124"/>
        <v>54.624908958485065</v>
      </c>
      <c r="Q471" t="s">
        <v>284</v>
      </c>
      <c r="R471" t="s">
        <v>132</v>
      </c>
      <c r="S471" s="40">
        <v>44163</v>
      </c>
      <c r="T471" s="4">
        <v>100</v>
      </c>
      <c r="U471" s="4">
        <f t="shared" si="125"/>
        <v>80</v>
      </c>
      <c r="V471" s="4">
        <f t="shared" si="126"/>
        <v>73.333333333333329</v>
      </c>
      <c r="W471" s="4">
        <f t="shared" si="127"/>
        <v>43.820224719101127</v>
      </c>
      <c r="X471" s="4">
        <f t="shared" si="128"/>
        <v>82.846441947565538</v>
      </c>
      <c r="Y471" s="4">
        <f t="shared" si="129"/>
        <v>76.17977528089888</v>
      </c>
      <c r="Z471" s="4">
        <f t="shared" si="130"/>
        <v>46.666666666666664</v>
      </c>
      <c r="AA471" s="4">
        <f t="shared" si="131"/>
        <v>-2.8464419475655376</v>
      </c>
      <c r="AB471" s="4">
        <f t="shared" si="132"/>
        <v>-2.8464419475655518</v>
      </c>
      <c r="AC471" s="4">
        <f t="shared" si="133"/>
        <v>-2.8464419475655376</v>
      </c>
      <c r="AF471">
        <v>1.88</v>
      </c>
      <c r="AG471">
        <v>2.0099999999999998</v>
      </c>
    </row>
    <row r="472" spans="1:35" ht="15" x14ac:dyDescent="0.25">
      <c r="A472">
        <v>2.77</v>
      </c>
      <c r="B472">
        <v>3.09</v>
      </c>
      <c r="C472">
        <v>2.92</v>
      </c>
      <c r="D472" s="45">
        <f t="shared" si="121"/>
        <v>2.7101179218822935E-2</v>
      </c>
      <c r="E472" s="46">
        <f>IF(OR($A472="",$B472="",$C472=""),"",A472*'MPTO_working_3-way'!$I471)</f>
        <v>2.8450702664361396</v>
      </c>
      <c r="F472" s="47">
        <f>IF(OR($A472="",$B472="",$C472=""),"",B472*'MPTO_working_3-way'!$I471)</f>
        <v>3.1737426437861629</v>
      </c>
      <c r="G472" s="48">
        <f>IF(OR($A472="",$B472="",$C472=""),"",C472*'MPTO_working_3-way'!$I471)</f>
        <v>2.9991354433189628</v>
      </c>
      <c r="H472" s="46">
        <f>IF(OR($A472="",$B472="",$C472=""),"",'MPTO_working_3-way'!E471)</f>
        <v>2.8410938918094071</v>
      </c>
      <c r="I472" s="47">
        <f>IF(OR($A472="",$B472="",$C472=""),"",'MPTO_working_3-way'!F471)</f>
        <v>3.1787318016525115</v>
      </c>
      <c r="J472" s="48">
        <f>IF(OR($A472="",$B472="",$C472=""),"",'MPTO_working_3-way'!G471)</f>
        <v>2.9991120197486807</v>
      </c>
      <c r="K472" s="46">
        <f>IF(OR($A472="",$B472="",$C472=""),"",'OddsRatio_working_3-way'!H471)</f>
        <v>2.8430186256628773</v>
      </c>
      <c r="L472" s="47">
        <f>IF(OR($A472="",$B472="",$C472=""),"",'OddsRatio_working_3-way'!I471)</f>
        <v>3.1762197331273518</v>
      </c>
      <c r="M472" s="48">
        <f>IF(OR($A472="",$B472="",$C472=""),"",'OddsRatio_working_3-way'!J471)</f>
        <v>2.9992066447868506</v>
      </c>
      <c r="N472" s="49">
        <f t="shared" si="122"/>
        <v>35.148516779961433</v>
      </c>
      <c r="O472" s="50">
        <f t="shared" si="123"/>
        <v>31.508540932198436</v>
      </c>
      <c r="P472" s="50">
        <f t="shared" si="124"/>
        <v>33.342942287840131</v>
      </c>
      <c r="Q472" t="s">
        <v>86</v>
      </c>
      <c r="R472" t="s">
        <v>139</v>
      </c>
      <c r="S472" s="40">
        <v>44163</v>
      </c>
      <c r="T472" s="4">
        <v>100</v>
      </c>
      <c r="U472" s="4">
        <f t="shared" si="125"/>
        <v>63.898916967509031</v>
      </c>
      <c r="V472" s="4">
        <f t="shared" si="126"/>
        <v>67.637540453074436</v>
      </c>
      <c r="W472" s="4">
        <f t="shared" si="127"/>
        <v>65.753424657534239</v>
      </c>
      <c r="X472" s="4">
        <f t="shared" si="128"/>
        <v>66.60903488939131</v>
      </c>
      <c r="Y472" s="4">
        <f t="shared" si="129"/>
        <v>70.347658374956737</v>
      </c>
      <c r="Z472" s="4">
        <f t="shared" si="130"/>
        <v>68.463542579416554</v>
      </c>
      <c r="AA472" s="4">
        <f t="shared" si="131"/>
        <v>-2.7101179218822793</v>
      </c>
      <c r="AB472" s="4">
        <f t="shared" si="132"/>
        <v>-2.7101179218823006</v>
      </c>
      <c r="AC472" s="4">
        <f t="shared" si="133"/>
        <v>-2.7101179218823148</v>
      </c>
      <c r="AF472">
        <v>2.5099999999999998</v>
      </c>
      <c r="AG472">
        <v>1.57</v>
      </c>
    </row>
    <row r="473" spans="1:35" ht="15" x14ac:dyDescent="0.25">
      <c r="A473">
        <v>1.93</v>
      </c>
      <c r="B473">
        <v>3.34</v>
      </c>
      <c r="C473">
        <v>4.72</v>
      </c>
      <c r="D473" s="45">
        <f t="shared" si="121"/>
        <v>2.9400319410358255E-2</v>
      </c>
      <c r="E473" s="46">
        <f>IF(OR($A473="",$B473="",$C473=""),"",A473*'MPTO_working_3-way'!$I472)</f>
        <v>1.9867426164619915</v>
      </c>
      <c r="F473" s="47">
        <f>IF(OR($A473="",$B473="",$C473=""),"",B473*'MPTO_working_3-way'!$I472)</f>
        <v>3.4381970668305963</v>
      </c>
      <c r="G473" s="48">
        <f>IF(OR($A473="",$B473="",$C473=""),"",C473*'MPTO_working_3-way'!$I472)</f>
        <v>4.8587695076168904</v>
      </c>
      <c r="H473" s="46">
        <f>IF(OR($A473="",$B473="",$C473=""),"",'MPTO_working_3-way'!E472)</f>
        <v>1.9672081797481131</v>
      </c>
      <c r="I473" s="47">
        <f>IF(OR($A473="",$B473="",$C473=""),"",'MPTO_working_3-way'!F472)</f>
        <v>3.4530256639640129</v>
      </c>
      <c r="J473" s="48">
        <f>IF(OR($A473="",$B473="",$C473=""),"",'MPTO_working_3-way'!G472)</f>
        <v>4.9489197174765831</v>
      </c>
      <c r="K473" s="46">
        <f>IF(OR($A473="",$B473="",$C473=""),"",'OddsRatio_working_3-way'!H472)</f>
        <v>1.9749921967530184</v>
      </c>
      <c r="L473" s="47">
        <f>IF(OR($A473="",$B473="",$C473=""),"",'OddsRatio_working_3-way'!I472)</f>
        <v>3.4532061724753382</v>
      </c>
      <c r="M473" s="48">
        <f>IF(OR($A473="",$B473="",$C473=""),"",'OddsRatio_working_3-way'!J472)</f>
        <v>4.8999687870120754</v>
      </c>
      <c r="N473" s="49">
        <f t="shared" si="122"/>
        <v>50.333646226445204</v>
      </c>
      <c r="O473" s="50">
        <f t="shared" si="123"/>
        <v>29.085011142826129</v>
      </c>
      <c r="P473" s="50">
        <f t="shared" si="124"/>
        <v>20.581342630728656</v>
      </c>
      <c r="Q473" t="s">
        <v>36</v>
      </c>
      <c r="R473" t="s">
        <v>87</v>
      </c>
      <c r="S473" s="40">
        <v>44163</v>
      </c>
      <c r="T473" s="4">
        <v>100</v>
      </c>
      <c r="U473" s="4">
        <f t="shared" si="125"/>
        <v>48.186528497409334</v>
      </c>
      <c r="V473" s="4">
        <f t="shared" si="126"/>
        <v>70.059880239520965</v>
      </c>
      <c r="W473" s="4">
        <f t="shared" si="127"/>
        <v>78.81355932203391</v>
      </c>
      <c r="X473" s="4">
        <f t="shared" si="128"/>
        <v>51.126560438445146</v>
      </c>
      <c r="Y473" s="4">
        <f t="shared" si="129"/>
        <v>72.999912180556777</v>
      </c>
      <c r="Z473" s="4">
        <f t="shared" si="130"/>
        <v>81.753591263069723</v>
      </c>
      <c r="AA473" s="4">
        <f t="shared" si="131"/>
        <v>-2.9400319410358122</v>
      </c>
      <c r="AB473" s="4">
        <f t="shared" si="132"/>
        <v>-2.9400319410358122</v>
      </c>
      <c r="AC473" s="4">
        <f t="shared" si="133"/>
        <v>-2.9400319410358122</v>
      </c>
      <c r="AF473">
        <v>2.25</v>
      </c>
      <c r="AG473">
        <v>1.7</v>
      </c>
    </row>
    <row r="474" spans="1:35" ht="15" x14ac:dyDescent="0.25">
      <c r="A474">
        <v>2.7</v>
      </c>
      <c r="B474">
        <v>3.16</v>
      </c>
      <c r="C474">
        <v>2.89</v>
      </c>
      <c r="D474" s="45">
        <f t="shared" ref="D474:D537" si="134">IF(OR($A474="",$B474="",$C474=""),"",(1/A474)+(1/B474)+(1/C474)-1)</f>
        <v>3.2846827818576729E-2</v>
      </c>
      <c r="E474" s="46">
        <f>IF(OR($A474="",$B474="",$C474=""),"",A474*'MPTO_working_3-way'!$I473)</f>
        <v>2.7886864351101575</v>
      </c>
      <c r="F474" s="47">
        <f>IF(OR($A474="",$B474="",$C474=""),"",B474*'MPTO_working_3-way'!$I473)</f>
        <v>3.2637959759067026</v>
      </c>
      <c r="G474" s="48">
        <f>IF(OR($A474="",$B474="",$C474=""),"",C474*'MPTO_working_3-way'!$I473)</f>
        <v>2.9849273323956869</v>
      </c>
      <c r="H474" s="46">
        <f>IF(OR($A474="",$B474="",$C474=""),"",'MPTO_working_3-way'!E473)</f>
        <v>2.7822492560352172</v>
      </c>
      <c r="I474" s="47">
        <f>IF(OR($A474="",$B474="",$C474=""),"",'MPTO_working_3-way'!F473)</f>
        <v>3.2732500615069284</v>
      </c>
      <c r="J474" s="48">
        <f>IF(OR($A474="",$B474="",$C474=""),"",'MPTO_working_3-way'!G473)</f>
        <v>2.9844348117975894</v>
      </c>
      <c r="K474" s="46">
        <f>IF(OR($A474="",$B474="",$C474=""),"",'OddsRatio_working_3-way'!H473)</f>
        <v>2.7853447556382127</v>
      </c>
      <c r="L474" s="47">
        <f>IF(OR($A474="",$B474="",$C474=""),"",'OddsRatio_working_3-way'!I473)</f>
        <v>3.2684380424579653</v>
      </c>
      <c r="M474" s="48">
        <f>IF(OR($A474="",$B474="",$C474=""),"",'OddsRatio_working_3-way'!J473)</f>
        <v>2.98488328715072</v>
      </c>
      <c r="N474" s="49">
        <f t="shared" ref="N474:N537" si="135">(1/E474)* 100</f>
        <v>35.859176829986566</v>
      </c>
      <c r="O474" s="50">
        <f t="shared" ref="O474:O537" si="136">(1/F474)* 100</f>
        <v>30.639170076254345</v>
      </c>
      <c r="P474" s="50">
        <f t="shared" ref="P474:P537" si="137">(1/G474)* 100</f>
        <v>33.501653093759082</v>
      </c>
      <c r="Q474" t="s">
        <v>337</v>
      </c>
      <c r="R474" t="s">
        <v>43</v>
      </c>
      <c r="S474" s="40">
        <v>44163</v>
      </c>
      <c r="T474" s="4">
        <v>100</v>
      </c>
      <c r="U474" s="4">
        <f t="shared" si="125"/>
        <v>62.962962962962962</v>
      </c>
      <c r="V474" s="4">
        <f t="shared" si="126"/>
        <v>68.35443037974683</v>
      </c>
      <c r="W474" s="4">
        <f t="shared" si="127"/>
        <v>65.397923875432525</v>
      </c>
      <c r="X474" s="4">
        <f t="shared" si="128"/>
        <v>66.24764574482063</v>
      </c>
      <c r="Y474" s="4">
        <f t="shared" si="129"/>
        <v>71.639113161604513</v>
      </c>
      <c r="Z474" s="4">
        <f t="shared" si="130"/>
        <v>68.682606657290208</v>
      </c>
      <c r="AA474" s="4">
        <f t="shared" si="131"/>
        <v>-3.2846827818576685</v>
      </c>
      <c r="AB474" s="4">
        <f t="shared" si="132"/>
        <v>-3.2846827818576827</v>
      </c>
      <c r="AC474" s="4">
        <f t="shared" si="133"/>
        <v>-3.2846827818576827</v>
      </c>
      <c r="AF474">
        <v>2.2999999999999998</v>
      </c>
      <c r="AG474">
        <v>1.65</v>
      </c>
    </row>
    <row r="475" spans="1:35" ht="15" x14ac:dyDescent="0.25">
      <c r="A475">
        <v>1.91</v>
      </c>
      <c r="B475">
        <v>3.88</v>
      </c>
      <c r="C475">
        <v>3.95</v>
      </c>
      <c r="D475" s="45">
        <f t="shared" si="134"/>
        <v>3.4456725148995782E-2</v>
      </c>
      <c r="E475" s="46">
        <f>IF(OR($A475="",$B475="",$C475=""),"",A475*'MPTO_working_3-way'!$I474)</f>
        <v>1.9758123450345819</v>
      </c>
      <c r="F475" s="47">
        <f>IF(OR($A475="",$B475="",$C475=""),"",B475*'MPTO_working_3-way'!$I474)</f>
        <v>4.0136920935781033</v>
      </c>
      <c r="G475" s="48">
        <f>IF(OR($A475="",$B475="",$C475=""),"",C475*'MPTO_working_3-way'!$I474)</f>
        <v>4.0861040643385333</v>
      </c>
      <c r="H475" s="46">
        <f>IF(OR($A475="",$B475="",$C475=""),"",'MPTO_working_3-way'!E474)</f>
        <v>1.9528403339518285</v>
      </c>
      <c r="I475" s="47">
        <f>IF(OR($A475="",$B475="",$C475=""),"",'MPTO_working_3-way'!F474)</f>
        <v>4.0609733427175945</v>
      </c>
      <c r="J475" s="48">
        <f>IF(OR($A475="",$B475="",$C475=""),"",'MPTO_working_3-way'!G474)</f>
        <v>4.1377201777630361</v>
      </c>
      <c r="K475" s="46">
        <f>IF(OR($A475="",$B475="",$C475=""),"",'OddsRatio_working_3-way'!H474)</f>
        <v>1.9615836027064881</v>
      </c>
      <c r="L475" s="47">
        <f>IF(OR($A475="",$B475="",$C475=""),"",'OddsRatio_working_3-way'!I474)</f>
        <v>4.0432535997743813</v>
      </c>
      <c r="M475" s="48">
        <f>IF(OR($A475="",$B475="",$C475=""),"",'OddsRatio_working_3-way'!J474)</f>
        <v>4.1172215692133429</v>
      </c>
      <c r="N475" s="49">
        <f t="shared" si="135"/>
        <v>50.612093932559034</v>
      </c>
      <c r="O475" s="50">
        <f t="shared" si="136"/>
        <v>24.91471634308963</v>
      </c>
      <c r="P475" s="50">
        <f t="shared" si="137"/>
        <v>24.473189724351329</v>
      </c>
      <c r="Q475" t="s">
        <v>294</v>
      </c>
      <c r="R475" t="s">
        <v>302</v>
      </c>
      <c r="S475" s="40">
        <v>44163</v>
      </c>
      <c r="T475" s="4">
        <v>100</v>
      </c>
      <c r="U475" s="4">
        <f t="shared" si="125"/>
        <v>47.643979057591622</v>
      </c>
      <c r="V475" s="4">
        <f t="shared" si="126"/>
        <v>74.226804123711347</v>
      </c>
      <c r="W475" s="4">
        <f t="shared" si="127"/>
        <v>74.683544303797461</v>
      </c>
      <c r="X475" s="4">
        <f t="shared" si="128"/>
        <v>51.089651572491192</v>
      </c>
      <c r="Y475" s="4">
        <f t="shared" si="129"/>
        <v>77.672476638610902</v>
      </c>
      <c r="Z475" s="4">
        <f t="shared" si="130"/>
        <v>78.129216818697046</v>
      </c>
      <c r="AA475" s="4">
        <f t="shared" si="131"/>
        <v>-3.4456725148995702</v>
      </c>
      <c r="AB475" s="4">
        <f t="shared" si="132"/>
        <v>-3.4456725148995559</v>
      </c>
      <c r="AC475" s="4">
        <f t="shared" si="133"/>
        <v>-3.4456725148995844</v>
      </c>
      <c r="AF475">
        <v>1.78</v>
      </c>
      <c r="AG475">
        <v>2.1</v>
      </c>
    </row>
    <row r="476" spans="1:35" ht="15" x14ac:dyDescent="0.25">
      <c r="A476">
        <v>2.27</v>
      </c>
      <c r="B476">
        <v>3.38</v>
      </c>
      <c r="C476">
        <v>3.36</v>
      </c>
      <c r="D476" s="45">
        <f t="shared" si="134"/>
        <v>3.4005670145961675E-2</v>
      </c>
      <c r="E476" s="46">
        <f>IF(OR($A476="",$B476="",$C476=""),"",A476*'MPTO_working_3-way'!$I475)</f>
        <v>2.347192871231333</v>
      </c>
      <c r="F476" s="47">
        <f>IF(OR($A476="",$B476="",$C476=""),"",B476*'MPTO_working_3-way'!$I475)</f>
        <v>3.4949391650933506</v>
      </c>
      <c r="G476" s="48">
        <f>IF(OR($A476="",$B476="",$C476=""),"",C476*'MPTO_working_3-way'!$I475)</f>
        <v>3.474259051690431</v>
      </c>
      <c r="H476" s="46">
        <f>IF(OR($A476="",$B476="",$C476=""),"",'MPTO_working_3-way'!E475)</f>
        <v>2.3299518921280815</v>
      </c>
      <c r="I476" s="47">
        <f>IF(OR($A476="",$B476="",$C476=""),"",'MPTO_working_3-way'!F475)</f>
        <v>3.5146572568990893</v>
      </c>
      <c r="J476" s="48">
        <f>IF(OR($A476="",$B476="",$C476=""),"",'MPTO_working_3-way'!G475)</f>
        <v>3.4930370329688598</v>
      </c>
      <c r="K476" s="46">
        <f>IF(OR($A476="",$B476="",$C476=""),"",'OddsRatio_working_3-way'!H475)</f>
        <v>2.3372970238111943</v>
      </c>
      <c r="L476" s="47">
        <f>IF(OR($A476="",$B476="",$C476=""),"",'OddsRatio_working_3-way'!I475)</f>
        <v>3.5061156824178279</v>
      </c>
      <c r="M476" s="48">
        <f>IF(OR($A476="",$B476="",$C476=""),"",'OddsRatio_working_3-way'!J475)</f>
        <v>3.4850558867672583</v>
      </c>
      <c r="N476" s="49">
        <f t="shared" si="135"/>
        <v>42.604083041348105</v>
      </c>
      <c r="O476" s="50">
        <f t="shared" si="136"/>
        <v>28.612801332503018</v>
      </c>
      <c r="P476" s="50">
        <f t="shared" si="137"/>
        <v>28.78311562614887</v>
      </c>
      <c r="Q476" t="s">
        <v>318</v>
      </c>
      <c r="R476" t="s">
        <v>317</v>
      </c>
      <c r="S476" s="40">
        <v>44163</v>
      </c>
      <c r="T476" s="4">
        <v>100</v>
      </c>
      <c r="U476" s="4">
        <f t="shared" si="125"/>
        <v>55.947136563876647</v>
      </c>
      <c r="V476" s="4">
        <f t="shared" si="126"/>
        <v>70.414201183431956</v>
      </c>
      <c r="W476" s="4">
        <f t="shared" si="127"/>
        <v>70.238095238095241</v>
      </c>
      <c r="X476" s="4">
        <f t="shared" si="128"/>
        <v>59.34770357847281</v>
      </c>
      <c r="Y476" s="4">
        <f t="shared" si="129"/>
        <v>73.814768198028105</v>
      </c>
      <c r="Z476" s="4">
        <f t="shared" si="130"/>
        <v>73.638662252691404</v>
      </c>
      <c r="AA476" s="4">
        <f t="shared" si="131"/>
        <v>-3.4005670145961631</v>
      </c>
      <c r="AB476" s="4">
        <f t="shared" si="132"/>
        <v>-3.4005670145961489</v>
      </c>
      <c r="AC476" s="4">
        <f t="shared" si="133"/>
        <v>-3.4005670145961631</v>
      </c>
      <c r="AF476">
        <v>2.04</v>
      </c>
      <c r="AG476">
        <v>1.84</v>
      </c>
    </row>
    <row r="477" spans="1:35" s="52" customFormat="1" ht="15" x14ac:dyDescent="0.25">
      <c r="A477">
        <v>1.55</v>
      </c>
      <c r="B477">
        <v>4.1399999999999997</v>
      </c>
      <c r="C477">
        <v>6.58</v>
      </c>
      <c r="D477" s="45">
        <f t="shared" si="134"/>
        <v>3.8682867932964937E-2</v>
      </c>
      <c r="E477" s="46">
        <f>IF(OR($A477="",$B477="",$C477=""),"",A477*'MPTO_working_3-way'!$I476)</f>
        <v>1.6099584452960958</v>
      </c>
      <c r="F477" s="47">
        <f>IF(OR($A477="",$B477="",$C477=""),"",B477*'MPTO_working_3-way'!$I476)</f>
        <v>4.3001470732424742</v>
      </c>
      <c r="G477" s="48">
        <f>IF(OR($A477="",$B477="",$C477=""),"",C477*'MPTO_working_3-way'!$I476)</f>
        <v>6.8345332709989091</v>
      </c>
      <c r="H477" s="46">
        <f>IF(OR($A477="",$B477="",$C477=""),"",'MPTO_working_3-way'!E476)</f>
        <v>1.5816102981810773</v>
      </c>
      <c r="I477" s="47">
        <f>IF(OR($A477="",$B477="",$C477=""),"",'MPTO_working_3-way'!F476)</f>
        <v>4.3734659224697428</v>
      </c>
      <c r="J477" s="48">
        <f>IF(OR($A477="",$B477="",$C477=""),"",'MPTO_working_3-way'!G476)</f>
        <v>7.190034317837898</v>
      </c>
      <c r="K477" s="46">
        <f>IF(OR($A477="",$B477="",$C477=""),"",'OddsRatio_working_3-way'!H476)</f>
        <v>1.5911054373068696</v>
      </c>
      <c r="L477" s="47">
        <f>IF(OR($A477="",$B477="",$C477=""),"",'OddsRatio_working_3-way'!I476)</f>
        <v>4.3746746784428554</v>
      </c>
      <c r="M477" s="48">
        <f>IF(OR($A477="",$B477="",$C477=""),"",'OddsRatio_working_3-way'!J476)</f>
        <v>6.9970333457678775</v>
      </c>
      <c r="N477" s="49">
        <f t="shared" si="135"/>
        <v>62.113404412502391</v>
      </c>
      <c r="O477" s="50">
        <f t="shared" si="136"/>
        <v>23.255018560236408</v>
      </c>
      <c r="P477" s="50">
        <f t="shared" si="137"/>
        <v>14.631577027261203</v>
      </c>
      <c r="Q477" t="s">
        <v>306</v>
      </c>
      <c r="R477" t="s">
        <v>324</v>
      </c>
      <c r="S477" s="40">
        <v>44163</v>
      </c>
      <c r="T477" s="4">
        <v>100</v>
      </c>
      <c r="U477" s="4">
        <f t="shared" si="125"/>
        <v>35.483870967741936</v>
      </c>
      <c r="V477" s="4">
        <f t="shared" si="126"/>
        <v>75.845410628019309</v>
      </c>
      <c r="W477" s="4">
        <f t="shared" si="127"/>
        <v>84.80243161094225</v>
      </c>
      <c r="X477" s="4">
        <f t="shared" si="128"/>
        <v>39.352157761038434</v>
      </c>
      <c r="Y477" s="4">
        <f t="shared" si="129"/>
        <v>79.713697421315814</v>
      </c>
      <c r="Z477" s="4">
        <f t="shared" si="130"/>
        <v>88.670718404238741</v>
      </c>
      <c r="AA477" s="4">
        <f t="shared" si="131"/>
        <v>-3.8682867932964982</v>
      </c>
      <c r="AB477" s="4">
        <f t="shared" si="132"/>
        <v>-3.8682867932965053</v>
      </c>
      <c r="AC477" s="4">
        <f t="shared" si="133"/>
        <v>-3.8682867932964911</v>
      </c>
      <c r="AD477" s="53"/>
      <c r="AE477" s="53"/>
      <c r="AF477">
        <v>2.0699999999999998</v>
      </c>
      <c r="AG477">
        <v>1.8</v>
      </c>
      <c r="AH477" s="53"/>
      <c r="AI477" s="53"/>
    </row>
    <row r="478" spans="1:35" ht="15" x14ac:dyDescent="0.25">
      <c r="A478">
        <v>2.5299999999999998</v>
      </c>
      <c r="B478">
        <v>3.48</v>
      </c>
      <c r="C478">
        <v>2.81</v>
      </c>
      <c r="D478" s="45">
        <f t="shared" si="134"/>
        <v>3.8485124956124439E-2</v>
      </c>
      <c r="E478" s="46">
        <f>IF(OR($A478="",$B478="",$C478=""),"",A478*'MPTO_working_3-way'!$I477)</f>
        <v>2.6273673661389947</v>
      </c>
      <c r="F478" s="47">
        <f>IF(OR($A478="",$B478="",$C478=""),"",B478*'MPTO_working_3-way'!$I477)</f>
        <v>3.6139282348473132</v>
      </c>
      <c r="G478" s="48">
        <f>IF(OR($A478="",$B478="",$C478=""),"",C478*'MPTO_working_3-way'!$I477)</f>
        <v>2.9181432011267097</v>
      </c>
      <c r="H478" s="46">
        <f>IF(OR($A478="",$B478="",$C478=""),"",'MPTO_working_3-way'!E477)</f>
        <v>2.6148675900139602</v>
      </c>
      <c r="I478" s="47">
        <f>IF(OR($A478="",$B478="",$C478=""),"",'MPTO_working_3-way'!F477)</f>
        <v>3.6426163946539627</v>
      </c>
      <c r="J478" s="48">
        <f>IF(OR($A478="",$B478="",$C478=""),"",'MPTO_working_3-way'!G477)</f>
        <v>2.915082103403063</v>
      </c>
      <c r="K478" s="46">
        <f>IF(OR($A478="",$B478="",$C478=""),"",'OddsRatio_working_3-way'!H477)</f>
        <v>2.6208691213795627</v>
      </c>
      <c r="L478" s="47">
        <f>IF(OR($A478="",$B478="",$C478=""),"",'OddsRatio_working_3-way'!I477)</f>
        <v>3.6272911248505335</v>
      </c>
      <c r="M478" s="48">
        <f>IF(OR($A478="",$B478="",$C478=""),"",'OddsRatio_working_3-way'!J477)</f>
        <v>2.9174987645078483</v>
      </c>
      <c r="N478" s="49">
        <f t="shared" si="135"/>
        <v>38.060912717719177</v>
      </c>
      <c r="O478" s="50">
        <f t="shared" si="136"/>
        <v>27.670721027537216</v>
      </c>
      <c r="P478" s="50">
        <f t="shared" si="137"/>
        <v>34.268366254743597</v>
      </c>
      <c r="Q478" t="s">
        <v>440</v>
      </c>
      <c r="R478" t="s">
        <v>443</v>
      </c>
      <c r="S478" s="40">
        <v>44163</v>
      </c>
      <c r="T478" s="4">
        <v>100</v>
      </c>
      <c r="U478" s="4">
        <f t="shared" si="125"/>
        <v>60.474308300395251</v>
      </c>
      <c r="V478" s="4">
        <f t="shared" si="126"/>
        <v>71.264367816091948</v>
      </c>
      <c r="W478" s="4">
        <f t="shared" si="127"/>
        <v>64.412811387900362</v>
      </c>
      <c r="X478" s="4">
        <f t="shared" si="128"/>
        <v>64.32282079600769</v>
      </c>
      <c r="Y478" s="4">
        <f t="shared" si="129"/>
        <v>75.112880311704401</v>
      </c>
      <c r="Z478" s="4">
        <f t="shared" si="130"/>
        <v>68.261323883512787</v>
      </c>
      <c r="AA478" s="4">
        <f t="shared" si="131"/>
        <v>-3.8485124956124395</v>
      </c>
      <c r="AB478" s="4">
        <f t="shared" si="132"/>
        <v>-3.8485124956124537</v>
      </c>
      <c r="AC478" s="4">
        <f t="shared" si="133"/>
        <v>-3.8485124956124253</v>
      </c>
      <c r="AF478">
        <v>1.91</v>
      </c>
      <c r="AG478">
        <v>1.94</v>
      </c>
    </row>
    <row r="479" spans="1:35" ht="15" x14ac:dyDescent="0.25">
      <c r="A479">
        <v>2.54</v>
      </c>
      <c r="B479">
        <v>3.63</v>
      </c>
      <c r="C479">
        <v>2.71</v>
      </c>
      <c r="D479" s="45">
        <f t="shared" si="134"/>
        <v>3.818657110238699E-2</v>
      </c>
      <c r="E479" s="46">
        <f>IF(OR($A479="",$B479="",$C479=""),"",A479*'MPTO_working_3-way'!$I478)</f>
        <v>2.636993890600063</v>
      </c>
      <c r="F479" s="47">
        <f>IF(OR($A479="",$B479="",$C479=""),"",B479*'MPTO_working_3-way'!$I478)</f>
        <v>3.7686172531016648</v>
      </c>
      <c r="G479" s="48">
        <f>IF(OR($A479="",$B479="",$C479=""),"",C479*'MPTO_working_3-way'!$I478)</f>
        <v>2.8134856076874688</v>
      </c>
      <c r="H479" s="46">
        <f>IF(OR($A479="",$B479="",$C479=""),"",'MPTO_working_3-way'!E478)</f>
        <v>2.6248652992242874</v>
      </c>
      <c r="I479" s="47">
        <f>IF(OR($A479="",$B479="",$C479=""),"",'MPTO_working_3-way'!F478)</f>
        <v>3.80585226209408</v>
      </c>
      <c r="J479" s="48">
        <f>IF(OR($A479="",$B479="",$C479=""),"",'MPTO_working_3-way'!G478)</f>
        <v>2.8068218896399602</v>
      </c>
      <c r="K479" s="46">
        <f>IF(OR($A479="",$B479="",$C479=""),"",'OddsRatio_working_3-way'!H478)</f>
        <v>2.6309886004656073</v>
      </c>
      <c r="L479" s="47">
        <f>IF(OR($A479="",$B479="",$C479=""),"",'OddsRatio_working_3-way'!I478)</f>
        <v>3.7853896228730823</v>
      </c>
      <c r="M479" s="48">
        <f>IF(OR($A479="",$B479="",$C479=""),"",'OddsRatio_working_3-way'!J478)</f>
        <v>2.8110327966209008</v>
      </c>
      <c r="N479" s="49">
        <f t="shared" si="135"/>
        <v>37.921968782887255</v>
      </c>
      <c r="O479" s="50">
        <f t="shared" si="136"/>
        <v>26.53493132466491</v>
      </c>
      <c r="P479" s="50">
        <f t="shared" si="137"/>
        <v>35.543099892447835</v>
      </c>
      <c r="Q479" t="s">
        <v>437</v>
      </c>
      <c r="R479" t="s">
        <v>444</v>
      </c>
      <c r="S479" s="40">
        <v>44163</v>
      </c>
      <c r="T479" s="4">
        <v>100</v>
      </c>
      <c r="U479" s="4">
        <f t="shared" si="125"/>
        <v>60.629921259842511</v>
      </c>
      <c r="V479" s="4">
        <f t="shared" si="126"/>
        <v>72.451790633608823</v>
      </c>
      <c r="W479" s="4">
        <f t="shared" si="127"/>
        <v>63.099630996309962</v>
      </c>
      <c r="X479" s="4">
        <f t="shared" si="128"/>
        <v>64.448578370081222</v>
      </c>
      <c r="Y479" s="4">
        <f t="shared" si="129"/>
        <v>76.270447743847512</v>
      </c>
      <c r="Z479" s="4">
        <f t="shared" si="130"/>
        <v>66.918288106548658</v>
      </c>
      <c r="AA479" s="4">
        <f t="shared" si="131"/>
        <v>-3.8186571102387106</v>
      </c>
      <c r="AB479" s="4">
        <f t="shared" si="132"/>
        <v>-3.8186571102386893</v>
      </c>
      <c r="AC479" s="4">
        <f t="shared" si="133"/>
        <v>-3.8186571102386964</v>
      </c>
      <c r="AF479">
        <v>2</v>
      </c>
      <c r="AG479">
        <v>1.85</v>
      </c>
    </row>
    <row r="480" spans="1:35" ht="15" x14ac:dyDescent="0.25">
      <c r="A480">
        <v>1.74</v>
      </c>
      <c r="B480">
        <v>3.97</v>
      </c>
      <c r="C480">
        <v>4.6900000000000004</v>
      </c>
      <c r="D480" s="45">
        <f t="shared" si="134"/>
        <v>3.9821428648594726E-2</v>
      </c>
      <c r="E480" s="46">
        <f>IF(OR($A480="",$B480="",$C480=""),"",A480*'MPTO_working_3-way'!$I479)</f>
        <v>1.8092892858485548</v>
      </c>
      <c r="F480" s="47">
        <f>IF(OR($A480="",$B480="",$C480=""),"",B480*'MPTO_working_3-way'!$I479)</f>
        <v>4.1280910717349215</v>
      </c>
      <c r="G480" s="48">
        <f>IF(OR($A480="",$B480="",$C480=""),"",C480*'MPTO_working_3-way'!$I479)</f>
        <v>4.8767625003619095</v>
      </c>
      <c r="H480" s="46">
        <f>IF(OR($A480="",$B480="",$C480=""),"",'MPTO_working_3-way'!E479)</f>
        <v>1.7811379249389319</v>
      </c>
      <c r="I480" s="47">
        <f>IF(OR($A480="",$B480="",$C480=""),"",'MPTO_working_3-way'!F479)</f>
        <v>4.1908450624667921</v>
      </c>
      <c r="J480" s="48">
        <f>IF(OR($A480="",$B480="",$C480=""),"",'MPTO_working_3-way'!G479)</f>
        <v>5.0013552008353495</v>
      </c>
      <c r="K480" s="46">
        <f>IF(OR($A480="",$B480="",$C480=""),"",'OddsRatio_working_3-way'!H479)</f>
        <v>1.7911860014057845</v>
      </c>
      <c r="L480" s="47">
        <f>IF(OR($A480="",$B480="",$C480=""),"",'OddsRatio_working_3-way'!I479)</f>
        <v>4.1754357083448381</v>
      </c>
      <c r="M480" s="48">
        <f>IF(OR($A480="",$B480="",$C480=""),"",'OddsRatio_working_3-way'!J479)</f>
        <v>4.9452383043072237</v>
      </c>
      <c r="N480" s="49">
        <f t="shared" si="135"/>
        <v>55.270321215161623</v>
      </c>
      <c r="O480" s="50">
        <f t="shared" si="136"/>
        <v>24.224271766846652</v>
      </c>
      <c r="P480" s="50">
        <f t="shared" si="137"/>
        <v>20.505407017991732</v>
      </c>
      <c r="Q480" t="s">
        <v>447</v>
      </c>
      <c r="R480" t="s">
        <v>460</v>
      </c>
      <c r="S480" s="40">
        <v>44163</v>
      </c>
      <c r="T480" s="4">
        <v>100</v>
      </c>
      <c r="U480" s="4">
        <f t="shared" si="125"/>
        <v>42.528735632183903</v>
      </c>
      <c r="V480" s="4">
        <f t="shared" si="126"/>
        <v>74.811083123425689</v>
      </c>
      <c r="W480" s="4">
        <f t="shared" si="127"/>
        <v>78.678038379530932</v>
      </c>
      <c r="X480" s="4">
        <f t="shared" si="128"/>
        <v>46.510878497043393</v>
      </c>
      <c r="Y480" s="4">
        <f t="shared" si="129"/>
        <v>78.793225988285172</v>
      </c>
      <c r="Z480" s="4">
        <f t="shared" si="130"/>
        <v>82.660181244390401</v>
      </c>
      <c r="AA480" s="4">
        <f t="shared" si="131"/>
        <v>-3.9821428648594903</v>
      </c>
      <c r="AB480" s="4">
        <f t="shared" si="132"/>
        <v>-3.9821428648594832</v>
      </c>
      <c r="AC480" s="4">
        <f t="shared" si="133"/>
        <v>-3.982142864859469</v>
      </c>
      <c r="AF480">
        <v>1.85</v>
      </c>
      <c r="AG480">
        <v>2</v>
      </c>
    </row>
    <row r="481" spans="1:33" ht="15" x14ac:dyDescent="0.25">
      <c r="A481">
        <v>2.76</v>
      </c>
      <c r="B481">
        <v>3.57</v>
      </c>
      <c r="C481">
        <v>2.52</v>
      </c>
      <c r="D481" s="45">
        <f t="shared" si="134"/>
        <v>3.9256282223034233E-2</v>
      </c>
      <c r="E481" s="46">
        <f>IF(OR($A481="",$B481="",$C481=""),"",A481*'MPTO_working_3-way'!$I480)</f>
        <v>2.8683473389355743</v>
      </c>
      <c r="F481" s="47">
        <f>IF(OR($A481="",$B481="",$C481=""),"",B481*'MPTO_working_3-way'!$I480)</f>
        <v>3.7101449275362319</v>
      </c>
      <c r="G481" s="48">
        <f>IF(OR($A481="",$B481="",$C481=""),"",C481*'MPTO_working_3-way'!$I480)</f>
        <v>2.6189258312020463</v>
      </c>
      <c r="H481" s="46">
        <f>IF(OR($A481="",$B481="",$C481=""),"",'MPTO_working_3-way'!E480)</f>
        <v>2.8634144451332921</v>
      </c>
      <c r="I481" s="47">
        <f>IF(OR($A481="",$B481="",$C481=""),"",'MPTO_working_3-way'!F480)</f>
        <v>3.7449450159631072</v>
      </c>
      <c r="J481" s="48">
        <f>IF(OR($A481="",$B481="",$C481=""),"",'MPTO_working_3-way'!G480)</f>
        <v>2.6059313068622614</v>
      </c>
      <c r="K481" s="46">
        <f>IF(OR($A481="",$B481="",$C481=""),"",'OddsRatio_working_3-way'!H480)</f>
        <v>2.8668636645576955</v>
      </c>
      <c r="L481" s="47">
        <f>IF(OR($A481="",$B481="",$C481=""),"",'OddsRatio_working_3-way'!I480)</f>
        <v>3.7260452374507254</v>
      </c>
      <c r="M481" s="48">
        <f>IF(OR($A481="",$B481="",$C481=""),"",'OddsRatio_working_3-way'!J480)</f>
        <v>2.6122913466634645</v>
      </c>
      <c r="N481" s="49">
        <f t="shared" si="135"/>
        <v>34.86328125</v>
      </c>
      <c r="O481" s="50">
        <f t="shared" si="136"/>
        <v>26.953125</v>
      </c>
      <c r="P481" s="50">
        <f t="shared" si="137"/>
        <v>38.183593749999993</v>
      </c>
      <c r="Q481" t="s">
        <v>481</v>
      </c>
      <c r="R481" t="s">
        <v>451</v>
      </c>
      <c r="S481" s="40">
        <v>44163</v>
      </c>
      <c r="T481" s="4">
        <v>100</v>
      </c>
      <c r="U481" s="4">
        <f t="shared" si="125"/>
        <v>63.768115942028999</v>
      </c>
      <c r="V481" s="4">
        <f t="shared" si="126"/>
        <v>71.988795518207283</v>
      </c>
      <c r="W481" s="4">
        <f t="shared" si="127"/>
        <v>60.317460317460316</v>
      </c>
      <c r="X481" s="4">
        <f t="shared" si="128"/>
        <v>67.693744164332401</v>
      </c>
      <c r="Y481" s="4">
        <f t="shared" si="129"/>
        <v>75.914423740510699</v>
      </c>
      <c r="Z481" s="4">
        <f t="shared" si="130"/>
        <v>64.243088539763733</v>
      </c>
      <c r="AA481" s="4">
        <f t="shared" si="131"/>
        <v>-3.925628222303402</v>
      </c>
      <c r="AB481" s="4">
        <f t="shared" si="132"/>
        <v>-3.9256282223034162</v>
      </c>
      <c r="AC481" s="4">
        <f t="shared" si="133"/>
        <v>-3.9256282223034162</v>
      </c>
      <c r="AF481">
        <v>1.93</v>
      </c>
      <c r="AG481">
        <v>1.92</v>
      </c>
    </row>
    <row r="482" spans="1:33" ht="15" x14ac:dyDescent="0.25">
      <c r="A482">
        <v>2.17</v>
      </c>
      <c r="B482">
        <v>3.39</v>
      </c>
      <c r="C482">
        <v>3.77</v>
      </c>
      <c r="D482" s="45">
        <f t="shared" si="134"/>
        <v>2.1066733214941014E-2</v>
      </c>
      <c r="E482" s="46">
        <f>IF(OR($A482="",$B482="",$C482=""),"",A482*'MPTO_working_3-way'!$I481)</f>
        <v>2.2157148110764218</v>
      </c>
      <c r="F482" s="47">
        <f>IF(OR($A482="",$B482="",$C482=""),"",B482*'MPTO_working_3-way'!$I481)</f>
        <v>3.4614162255986503</v>
      </c>
      <c r="G482" s="48">
        <f>IF(OR($A482="",$B482="",$C482=""),"",C482*'MPTO_working_3-way'!$I481)</f>
        <v>3.8494215842203277</v>
      </c>
      <c r="H482" s="46">
        <f>IF(OR($A482="",$B482="",$C482=""),"",'MPTO_working_3-way'!E481)</f>
        <v>2.2035787284205894</v>
      </c>
      <c r="I482" s="47">
        <f>IF(OR($A482="",$B482="",$C482=""),"",'MPTO_working_3-way'!F481)</f>
        <v>3.4726682872778372</v>
      </c>
      <c r="J482" s="48">
        <f>IF(OR($A482="",$B482="",$C482=""),"",'MPTO_working_3-way'!G481)</f>
        <v>3.8725205729429808</v>
      </c>
      <c r="K482" s="46">
        <f>IF(OR($A482="",$B482="",$C482=""),"",'OddsRatio_working_3-way'!H481)</f>
        <v>2.2086559913913297</v>
      </c>
      <c r="L482" s="47">
        <f>IF(OR($A482="",$B482="",$C482=""),"",'OddsRatio_working_3-way'!I481)</f>
        <v>3.4689639482267332</v>
      </c>
      <c r="M482" s="48">
        <f>IF(OR($A482="",$B482="",$C482=""),"",'OddsRatio_working_3-way'!J481)</f>
        <v>3.861518885601694</v>
      </c>
      <c r="N482" s="49">
        <f t="shared" si="135"/>
        <v>45.132162090580039</v>
      </c>
      <c r="O482" s="50">
        <f t="shared" si="136"/>
        <v>28.889909066831464</v>
      </c>
      <c r="P482" s="50">
        <f t="shared" si="137"/>
        <v>25.977928842588511</v>
      </c>
      <c r="Q482" t="s">
        <v>482</v>
      </c>
      <c r="R482" t="s">
        <v>247</v>
      </c>
      <c r="S482" s="40">
        <v>44163</v>
      </c>
      <c r="T482" s="4">
        <v>100</v>
      </c>
      <c r="U482" s="4">
        <f t="shared" si="125"/>
        <v>53.917050691244242</v>
      </c>
      <c r="V482" s="4">
        <f t="shared" si="126"/>
        <v>70.501474926253692</v>
      </c>
      <c r="W482" s="4">
        <f t="shared" si="127"/>
        <v>73.474801061007966</v>
      </c>
      <c r="X482" s="4">
        <f t="shared" si="128"/>
        <v>56.023724012738363</v>
      </c>
      <c r="Y482" s="4">
        <f t="shared" si="129"/>
        <v>72.608148247747806</v>
      </c>
      <c r="Z482" s="4">
        <f t="shared" si="130"/>
        <v>75.581474382502066</v>
      </c>
      <c r="AA482" s="4">
        <f t="shared" si="131"/>
        <v>-2.1066733214941209</v>
      </c>
      <c r="AB482" s="4">
        <f t="shared" si="132"/>
        <v>-2.1066733214941138</v>
      </c>
      <c r="AC482" s="4">
        <f t="shared" si="133"/>
        <v>-2.1066733214940996</v>
      </c>
      <c r="AF482">
        <v>2.34</v>
      </c>
      <c r="AG482">
        <v>1.66</v>
      </c>
    </row>
    <row r="483" spans="1:33" ht="15" x14ac:dyDescent="0.25">
      <c r="A483">
        <v>1.2</v>
      </c>
      <c r="B483">
        <v>7.92</v>
      </c>
      <c r="C483">
        <v>14.27</v>
      </c>
      <c r="D483" s="45">
        <f t="shared" si="134"/>
        <v>2.967304438923235E-2</v>
      </c>
      <c r="E483" s="46">
        <f>IF(OR($A483="",$B483="",$C483=""),"",A483*'MPTO_working_3-way'!$I482)</f>
        <v>1.2356076532670788</v>
      </c>
      <c r="F483" s="47">
        <f>IF(OR($A483="",$B483="",$C483=""),"",B483*'MPTO_working_3-way'!$I482)</f>
        <v>8.1550105115627201</v>
      </c>
      <c r="G483" s="48">
        <f>IF(OR($A483="",$B483="",$C483=""),"",C483*'MPTO_working_3-way'!$I482)</f>
        <v>14.693434343434346</v>
      </c>
      <c r="H483" s="46">
        <f>IF(OR($A483="",$B483="",$C483=""),"",'MPTO_working_3-way'!E482)</f>
        <v>1.2144141459438007</v>
      </c>
      <c r="I483" s="47">
        <f>IF(OR($A483="",$B483="",$C483=""),"",'MPTO_working_3-way'!F482)</f>
        <v>8.5931610587889438</v>
      </c>
      <c r="J483" s="48">
        <f>IF(OR($A483="",$B483="",$C483=""),"",'MPTO_working_3-way'!G482)</f>
        <v>16.615140348126094</v>
      </c>
      <c r="K483" s="46">
        <f>IF(OR($A483="",$B483="",$C483=""),"",'OddsRatio_working_3-way'!H482)</f>
        <v>1.2199320313037616</v>
      </c>
      <c r="L483" s="47">
        <f>IF(OR($A483="",$B483="",$C483=""),"",'OddsRatio_working_3-way'!I482)</f>
        <v>8.6096482831101397</v>
      </c>
      <c r="M483" s="48">
        <f>IF(OR($A483="",$B483="",$C483=""),"",'OddsRatio_working_3-way'!J482)</f>
        <v>15.592490277004563</v>
      </c>
      <c r="N483" s="49">
        <f t="shared" si="135"/>
        <v>80.931839274052166</v>
      </c>
      <c r="O483" s="50">
        <f t="shared" si="136"/>
        <v>12.262399890007904</v>
      </c>
      <c r="P483" s="50">
        <f t="shared" si="137"/>
        <v>6.8057608359399158</v>
      </c>
      <c r="Q483" t="s">
        <v>281</v>
      </c>
      <c r="R483" t="s">
        <v>246</v>
      </c>
      <c r="S483" s="40">
        <v>44163</v>
      </c>
      <c r="T483" s="4">
        <v>100</v>
      </c>
      <c r="U483" s="4">
        <f t="shared" si="125"/>
        <v>16.666666666666668</v>
      </c>
      <c r="V483" s="4">
        <f t="shared" si="126"/>
        <v>87.373737373737384</v>
      </c>
      <c r="W483" s="4">
        <f t="shared" si="127"/>
        <v>92.992291520672737</v>
      </c>
      <c r="X483" s="4">
        <f t="shared" si="128"/>
        <v>19.633971105589886</v>
      </c>
      <c r="Y483" s="4">
        <f t="shared" si="129"/>
        <v>90.341041812660592</v>
      </c>
      <c r="Z483" s="4">
        <f t="shared" si="130"/>
        <v>95.959595959595973</v>
      </c>
      <c r="AA483" s="4">
        <f t="shared" si="131"/>
        <v>-2.9673044389232182</v>
      </c>
      <c r="AB483" s="4">
        <f t="shared" si="132"/>
        <v>-2.9673044389232075</v>
      </c>
      <c r="AC483" s="4">
        <f t="shared" si="133"/>
        <v>-2.9673044389232359</v>
      </c>
      <c r="AF483">
        <v>1.34</v>
      </c>
      <c r="AG483">
        <v>3.44</v>
      </c>
    </row>
    <row r="484" spans="1:33" ht="15" x14ac:dyDescent="0.25">
      <c r="A484">
        <v>2.63</v>
      </c>
      <c r="B484">
        <v>2.77</v>
      </c>
      <c r="C484">
        <v>3.37</v>
      </c>
      <c r="D484" s="45">
        <f t="shared" si="134"/>
        <v>3.7974872251549385E-2</v>
      </c>
      <c r="E484" s="46">
        <f>IF(OR($A484="",$B484="",$C484=""),"",A484*'MPTO_working_3-way'!$I483)</f>
        <v>2.7298739140215749</v>
      </c>
      <c r="F484" s="47">
        <f>IF(OR($A484="",$B484="",$C484=""),"",B484*'MPTO_working_3-way'!$I483)</f>
        <v>2.8751903961367917</v>
      </c>
      <c r="G484" s="48">
        <f>IF(OR($A484="",$B484="",$C484=""),"",C484*'MPTO_working_3-way'!$I483)</f>
        <v>3.4979753194877214</v>
      </c>
      <c r="H484" s="46">
        <f>IF(OR($A484="",$B484="",$C484=""),"",'MPTO_working_3-way'!E483)</f>
        <v>2.7205713703782379</v>
      </c>
      <c r="I484" s="47">
        <f>IF(OR($A484="",$B484="",$C484=""),"",'MPTO_working_3-way'!F483)</f>
        <v>2.8706551162846985</v>
      </c>
      <c r="J484" s="48">
        <f>IF(OR($A484="",$B484="",$C484=""),"",'MPTO_working_3-way'!G483)</f>
        <v>3.5201647355609404</v>
      </c>
      <c r="K484" s="46">
        <f>IF(OR($A484="",$B484="",$C484=""),"",'OddsRatio_working_3-way'!H483)</f>
        <v>2.7251915552332751</v>
      </c>
      <c r="L484" s="47">
        <f>IF(OR($A484="",$B484="",$C484=""),"",'OddsRatio_working_3-way'!I483)</f>
        <v>2.873367517032452</v>
      </c>
      <c r="M484" s="48">
        <f>IF(OR($A484="",$B484="",$C484=""),"",'OddsRatio_working_3-way'!J483)</f>
        <v>3.5084073533146403</v>
      </c>
      <c r="N484" s="49">
        <f t="shared" si="135"/>
        <v>36.631728478874237</v>
      </c>
      <c r="O484" s="50">
        <f t="shared" si="136"/>
        <v>34.780305378858934</v>
      </c>
      <c r="P484" s="50">
        <f t="shared" si="137"/>
        <v>28.587966142266836</v>
      </c>
      <c r="Q484" t="s">
        <v>266</v>
      </c>
      <c r="R484" t="s">
        <v>260</v>
      </c>
      <c r="S484" s="40">
        <v>44163</v>
      </c>
      <c r="T484" s="4">
        <v>100</v>
      </c>
      <c r="U484" s="4">
        <f t="shared" si="125"/>
        <v>61.977186311787079</v>
      </c>
      <c r="V484" s="4">
        <f t="shared" si="126"/>
        <v>63.898916967509031</v>
      </c>
      <c r="W484" s="4">
        <f t="shared" si="127"/>
        <v>70.326409495548958</v>
      </c>
      <c r="X484" s="4">
        <f t="shared" si="128"/>
        <v>65.774673536942018</v>
      </c>
      <c r="Y484" s="4">
        <f t="shared" si="129"/>
        <v>67.696404192663962</v>
      </c>
      <c r="Z484" s="4">
        <f t="shared" si="130"/>
        <v>74.123896720703911</v>
      </c>
      <c r="AA484" s="4">
        <f t="shared" si="131"/>
        <v>-3.7974872251549385</v>
      </c>
      <c r="AB484" s="4">
        <f t="shared" si="132"/>
        <v>-3.7974872251549314</v>
      </c>
      <c r="AC484" s="4">
        <f t="shared" si="133"/>
        <v>-3.7974872251549527</v>
      </c>
      <c r="AF484">
        <v>2.63</v>
      </c>
      <c r="AG484">
        <v>1.51</v>
      </c>
    </row>
    <row r="485" spans="1:33" ht="15" x14ac:dyDescent="0.25">
      <c r="A485">
        <v>1.97</v>
      </c>
      <c r="B485">
        <v>3.43</v>
      </c>
      <c r="C485">
        <v>4.1500000000000004</v>
      </c>
      <c r="D485" s="45">
        <f t="shared" si="134"/>
        <v>4.0123258124029393E-2</v>
      </c>
      <c r="E485" s="46">
        <f>IF(OR($A485="",$B485="",$C485=""),"",A485*'MPTO_working_3-way'!$I484)</f>
        <v>2.0490428185043377</v>
      </c>
      <c r="F485" s="47">
        <f>IF(OR($A485="",$B485="",$C485=""),"",B485*'MPTO_working_3-way'!$I484)</f>
        <v>3.5676227753654208</v>
      </c>
      <c r="G485" s="48">
        <f>IF(OR($A485="",$B485="",$C485=""),"",C485*'MPTO_working_3-way'!$I484)</f>
        <v>4.3165115212147223</v>
      </c>
      <c r="H485" s="46">
        <f>IF(OR($A485="",$B485="",$C485=""),"",'MPTO_working_3-way'!E484)</f>
        <v>2.0233093581241111</v>
      </c>
      <c r="I485" s="47">
        <f>IF(OR($A485="",$B485="",$C485=""),"",'MPTO_working_3-way'!F484)</f>
        <v>3.5949140146311978</v>
      </c>
      <c r="J485" s="48">
        <f>IF(OR($A485="",$B485="",$C485=""),"",'MPTO_working_3-way'!G484)</f>
        <v>4.3938770505738356</v>
      </c>
      <c r="K485" s="46">
        <f>IF(OR($A485="",$B485="",$C485=""),"",'OddsRatio_working_3-way'!H484)</f>
        <v>2.033406804364442</v>
      </c>
      <c r="L485" s="47">
        <f>IF(OR($A485="",$B485="",$C485=""),"",'OddsRatio_working_3-way'!I484)</f>
        <v>3.5888438501088604</v>
      </c>
      <c r="M485" s="48">
        <f>IF(OR($A485="",$B485="",$C485=""),"",'OddsRatio_working_3-way'!J484)</f>
        <v>4.3559086945855601</v>
      </c>
      <c r="N485" s="49">
        <f t="shared" si="135"/>
        <v>48.80327492277258</v>
      </c>
      <c r="O485" s="50">
        <f t="shared" si="136"/>
        <v>28.029869270513696</v>
      </c>
      <c r="P485" s="50">
        <f t="shared" si="137"/>
        <v>23.16685580671373</v>
      </c>
      <c r="Q485" t="s">
        <v>252</v>
      </c>
      <c r="R485" t="s">
        <v>264</v>
      </c>
      <c r="S485" s="40">
        <v>44163</v>
      </c>
      <c r="T485" s="4">
        <v>100</v>
      </c>
      <c r="U485" s="4">
        <f t="shared" si="125"/>
        <v>49.238578680203041</v>
      </c>
      <c r="V485" s="4">
        <f t="shared" si="126"/>
        <v>70.845481049562679</v>
      </c>
      <c r="W485" s="4">
        <f t="shared" si="127"/>
        <v>75.903614457831324</v>
      </c>
      <c r="X485" s="4">
        <f t="shared" si="128"/>
        <v>53.25090449260599</v>
      </c>
      <c r="Y485" s="4">
        <f t="shared" si="129"/>
        <v>74.857806861965628</v>
      </c>
      <c r="Z485" s="4">
        <f t="shared" si="130"/>
        <v>79.915940270234259</v>
      </c>
      <c r="AA485" s="4">
        <f t="shared" si="131"/>
        <v>-4.0123258124029491</v>
      </c>
      <c r="AB485" s="4">
        <f t="shared" si="132"/>
        <v>-4.0123258124029491</v>
      </c>
      <c r="AC485" s="4">
        <f t="shared" si="133"/>
        <v>-4.0123258124029348</v>
      </c>
      <c r="AF485">
        <v>2.0499999999999998</v>
      </c>
      <c r="AG485">
        <v>1.81</v>
      </c>
    </row>
    <row r="486" spans="1:33" ht="15" x14ac:dyDescent="0.25">
      <c r="A486">
        <v>1.94</v>
      </c>
      <c r="B486">
        <v>3.23</v>
      </c>
      <c r="C486">
        <v>4.63</v>
      </c>
      <c r="D486" s="45">
        <f t="shared" si="134"/>
        <v>4.1044162127876982E-2</v>
      </c>
      <c r="E486" s="46">
        <f>IF(OR($A486="",$B486="",$C486=""),"",A486*'MPTO_working_3-way'!$I485)</f>
        <v>2.0196256745280814</v>
      </c>
      <c r="F486" s="47">
        <f>IF(OR($A486="",$B486="",$C486=""),"",B486*'MPTO_working_3-way'!$I485)</f>
        <v>3.3625726436730425</v>
      </c>
      <c r="G486" s="48">
        <f>IF(OR($A486="",$B486="",$C486=""),"",C486*'MPTO_working_3-way'!$I485)</f>
        <v>4.8200344706520699</v>
      </c>
      <c r="H486" s="46">
        <f>IF(OR($A486="",$B486="",$C486=""),"",'MPTO_working_3-way'!E485)</f>
        <v>1.9928952084111737</v>
      </c>
      <c r="I486" s="47">
        <f>IF(OR($A486="",$B486="",$C486=""),"",'MPTO_working_3-way'!F485)</f>
        <v>3.379335828201222</v>
      </c>
      <c r="J486" s="48">
        <f>IF(OR($A486="",$B486="",$C486=""),"",'MPTO_working_3-way'!G485)</f>
        <v>4.9431211361597249</v>
      </c>
      <c r="K486" s="46">
        <f>IF(OR($A486="",$B486="",$C486=""),"",'OddsRatio_working_3-way'!H485)</f>
        <v>2.0035762649805156</v>
      </c>
      <c r="L486" s="47">
        <f>IF(OR($A486="",$B486="",$C486=""),"",'OddsRatio_working_3-way'!I485)</f>
        <v>3.3808245435176048</v>
      </c>
      <c r="M486" s="48">
        <f>IF(OR($A486="",$B486="",$C486=""),"",'OddsRatio_working_3-way'!J485)</f>
        <v>4.8755125977439047</v>
      </c>
      <c r="N486" s="49">
        <f t="shared" si="135"/>
        <v>49.514125939880735</v>
      </c>
      <c r="O486" s="50">
        <f t="shared" si="136"/>
        <v>29.739134465439204</v>
      </c>
      <c r="P486" s="50">
        <f t="shared" si="137"/>
        <v>20.746739594680051</v>
      </c>
      <c r="Q486" t="s">
        <v>254</v>
      </c>
      <c r="R486" t="s">
        <v>259</v>
      </c>
      <c r="S486" s="40">
        <v>44163</v>
      </c>
      <c r="T486" s="4">
        <v>100</v>
      </c>
      <c r="U486" s="4">
        <f t="shared" si="125"/>
        <v>48.453608247422686</v>
      </c>
      <c r="V486" s="4">
        <f t="shared" si="126"/>
        <v>69.040247678018574</v>
      </c>
      <c r="W486" s="4">
        <f t="shared" si="127"/>
        <v>78.40172786177105</v>
      </c>
      <c r="X486" s="4">
        <f t="shared" si="128"/>
        <v>52.558024460210362</v>
      </c>
      <c r="Y486" s="4">
        <f t="shared" si="129"/>
        <v>73.144663890806271</v>
      </c>
      <c r="Z486" s="4">
        <f t="shared" si="130"/>
        <v>82.506144074558748</v>
      </c>
      <c r="AA486" s="4">
        <f t="shared" si="131"/>
        <v>-4.104416212787676</v>
      </c>
      <c r="AB486" s="4">
        <f t="shared" si="132"/>
        <v>-4.1044162127876973</v>
      </c>
      <c r="AC486" s="4">
        <f t="shared" si="133"/>
        <v>-4.1044162127876973</v>
      </c>
      <c r="AF486">
        <v>2.44</v>
      </c>
      <c r="AG486">
        <v>1.58</v>
      </c>
    </row>
    <row r="487" spans="1:33" ht="15" x14ac:dyDescent="0.25">
      <c r="A487">
        <v>1.81</v>
      </c>
      <c r="B487">
        <v>3.47</v>
      </c>
      <c r="C487">
        <v>4.9800000000000004</v>
      </c>
      <c r="D487" s="45">
        <f t="shared" si="134"/>
        <v>4.1473838737055457E-2</v>
      </c>
      <c r="E487" s="46">
        <f>IF(OR($A487="",$B487="",$C487=""),"",A487*'MPTO_working_3-way'!$I486)</f>
        <v>1.8850676481140705</v>
      </c>
      <c r="F487" s="47">
        <f>IF(OR($A487="",$B487="",$C487=""),"",B487*'MPTO_working_3-way'!$I486)</f>
        <v>3.6139142204175827</v>
      </c>
      <c r="G487" s="48">
        <f>IF(OR($A487="",$B487="",$C487=""),"",C487*'MPTO_working_3-way'!$I486)</f>
        <v>5.1865397169105369</v>
      </c>
      <c r="H487" s="46">
        <f>IF(OR($A487="",$B487="",$C487=""),"",'MPTO_working_3-way'!E486)</f>
        <v>1.8564531916435125</v>
      </c>
      <c r="I487" s="47">
        <f>IF(OR($A487="",$B487="",$C487=""),"",'MPTO_working_3-way'!F486)</f>
        <v>3.6448485106501334</v>
      </c>
      <c r="J487" s="48">
        <f>IF(OR($A487="",$B487="",$C487=""),"",'MPTO_working_3-way'!G486)</f>
        <v>5.3482056252745123</v>
      </c>
      <c r="K487" s="46">
        <f>IF(OR($A487="",$B487="",$C487=""),"",'OddsRatio_working_3-way'!H486)</f>
        <v>1.8672416180829234</v>
      </c>
      <c r="L487" s="47">
        <f>IF(OR($A487="",$B487="",$C487=""),"",'OddsRatio_working_3-way'!I486)</f>
        <v>3.6445516008207677</v>
      </c>
      <c r="M487" s="48">
        <f>IF(OR($A487="",$B487="",$C487=""),"",'OddsRatio_working_3-way'!J486)</f>
        <v>5.2612612839136261</v>
      </c>
      <c r="N487" s="49">
        <f t="shared" si="135"/>
        <v>53.048494095183116</v>
      </c>
      <c r="O487" s="50">
        <f t="shared" si="136"/>
        <v>27.670828332069579</v>
      </c>
      <c r="P487" s="50">
        <f t="shared" si="137"/>
        <v>19.280677572747276</v>
      </c>
      <c r="Q487" t="s">
        <v>257</v>
      </c>
      <c r="R487" t="s">
        <v>267</v>
      </c>
      <c r="S487" s="40">
        <v>44163</v>
      </c>
      <c r="T487" s="4">
        <v>100</v>
      </c>
      <c r="U487" s="4">
        <f t="shared" si="125"/>
        <v>44.751381215469614</v>
      </c>
      <c r="V487" s="4">
        <f t="shared" si="126"/>
        <v>71.181556195965413</v>
      </c>
      <c r="W487" s="4">
        <f t="shared" si="127"/>
        <v>79.919678714859444</v>
      </c>
      <c r="X487" s="4">
        <f t="shared" si="128"/>
        <v>48.898765089175143</v>
      </c>
      <c r="Y487" s="4">
        <f t="shared" si="129"/>
        <v>75.328940069670949</v>
      </c>
      <c r="Z487" s="4">
        <f t="shared" si="130"/>
        <v>84.06706258856498</v>
      </c>
      <c r="AA487" s="4">
        <f t="shared" si="131"/>
        <v>-4.1473838737055289</v>
      </c>
      <c r="AB487" s="4">
        <f t="shared" si="132"/>
        <v>-4.147383873705536</v>
      </c>
      <c r="AC487" s="4">
        <f t="shared" si="133"/>
        <v>-4.147383873705536</v>
      </c>
      <c r="AF487">
        <v>2.2000000000000002</v>
      </c>
      <c r="AG487">
        <v>1.7</v>
      </c>
    </row>
    <row r="488" spans="1:33" ht="15" x14ac:dyDescent="0.25">
      <c r="A488">
        <v>1.88</v>
      </c>
      <c r="B488">
        <v>3.3</v>
      </c>
      <c r="C488">
        <v>4.88</v>
      </c>
      <c r="D488" s="45">
        <f t="shared" si="134"/>
        <v>3.9863229434209391E-2</v>
      </c>
      <c r="E488" s="46">
        <f>IF(OR($A488="",$B488="",$C488=""),"",A488*'MPTO_working_3-way'!$I487)</f>
        <v>1.9549428713363135</v>
      </c>
      <c r="F488" s="47">
        <f>IF(OR($A488="",$B488="",$C488=""),"",B488*'MPTO_working_3-way'!$I487)</f>
        <v>3.4315486571328906</v>
      </c>
      <c r="G488" s="48">
        <f>IF(OR($A488="",$B488="",$C488=""),"",C488*'MPTO_working_3-way'!$I487)</f>
        <v>5.0745325596389419</v>
      </c>
      <c r="H488" s="46">
        <f>IF(OR($A488="",$B488="",$C488=""),"",'MPTO_working_3-way'!E487)</f>
        <v>1.928167468844151</v>
      </c>
      <c r="I488" s="47">
        <f>IF(OR($A488="",$B488="",$C488=""),"",'MPTO_working_3-way'!F487)</f>
        <v>3.4513397009916265</v>
      </c>
      <c r="J488" s="48">
        <f>IF(OR($A488="",$B488="",$C488=""),"",'MPTO_working_3-way'!G487)</f>
        <v>5.2183817175635667</v>
      </c>
      <c r="K488" s="46">
        <f>IF(OR($A488="",$B488="",$C488=""),"",'OddsRatio_working_3-way'!H487)</f>
        <v>1.9386616549949443</v>
      </c>
      <c r="L488" s="47">
        <f>IF(OR($A488="",$B488="",$C488=""),"",'OddsRatio_working_3-way'!I487)</f>
        <v>3.4533202346458762</v>
      </c>
      <c r="M488" s="48">
        <f>IF(OR($A488="",$B488="",$C488=""),"",'OddsRatio_working_3-way'!J487)</f>
        <v>5.1386445697504355</v>
      </c>
      <c r="N488" s="49">
        <f t="shared" si="135"/>
        <v>51.152389906741561</v>
      </c>
      <c r="O488" s="50">
        <f t="shared" si="136"/>
        <v>29.141361522628522</v>
      </c>
      <c r="P488" s="50">
        <f t="shared" si="137"/>
        <v>19.706248570629942</v>
      </c>
      <c r="Q488" t="s">
        <v>262</v>
      </c>
      <c r="R488" t="s">
        <v>255</v>
      </c>
      <c r="S488" s="40">
        <v>44163</v>
      </c>
      <c r="T488" s="4">
        <v>100</v>
      </c>
      <c r="U488" s="4">
        <f t="shared" si="125"/>
        <v>46.808510638297875</v>
      </c>
      <c r="V488" s="4">
        <f t="shared" si="126"/>
        <v>69.696969696969703</v>
      </c>
      <c r="W488" s="4">
        <f t="shared" si="127"/>
        <v>79.508196721311478</v>
      </c>
      <c r="X488" s="4">
        <f t="shared" si="128"/>
        <v>50.794833581718834</v>
      </c>
      <c r="Y488" s="4">
        <f t="shared" si="129"/>
        <v>73.683292640390647</v>
      </c>
      <c r="Z488" s="4">
        <f t="shared" si="130"/>
        <v>83.494519664732422</v>
      </c>
      <c r="AA488" s="4">
        <f t="shared" si="131"/>
        <v>-3.9863229434209586</v>
      </c>
      <c r="AB488" s="4">
        <f t="shared" si="132"/>
        <v>-3.9863229434209444</v>
      </c>
      <c r="AC488" s="4">
        <f t="shared" si="133"/>
        <v>-3.9863229434209444</v>
      </c>
      <c r="AF488">
        <v>2.48</v>
      </c>
      <c r="AG488">
        <v>1.56</v>
      </c>
    </row>
    <row r="489" spans="1:33" ht="15" x14ac:dyDescent="0.25">
      <c r="A489">
        <v>1.72</v>
      </c>
      <c r="B489">
        <v>3.59</v>
      </c>
      <c r="C489">
        <v>5.43</v>
      </c>
      <c r="D489" s="45">
        <f t="shared" si="134"/>
        <v>4.4108943485736907E-2</v>
      </c>
      <c r="E489" s="46">
        <f>IF(OR($A489="",$B489="",$C489=""),"",A489*'MPTO_working_3-way'!$I488)</f>
        <v>1.7958673827954674</v>
      </c>
      <c r="F489" s="47">
        <f>IF(OR($A489="",$B489="",$C489=""),"",B489*'MPTO_working_3-way'!$I488)</f>
        <v>3.7483511071137952</v>
      </c>
      <c r="G489" s="48">
        <f>IF(OR($A489="",$B489="",$C489=""),"",C489*'MPTO_working_3-way'!$I488)</f>
        <v>5.6695115631275508</v>
      </c>
      <c r="H489" s="46">
        <f>IF(OR($A489="",$B489="",$C489=""),"",'MPTO_working_3-way'!E488)</f>
        <v>1.7646258482397266</v>
      </c>
      <c r="I489" s="47">
        <f>IF(OR($A489="",$B489="",$C489=""),"",'MPTO_working_3-way'!F488)</f>
        <v>3.7900530311685094</v>
      </c>
      <c r="J489" s="48">
        <f>IF(OR($A489="",$B489="",$C489=""),"",'MPTO_working_3-way'!G488)</f>
        <v>5.9011295908401218</v>
      </c>
      <c r="K489" s="46">
        <f>IF(OR($A489="",$B489="",$C489=""),"",'OddsRatio_working_3-way'!H488)</f>
        <v>1.7759844180355495</v>
      </c>
      <c r="L489" s="47">
        <f>IF(OR($A489="",$B489="",$C489=""),"",'OddsRatio_working_3-way'!I488)</f>
        <v>3.7913883926556564</v>
      </c>
      <c r="M489" s="48">
        <f>IF(OR($A489="",$B489="",$C489=""),"",'OddsRatio_working_3-way'!J488)</f>
        <v>5.7744596831909485</v>
      </c>
      <c r="N489" s="49">
        <f t="shared" si="135"/>
        <v>55.683398984806367</v>
      </c>
      <c r="O489" s="50">
        <f t="shared" si="136"/>
        <v>26.678397285199711</v>
      </c>
      <c r="P489" s="50">
        <f t="shared" si="137"/>
        <v>17.638203729993915</v>
      </c>
      <c r="Q489" t="s">
        <v>261</v>
      </c>
      <c r="R489" t="s">
        <v>471</v>
      </c>
      <c r="S489" s="40">
        <v>44163</v>
      </c>
      <c r="T489" s="4">
        <v>100</v>
      </c>
      <c r="U489" s="4">
        <f t="shared" si="125"/>
        <v>41.860465116279073</v>
      </c>
      <c r="V489" s="4">
        <f t="shared" si="126"/>
        <v>72.14484679665739</v>
      </c>
      <c r="W489" s="4">
        <f t="shared" si="127"/>
        <v>81.583793738489874</v>
      </c>
      <c r="X489" s="4">
        <f t="shared" si="128"/>
        <v>46.271359464852743</v>
      </c>
      <c r="Y489" s="4">
        <f t="shared" si="129"/>
        <v>76.555741145231053</v>
      </c>
      <c r="Z489" s="4">
        <f t="shared" si="130"/>
        <v>85.994688087063551</v>
      </c>
      <c r="AA489" s="4">
        <f t="shared" si="131"/>
        <v>-4.4108943485736702</v>
      </c>
      <c r="AB489" s="4">
        <f t="shared" si="132"/>
        <v>-4.4108943485736631</v>
      </c>
      <c r="AC489" s="4">
        <f t="shared" si="133"/>
        <v>-4.4108943485736773</v>
      </c>
      <c r="AF489">
        <v>2.23</v>
      </c>
      <c r="AG489">
        <v>1.68</v>
      </c>
    </row>
    <row r="490" spans="1:33" ht="15" x14ac:dyDescent="0.25">
      <c r="A490">
        <v>2.81</v>
      </c>
      <c r="B490">
        <v>2.88</v>
      </c>
      <c r="C490">
        <v>2.99</v>
      </c>
      <c r="D490" s="45">
        <f t="shared" si="134"/>
        <v>3.7542268878335783E-2</v>
      </c>
      <c r="E490" s="46">
        <f>IF(OR($A490="",$B490="",$C490=""),"",A490*'MPTO_working_3-way'!$I489)</f>
        <v>2.9154937755481236</v>
      </c>
      <c r="F490" s="47">
        <f>IF(OR($A490="",$B490="",$C490=""),"",B490*'MPTO_working_3-way'!$I489)</f>
        <v>2.9881217343696069</v>
      </c>
      <c r="G490" s="48">
        <f>IF(OR($A490="",$B490="",$C490=""),"",C490*'MPTO_working_3-way'!$I489)</f>
        <v>3.102251383946224</v>
      </c>
      <c r="H490" s="46">
        <f>IF(OR($A490="",$B490="",$C490=""),"",'MPTO_working_3-way'!E489)</f>
        <v>2.9124138441251279</v>
      </c>
      <c r="I490" s="47">
        <f>IF(OR($A490="",$B490="",$C490=""),"",'MPTO_working_3-way'!F489)</f>
        <v>2.9876776289947284</v>
      </c>
      <c r="J490" s="48">
        <f>IF(OR($A490="",$B490="",$C490=""),"",'MPTO_working_3-way'!G489)</f>
        <v>3.1062260579516314</v>
      </c>
      <c r="K490" s="46">
        <f>IF(OR($A490="",$B490="",$C490=""),"",'OddsRatio_working_3-way'!H489)</f>
        <v>2.9139133977709775</v>
      </c>
      <c r="L490" s="47">
        <f>IF(OR($A490="",$B490="",$C490=""),"",'OddsRatio_working_3-way'!I489)</f>
        <v>2.9879321479610153</v>
      </c>
      <c r="M490" s="48">
        <f>IF(OR($A490="",$B490="",$C490=""),"",'OddsRatio_working_3-way'!J489)</f>
        <v>3.1042473268310746</v>
      </c>
      <c r="N490" s="49">
        <f t="shared" si="135"/>
        <v>34.299507287131711</v>
      </c>
      <c r="O490" s="50">
        <f t="shared" si="136"/>
        <v>33.465838707236145</v>
      </c>
      <c r="P490" s="50">
        <f t="shared" si="137"/>
        <v>32.234654005632137</v>
      </c>
      <c r="Q490" t="s">
        <v>253</v>
      </c>
      <c r="R490" t="s">
        <v>268</v>
      </c>
      <c r="S490" s="40">
        <v>44163</v>
      </c>
      <c r="T490" s="4">
        <v>100</v>
      </c>
      <c r="U490" s="4">
        <f t="shared" si="125"/>
        <v>64.412811387900362</v>
      </c>
      <c r="V490" s="4">
        <f t="shared" si="126"/>
        <v>65.277777777777771</v>
      </c>
      <c r="W490" s="4">
        <f t="shared" si="127"/>
        <v>66.555183946488299</v>
      </c>
      <c r="X490" s="4">
        <f t="shared" si="128"/>
        <v>68.16703827573393</v>
      </c>
      <c r="Y490" s="4">
        <f t="shared" si="129"/>
        <v>69.032004665611339</v>
      </c>
      <c r="Z490" s="4">
        <f t="shared" si="130"/>
        <v>70.309410834321866</v>
      </c>
      <c r="AA490" s="4">
        <f t="shared" si="131"/>
        <v>-3.7542268878335676</v>
      </c>
      <c r="AB490" s="4">
        <f t="shared" si="132"/>
        <v>-3.7542268878335676</v>
      </c>
      <c r="AC490" s="4">
        <f t="shared" si="133"/>
        <v>-3.7542268878335676</v>
      </c>
      <c r="AF490">
        <v>2.56</v>
      </c>
      <c r="AG490">
        <v>1.53</v>
      </c>
    </row>
    <row r="491" spans="1:33" ht="15" x14ac:dyDescent="0.25">
      <c r="A491">
        <v>3.26</v>
      </c>
      <c r="B491">
        <v>3.01</v>
      </c>
      <c r="C491">
        <v>2.5</v>
      </c>
      <c r="D491" s="45">
        <f t="shared" si="134"/>
        <v>3.8974379878931042E-2</v>
      </c>
      <c r="E491" s="46">
        <f>IF(OR($A491="",$B491="",$C491=""),"",A491*'MPTO_working_3-way'!$I490)</f>
        <v>3.3870564784053148</v>
      </c>
      <c r="F491" s="47">
        <f>IF(OR($A491="",$B491="",$C491=""),"",B491*'MPTO_working_3-way'!$I490)</f>
        <v>3.1273128834355823</v>
      </c>
      <c r="G491" s="48">
        <f>IF(OR($A491="",$B491="",$C491=""),"",C491*'MPTO_working_3-way'!$I490)</f>
        <v>2.5974359496973278</v>
      </c>
      <c r="H491" s="46">
        <f>IF(OR($A491="",$B491="",$C491=""),"",'MPTO_working_3-way'!E490)</f>
        <v>3.4041741254180362</v>
      </c>
      <c r="I491" s="47">
        <f>IF(OR($A491="",$B491="",$C491=""),"",'MPTO_working_3-way'!F490)</f>
        <v>3.1324939665189682</v>
      </c>
      <c r="J491" s="48">
        <f>IF(OR($A491="",$B491="",$C491=""),"",'MPTO_working_3-way'!G490)</f>
        <v>2.5839223080083</v>
      </c>
      <c r="K491" s="46">
        <f>IF(OR($A491="",$B491="",$C491=""),"",'OddsRatio_working_3-way'!H490)</f>
        <v>3.3956967215509684</v>
      </c>
      <c r="L491" s="47">
        <f>IF(OR($A491="",$B491="",$C491=""),"",'OddsRatio_working_3-way'!I490)</f>
        <v>3.1306860222643564</v>
      </c>
      <c r="M491" s="48">
        <f>IF(OR($A491="",$B491="",$C491=""),"",'OddsRatio_working_3-way'!J490)</f>
        <v>2.5900641957196688</v>
      </c>
      <c r="N491" s="49">
        <f t="shared" si="135"/>
        <v>29.524160768373648</v>
      </c>
      <c r="O491" s="50">
        <f t="shared" si="136"/>
        <v>31.976333589667139</v>
      </c>
      <c r="P491" s="50">
        <f t="shared" si="137"/>
        <v>38.499505641959232</v>
      </c>
      <c r="Q491" t="s">
        <v>265</v>
      </c>
      <c r="R491" t="s">
        <v>263</v>
      </c>
      <c r="S491" s="40">
        <v>44163</v>
      </c>
      <c r="T491" s="4">
        <v>100</v>
      </c>
      <c r="U491" s="4">
        <f t="shared" si="125"/>
        <v>69.325153374233125</v>
      </c>
      <c r="V491" s="4">
        <f t="shared" si="126"/>
        <v>66.777408637873762</v>
      </c>
      <c r="W491" s="4">
        <f t="shared" si="127"/>
        <v>60</v>
      </c>
      <c r="X491" s="4">
        <f t="shared" si="128"/>
        <v>73.222591362126252</v>
      </c>
      <c r="Y491" s="4">
        <f t="shared" si="129"/>
        <v>70.674846625766875</v>
      </c>
      <c r="Z491" s="4">
        <f t="shared" si="130"/>
        <v>63.897437987893113</v>
      </c>
      <c r="AA491" s="4">
        <f t="shared" si="131"/>
        <v>-3.8974379878931273</v>
      </c>
      <c r="AB491" s="4">
        <f t="shared" si="132"/>
        <v>-3.8974379878931131</v>
      </c>
      <c r="AC491" s="4">
        <f t="shared" si="133"/>
        <v>-3.8974379878931131</v>
      </c>
      <c r="AF491">
        <v>2.39</v>
      </c>
      <c r="AG491">
        <v>1.6</v>
      </c>
    </row>
    <row r="492" spans="1:33" ht="15" x14ac:dyDescent="0.25">
      <c r="A492">
        <v>2.46</v>
      </c>
      <c r="B492">
        <v>2.91</v>
      </c>
      <c r="C492">
        <v>3.47</v>
      </c>
      <c r="D492" s="45">
        <f t="shared" si="134"/>
        <v>3.8331114764845076E-2</v>
      </c>
      <c r="E492" s="46">
        <f>IF(OR($A492="",$B492="",$C492=""),"",A492*'MPTO_working_3-way'!$I491)</f>
        <v>2.5542945423215189</v>
      </c>
      <c r="F492" s="47">
        <f>IF(OR($A492="",$B492="",$C492=""),"",B492*'MPTO_working_3-way'!$I491)</f>
        <v>3.0215435439656995</v>
      </c>
      <c r="G492" s="48">
        <f>IF(OR($A492="",$B492="",$C492=""),"",C492*'MPTO_working_3-way'!$I491)</f>
        <v>3.6030089682340125</v>
      </c>
      <c r="H492" s="46">
        <f>IF(OR($A492="",$B492="",$C492=""),"",'MPTO_working_3-way'!E491)</f>
        <v>2.5398307252711927</v>
      </c>
      <c r="I492" s="47">
        <f>IF(OR($A492="",$B492="",$C492=""),"",'MPTO_working_3-way'!F491)</f>
        <v>3.0223754911596741</v>
      </c>
      <c r="J492" s="48">
        <f>IF(OR($A492="",$B492="",$C492=""),"",'MPTO_working_3-way'!G491)</f>
        <v>3.6309845007041148</v>
      </c>
      <c r="K492" s="46">
        <f>IF(OR($A492="",$B492="",$C492=""),"",'OddsRatio_working_3-way'!H491)</f>
        <v>2.5464958086392717</v>
      </c>
      <c r="L492" s="47">
        <f>IF(OR($A492="",$B492="",$C492=""),"",'OddsRatio_working_3-way'!I491)</f>
        <v>3.0231554756856234</v>
      </c>
      <c r="M492" s="48">
        <f>IF(OR($A492="",$B492="",$C492=""),"",'OddsRatio_working_3-way'!J491)</f>
        <v>3.6163319502321922</v>
      </c>
      <c r="N492" s="49">
        <f t="shared" si="135"/>
        <v>39.149752835126492</v>
      </c>
      <c r="O492" s="50">
        <f t="shared" si="136"/>
        <v>33.095667345158468</v>
      </c>
      <c r="P492" s="50">
        <f t="shared" si="137"/>
        <v>27.75457981971503</v>
      </c>
      <c r="Q492" t="s">
        <v>258</v>
      </c>
      <c r="R492" t="s">
        <v>276</v>
      </c>
      <c r="S492" s="40">
        <v>44163</v>
      </c>
      <c r="T492" s="4">
        <v>100</v>
      </c>
      <c r="U492" s="4">
        <f t="shared" si="125"/>
        <v>59.349593495934961</v>
      </c>
      <c r="V492" s="4">
        <f t="shared" si="126"/>
        <v>65.635738831615114</v>
      </c>
      <c r="W492" s="4">
        <f t="shared" si="127"/>
        <v>71.181556195965413</v>
      </c>
      <c r="X492" s="4">
        <f t="shared" si="128"/>
        <v>63.182704972419465</v>
      </c>
      <c r="Y492" s="4">
        <f t="shared" si="129"/>
        <v>69.468850308099618</v>
      </c>
      <c r="Z492" s="4">
        <f t="shared" si="130"/>
        <v>75.014667672449917</v>
      </c>
      <c r="AA492" s="4">
        <f t="shared" si="131"/>
        <v>-3.833111476484504</v>
      </c>
      <c r="AB492" s="4">
        <f t="shared" si="132"/>
        <v>-3.833111476484504</v>
      </c>
      <c r="AC492" s="4">
        <f t="shared" si="133"/>
        <v>-3.833111476484504</v>
      </c>
      <c r="AF492">
        <v>2.7</v>
      </c>
      <c r="AG492">
        <v>1.47</v>
      </c>
    </row>
    <row r="493" spans="1:33" ht="15" x14ac:dyDescent="0.25">
      <c r="A493">
        <v>2.06</v>
      </c>
      <c r="B493">
        <v>3.26</v>
      </c>
      <c r="C493">
        <v>3.95</v>
      </c>
      <c r="D493" s="45">
        <f t="shared" si="134"/>
        <v>4.5349916423577552E-2</v>
      </c>
      <c r="E493" s="46">
        <f>IF(OR($A493="",$B493="",$C493=""),"",A493*'MPTO_working_3-way'!$I492)</f>
        <v>2.1534208278325697</v>
      </c>
      <c r="F493" s="47">
        <f>IF(OR($A493="",$B493="",$C493=""),"",B493*'MPTO_working_3-way'!$I492)</f>
        <v>3.4078407275408624</v>
      </c>
      <c r="G493" s="48">
        <f>IF(OR($A493="",$B493="",$C493=""),"",C493*'MPTO_working_3-way'!$I492)</f>
        <v>4.1291321698731318</v>
      </c>
      <c r="H493" s="46">
        <f>IF(OR($A493="",$B493="",$C493=""),"",'MPTO_working_3-way'!E492)</f>
        <v>2.1262107907391306</v>
      </c>
      <c r="I493" s="47">
        <f>IF(OR($A493="",$B493="",$C493=""),"",'MPTO_working_3-way'!F492)</f>
        <v>3.4289810160453151</v>
      </c>
      <c r="J493" s="48">
        <f>IF(OR($A493="",$B493="",$C493=""),"",'MPTO_working_3-way'!G492)</f>
        <v>4.2008348896896193</v>
      </c>
      <c r="K493" s="46">
        <f>IF(OR($A493="",$B493="",$C493=""),"",'OddsRatio_working_3-way'!H492)</f>
        <v>2.1372211974604891</v>
      </c>
      <c r="L493" s="47">
        <f>IF(OR($A493="",$B493="",$C493=""),"",'OddsRatio_working_3-way'!I492)</f>
        <v>3.4246414210006653</v>
      </c>
      <c r="M493" s="48">
        <f>IF(OR($A493="",$B493="",$C493=""),"",'OddsRatio_working_3-way'!J492)</f>
        <v>4.1649080495362671</v>
      </c>
      <c r="N493" s="49">
        <f t="shared" si="135"/>
        <v>46.437741619064106</v>
      </c>
      <c r="O493" s="50">
        <f t="shared" si="136"/>
        <v>29.344094397322717</v>
      </c>
      <c r="P493" s="50">
        <f t="shared" si="137"/>
        <v>24.218163983613174</v>
      </c>
      <c r="Q493" t="s">
        <v>483</v>
      </c>
      <c r="R493" t="s">
        <v>256</v>
      </c>
      <c r="S493" s="40">
        <v>44163</v>
      </c>
      <c r="T493" s="4">
        <v>100</v>
      </c>
      <c r="U493" s="4">
        <f t="shared" si="125"/>
        <v>51.456310679611654</v>
      </c>
      <c r="V493" s="4">
        <f t="shared" si="126"/>
        <v>69.325153374233125</v>
      </c>
      <c r="W493" s="4">
        <f t="shared" si="127"/>
        <v>74.683544303797461</v>
      </c>
      <c r="X493" s="4">
        <f t="shared" si="128"/>
        <v>55.991302321969407</v>
      </c>
      <c r="Y493" s="4">
        <f t="shared" si="129"/>
        <v>73.860145016590877</v>
      </c>
      <c r="Z493" s="4">
        <f t="shared" si="130"/>
        <v>79.218535946155228</v>
      </c>
      <c r="AA493" s="4">
        <f t="shared" si="131"/>
        <v>-4.5349916423577525</v>
      </c>
      <c r="AB493" s="4">
        <f t="shared" si="132"/>
        <v>-4.5349916423577525</v>
      </c>
      <c r="AC493" s="4">
        <f t="shared" si="133"/>
        <v>-4.5349916423577668</v>
      </c>
      <c r="AF493">
        <v>2.4300000000000002</v>
      </c>
      <c r="AG493">
        <v>1.57</v>
      </c>
    </row>
    <row r="494" spans="1:33" ht="15" x14ac:dyDescent="0.25">
      <c r="A494">
        <v>2.88</v>
      </c>
      <c r="B494">
        <v>3.21</v>
      </c>
      <c r="C494">
        <v>2.56</v>
      </c>
      <c r="D494" s="45">
        <f t="shared" si="134"/>
        <v>4.937370197300095E-2</v>
      </c>
      <c r="E494" s="46">
        <f>IF(OR($A494="",$B494="",$C494=""),"",A494*'MPTO_working_3-way'!$I493)</f>
        <v>3.0221962616822426</v>
      </c>
      <c r="F494" s="47">
        <f>IF(OR($A494="",$B494="",$C494=""),"",B494*'MPTO_working_3-way'!$I493)</f>
        <v>3.368489583333333</v>
      </c>
      <c r="G494" s="48">
        <f>IF(OR($A494="",$B494="",$C494=""),"",C494*'MPTO_working_3-way'!$I493)</f>
        <v>2.6863966770508827</v>
      </c>
      <c r="H494" s="46">
        <f>IF(OR($A494="",$B494="",$C494=""),"",'MPTO_working_3-way'!E493)</f>
        <v>3.0233006851218995</v>
      </c>
      <c r="I494" s="47">
        <f>IF(OR($A494="",$B494="",$C494=""),"",'MPTO_working_3-way'!F493)</f>
        <v>3.389042652638524</v>
      </c>
      <c r="J494" s="48">
        <f>IF(OR($A494="",$B494="",$C494=""),"",'MPTO_working_3-way'!G493)</f>
        <v>2.6726027001243096</v>
      </c>
      <c r="K494" s="46">
        <f>IF(OR($A494="",$B494="",$C494=""),"",'OddsRatio_working_3-way'!H493)</f>
        <v>3.0234346094562441</v>
      </c>
      <c r="L494" s="47">
        <f>IF(OR($A494="",$B494="",$C494=""),"",'OddsRatio_working_3-way'!I493)</f>
        <v>3.3786119611161172</v>
      </c>
      <c r="M494" s="48">
        <f>IF(OR($A494="",$B494="",$C494=""),"",'OddsRatio_working_3-way'!J493)</f>
        <v>2.6790202078466709</v>
      </c>
      <c r="N494" s="49">
        <f t="shared" si="135"/>
        <v>33.088519520680329</v>
      </c>
      <c r="O494" s="50">
        <f t="shared" si="136"/>
        <v>29.686896018554314</v>
      </c>
      <c r="P494" s="50">
        <f t="shared" si="137"/>
        <v>37.224584460765364</v>
      </c>
      <c r="Q494" t="s">
        <v>452</v>
      </c>
      <c r="R494" t="s">
        <v>338</v>
      </c>
      <c r="S494" s="40">
        <v>44163</v>
      </c>
      <c r="T494" s="4">
        <v>100</v>
      </c>
      <c r="U494" s="4">
        <f t="shared" si="125"/>
        <v>65.277777777777771</v>
      </c>
      <c r="V494" s="4">
        <f t="shared" si="126"/>
        <v>68.847352024922117</v>
      </c>
      <c r="W494" s="4">
        <f t="shared" si="127"/>
        <v>60.9375</v>
      </c>
      <c r="X494" s="4">
        <f t="shared" si="128"/>
        <v>70.215147975077883</v>
      </c>
      <c r="Y494" s="4">
        <f t="shared" si="129"/>
        <v>73.784722222222214</v>
      </c>
      <c r="Z494" s="4">
        <f t="shared" si="130"/>
        <v>65.874870197300098</v>
      </c>
      <c r="AA494" s="4">
        <f t="shared" si="131"/>
        <v>-4.9373701973001118</v>
      </c>
      <c r="AB494" s="4">
        <f t="shared" si="132"/>
        <v>-4.9373701973000976</v>
      </c>
      <c r="AC494" s="4">
        <f t="shared" si="133"/>
        <v>-4.9373701973000976</v>
      </c>
      <c r="AF494">
        <v>2.4300000000000002</v>
      </c>
      <c r="AG494">
        <v>1.56</v>
      </c>
    </row>
    <row r="495" spans="1:33" ht="15" x14ac:dyDescent="0.25">
      <c r="A495">
        <v>5.8</v>
      </c>
      <c r="B495">
        <v>3.82</v>
      </c>
      <c r="C495">
        <v>1.61</v>
      </c>
      <c r="D495" s="45">
        <f t="shared" si="134"/>
        <v>5.5311910237850315E-2</v>
      </c>
      <c r="E495" s="46">
        <f>IF(OR($A495="",$B495="",$C495=""),"",A495*'MPTO_working_3-way'!$I494)</f>
        <v>6.1208090793795318</v>
      </c>
      <c r="F495" s="47">
        <f>IF(OR($A495="",$B495="",$C495=""),"",B495*'MPTO_working_3-way'!$I494)</f>
        <v>4.0312914971085885</v>
      </c>
      <c r="G495" s="48">
        <f>IF(OR($A495="",$B495="",$C495=""),"",C495*'MPTO_working_3-way'!$I494)</f>
        <v>1.6990521754829391</v>
      </c>
      <c r="H495" s="46">
        <f>IF(OR($A495="",$B495="",$C495=""),"",'MPTO_working_3-way'!E494)</f>
        <v>6.4944979717870837</v>
      </c>
      <c r="I495" s="47">
        <f>IF(OR($A495="",$B495="",$C495=""),"",'MPTO_working_3-way'!F494)</f>
        <v>4.1094291454692904</v>
      </c>
      <c r="J495" s="48">
        <f>IF(OR($A495="",$B495="",$C495=""),"",'MPTO_working_3-way'!G494)</f>
        <v>1.659253374217148</v>
      </c>
      <c r="K495" s="46">
        <f>IF(OR($A495="",$B495="",$C495=""),"",'OddsRatio_working_3-way'!H494)</f>
        <v>6.293854876489311</v>
      </c>
      <c r="L495" s="47">
        <f>IF(OR($A495="",$B495="",$C495=""),"",'OddsRatio_working_3-way'!I494)</f>
        <v>4.1101397399374697</v>
      </c>
      <c r="M495" s="48">
        <f>IF(OR($A495="",$B495="",$C495=""),"",'OddsRatio_working_3-way'!J494)</f>
        <v>1.6727607238871831</v>
      </c>
      <c r="N495" s="49">
        <f t="shared" si="135"/>
        <v>16.33770939480717</v>
      </c>
      <c r="O495" s="50">
        <f t="shared" si="136"/>
        <v>24.80594620153968</v>
      </c>
      <c r="P495" s="50">
        <f t="shared" si="137"/>
        <v>58.856344403653161</v>
      </c>
      <c r="Q495" t="s">
        <v>88</v>
      </c>
      <c r="R495" t="s">
        <v>89</v>
      </c>
      <c r="S495" s="40">
        <v>44163</v>
      </c>
      <c r="T495" s="4">
        <v>100</v>
      </c>
      <c r="U495" s="4">
        <f t="shared" si="125"/>
        <v>82.758620689655174</v>
      </c>
      <c r="V495" s="4">
        <f t="shared" si="126"/>
        <v>73.821989528795811</v>
      </c>
      <c r="W495" s="4">
        <f t="shared" si="127"/>
        <v>37.888198757763973</v>
      </c>
      <c r="X495" s="4">
        <f t="shared" si="128"/>
        <v>88.289811713440216</v>
      </c>
      <c r="Y495" s="4">
        <f t="shared" si="129"/>
        <v>79.353180552580852</v>
      </c>
      <c r="Z495" s="4">
        <f t="shared" si="130"/>
        <v>43.419389781549015</v>
      </c>
      <c r="AA495" s="4">
        <f t="shared" si="131"/>
        <v>-5.5311910237850412</v>
      </c>
      <c r="AB495" s="4">
        <f t="shared" si="132"/>
        <v>-5.5311910237850412</v>
      </c>
      <c r="AC495" s="4">
        <f t="shared" si="133"/>
        <v>-5.5311910237850412</v>
      </c>
      <c r="AF495">
        <v>1.76</v>
      </c>
      <c r="AG495">
        <v>2.06</v>
      </c>
    </row>
    <row r="496" spans="1:33" ht="15" x14ac:dyDescent="0.25">
      <c r="A496">
        <v>4.68</v>
      </c>
      <c r="B496">
        <v>4.3</v>
      </c>
      <c r="C496">
        <v>1.73</v>
      </c>
      <c r="D496" s="45">
        <f t="shared" si="134"/>
        <v>2.4268035291022283E-2</v>
      </c>
      <c r="E496" s="46">
        <f>IF(OR($A496="",$B496="",$C496=""),"",A496*'MPTO_working_3-way'!$I495)</f>
        <v>4.7935744051619844</v>
      </c>
      <c r="F496" s="47">
        <f>IF(OR($A496="",$B496="",$C496=""),"",B496*'MPTO_working_3-way'!$I495)</f>
        <v>4.4043525517513959</v>
      </c>
      <c r="G496" s="48">
        <f>IF(OR($A496="",$B496="",$C496=""),"",C496*'MPTO_working_3-way'!$I495)</f>
        <v>1.7719837010534685</v>
      </c>
      <c r="H496" s="46">
        <f>IF(OR($A496="",$B496="",$C496=""),"",'MPTO_working_3-way'!E495)</f>
        <v>4.8641475550620994</v>
      </c>
      <c r="I496" s="47">
        <f>IF(OR($A496="",$B496="",$C496=""),"",'MPTO_working_3-way'!F495)</f>
        <v>4.454962225391907</v>
      </c>
      <c r="J496" s="48">
        <f>IF(OR($A496="",$B496="",$C496=""),"",'MPTO_working_3-way'!G495)</f>
        <v>1.7545542267121272</v>
      </c>
      <c r="K496" s="46">
        <f>IF(OR($A496="",$B496="",$C496=""),"",'OddsRatio_working_3-way'!H495)</f>
        <v>4.8352767983260305</v>
      </c>
      <c r="L496" s="47">
        <f>IF(OR($A496="",$B496="",$C496=""),"",'OddsRatio_working_3-way'!I495)</f>
        <v>4.4392427811075823</v>
      </c>
      <c r="M496" s="48">
        <f>IF(OR($A496="",$B496="",$C496=""),"",'OddsRatio_working_3-way'!J495)</f>
        <v>1.7608021909722829</v>
      </c>
      <c r="N496" s="49">
        <f t="shared" si="135"/>
        <v>20.861259583728273</v>
      </c>
      <c r="O496" s="50">
        <f t="shared" si="136"/>
        <v>22.704812756243793</v>
      </c>
      <c r="P496" s="50">
        <f t="shared" si="137"/>
        <v>56.433927660027926</v>
      </c>
      <c r="Q496" t="s">
        <v>101</v>
      </c>
      <c r="R496" t="s">
        <v>143</v>
      </c>
      <c r="S496" s="40">
        <v>44163</v>
      </c>
      <c r="T496" s="4">
        <v>100</v>
      </c>
      <c r="U496" s="4">
        <f t="shared" ref="U496:U559" si="138">(1/A496)*((T496*A496)-T496)</f>
        <v>78.632478632478637</v>
      </c>
      <c r="V496" s="4">
        <f t="shared" ref="V496:V559" si="139">(1/B496)*((T496*B496)-T496)</f>
        <v>76.744186046511629</v>
      </c>
      <c r="W496" s="4">
        <f t="shared" ref="W496:W559" si="140">(1/C496)*((T496*C496)-T496)</f>
        <v>42.196531791907518</v>
      </c>
      <c r="X496" s="4">
        <f t="shared" ref="X496:X559" si="141">((1/B496)+(1/C496))*T496</f>
        <v>81.059282161580853</v>
      </c>
      <c r="Y496" s="4">
        <f t="shared" ref="Y496:Y559" si="142">((1/A496)+(1/C496))*T496</f>
        <v>79.170989575613859</v>
      </c>
      <c r="Z496" s="4">
        <f t="shared" ref="Z496:Z559" si="143">((1/A496)+(1/B496))*T496</f>
        <v>44.623335321009741</v>
      </c>
      <c r="AA496" s="4">
        <f t="shared" ref="AA496:AA559" si="144">U496-X496</f>
        <v>-2.4268035291022159</v>
      </c>
      <c r="AB496" s="4">
        <f t="shared" ref="AB496:AB559" si="145">V496-Y496</f>
        <v>-2.4268035291022301</v>
      </c>
      <c r="AC496" s="4">
        <f t="shared" ref="AC496:AC559" si="146">W496-Z496</f>
        <v>-2.426803529102223</v>
      </c>
      <c r="AF496">
        <v>1.45</v>
      </c>
      <c r="AG496">
        <v>2.88</v>
      </c>
    </row>
    <row r="497" spans="1:33" ht="15" x14ac:dyDescent="0.25">
      <c r="A497">
        <v>7.81</v>
      </c>
      <c r="B497">
        <v>4.99</v>
      </c>
      <c r="C497">
        <v>1.43</v>
      </c>
      <c r="D497" s="45">
        <f t="shared" si="134"/>
        <v>2.7742474015301388E-2</v>
      </c>
      <c r="E497" s="46">
        <f>IF(OR($A497="",$B497="",$C497=""),"",A497*'MPTO_working_3-way'!$I496)</f>
        <v>8.0266687220595028</v>
      </c>
      <c r="F497" s="47">
        <f>IF(OR($A497="",$B497="",$C497=""),"",B497*'MPTO_working_3-way'!$I496)</f>
        <v>5.1284349453363545</v>
      </c>
      <c r="G497" s="48">
        <f>IF(OR($A497="",$B497="",$C497=""),"",C497*'MPTO_working_3-way'!$I496)</f>
        <v>1.4696717378418809</v>
      </c>
      <c r="H497" s="46">
        <f>IF(OR($A497="",$B497="",$C497=""),"",'MPTO_working_3-way'!E496)</f>
        <v>8.4179702882284442</v>
      </c>
      <c r="I497" s="47">
        <f>IF(OR($A497="",$B497="",$C497=""),"",'MPTO_working_3-way'!F496)</f>
        <v>5.2314029959244115</v>
      </c>
      <c r="J497" s="48">
        <f>IF(OR($A497="",$B497="",$C497=""),"",'MPTO_working_3-way'!G496)</f>
        <v>1.4491636129813972</v>
      </c>
      <c r="K497" s="46">
        <f>IF(OR($A497="",$B497="",$C497=""),"",'OddsRatio_working_3-way'!H496)</f>
        <v>8.2157122186057343</v>
      </c>
      <c r="L497" s="47">
        <f>IF(OR($A497="",$B497="",$C497=""),"",'OddsRatio_working_3-way'!I496)</f>
        <v>5.2277080399760463</v>
      </c>
      <c r="M497" s="48">
        <f>IF(OR($A497="",$B497="",$C497=""),"",'OddsRatio_working_3-way'!J496)</f>
        <v>1.4556176584435339</v>
      </c>
      <c r="N497" s="49">
        <f t="shared" si="135"/>
        <v>12.458468570550616</v>
      </c>
      <c r="O497" s="50">
        <f t="shared" si="136"/>
        <v>19.499126159519097</v>
      </c>
      <c r="P497" s="50">
        <f t="shared" si="137"/>
        <v>68.042405269930285</v>
      </c>
      <c r="Q497" t="s">
        <v>198</v>
      </c>
      <c r="R497" t="s">
        <v>53</v>
      </c>
      <c r="S497" s="40">
        <v>44163</v>
      </c>
      <c r="T497" s="4">
        <v>100</v>
      </c>
      <c r="U497" s="4">
        <f t="shared" si="138"/>
        <v>87.195902688860428</v>
      </c>
      <c r="V497" s="4">
        <f t="shared" si="139"/>
        <v>79.959919839679344</v>
      </c>
      <c r="W497" s="4">
        <f t="shared" si="140"/>
        <v>30.069930069930074</v>
      </c>
      <c r="X497" s="4">
        <f t="shared" si="141"/>
        <v>89.970150090390575</v>
      </c>
      <c r="Y497" s="4">
        <f t="shared" si="142"/>
        <v>82.734167241209505</v>
      </c>
      <c r="Z497" s="4">
        <f t="shared" si="143"/>
        <v>32.844177471460199</v>
      </c>
      <c r="AA497" s="4">
        <f t="shared" si="144"/>
        <v>-2.7742474015301468</v>
      </c>
      <c r="AB497" s="4">
        <f t="shared" si="145"/>
        <v>-2.774247401530161</v>
      </c>
      <c r="AC497" s="4">
        <f t="shared" si="146"/>
        <v>-2.7742474015301255</v>
      </c>
      <c r="AF497">
        <v>1.57</v>
      </c>
      <c r="AG497">
        <v>2.5299999999999998</v>
      </c>
    </row>
    <row r="498" spans="1:33" ht="15" x14ac:dyDescent="0.25">
      <c r="A498">
        <v>1.38</v>
      </c>
      <c r="B498">
        <v>5.49</v>
      </c>
      <c r="C498">
        <v>8.4</v>
      </c>
      <c r="D498" s="45">
        <f t="shared" si="134"/>
        <v>2.5834662684270704E-2</v>
      </c>
      <c r="E498" s="46">
        <f>IF(OR($A498="",$B498="",$C498=""),"",A498*'MPTO_working_3-way'!$I497)</f>
        <v>1.4156518345042934</v>
      </c>
      <c r="F498" s="47">
        <f>IF(OR($A498="",$B498="",$C498=""),"",B498*'MPTO_working_3-way'!$I497)</f>
        <v>5.6318322981366462</v>
      </c>
      <c r="G498" s="48">
        <f>IF(OR($A498="",$B498="",$C498=""),"",C498*'MPTO_working_3-way'!$I497)</f>
        <v>8.6170111665478739</v>
      </c>
      <c r="H498" s="46">
        <f>IF(OR($A498="",$B498="",$C498=""),"",'MPTO_working_3-way'!E497)</f>
        <v>1.396597082687046</v>
      </c>
      <c r="I498" s="47">
        <f>IF(OR($A498="",$B498="",$C498=""),"",'MPTO_working_3-way'!F497)</f>
        <v>5.7624330403224926</v>
      </c>
      <c r="J498" s="48">
        <f>IF(OR($A498="",$B498="",$C498=""),"",'MPTO_working_3-way'!G497)</f>
        <v>9.0550129763693512</v>
      </c>
      <c r="K498" s="46">
        <f>IF(OR($A498="",$B498="",$C498=""),"",'OddsRatio_working_3-way'!H497)</f>
        <v>1.4024052073826978</v>
      </c>
      <c r="L498" s="47">
        <f>IF(OR($A498="",$B498="",$C498=""),"",'OddsRatio_working_3-way'!I497)</f>
        <v>5.7547352135481944</v>
      </c>
      <c r="M498" s="48">
        <f>IF(OR($A498="",$B498="",$C498=""),"",'OddsRatio_working_3-way'!J497)</f>
        <v>8.8363119332420155</v>
      </c>
      <c r="N498" s="49">
        <f t="shared" si="135"/>
        <v>70.638837574788397</v>
      </c>
      <c r="O498" s="50">
        <f t="shared" si="136"/>
        <v>17.75621053792495</v>
      </c>
      <c r="P498" s="50">
        <f t="shared" si="137"/>
        <v>11.604951887286663</v>
      </c>
      <c r="Q498" t="s">
        <v>98</v>
      </c>
      <c r="R498" t="s">
        <v>142</v>
      </c>
      <c r="S498" s="40">
        <v>44163</v>
      </c>
      <c r="T498" s="4">
        <v>100</v>
      </c>
      <c r="U498" s="4">
        <f t="shared" si="138"/>
        <v>27.536231884057976</v>
      </c>
      <c r="V498" s="4">
        <f t="shared" si="139"/>
        <v>81.785063752276869</v>
      </c>
      <c r="W498" s="4">
        <f t="shared" si="140"/>
        <v>88.095238095238088</v>
      </c>
      <c r="X498" s="4">
        <f t="shared" si="141"/>
        <v>30.119698152485036</v>
      </c>
      <c r="Y498" s="4">
        <f t="shared" si="142"/>
        <v>84.368530020703943</v>
      </c>
      <c r="Z498" s="4">
        <f t="shared" si="143"/>
        <v>90.678704363665176</v>
      </c>
      <c r="AA498" s="4">
        <f t="shared" si="144"/>
        <v>-2.5834662684270597</v>
      </c>
      <c r="AB498" s="4">
        <f t="shared" si="145"/>
        <v>-2.5834662684270739</v>
      </c>
      <c r="AC498" s="4">
        <f t="shared" si="146"/>
        <v>-2.5834662684270882</v>
      </c>
      <c r="AF498">
        <v>1.44</v>
      </c>
      <c r="AG498">
        <v>2.95</v>
      </c>
    </row>
    <row r="499" spans="1:33" ht="15" x14ac:dyDescent="0.25">
      <c r="A499">
        <v>2.67</v>
      </c>
      <c r="B499">
        <v>3.34</v>
      </c>
      <c r="C499">
        <v>2.83</v>
      </c>
      <c r="D499" s="45">
        <f t="shared" si="134"/>
        <v>2.7289923270146899E-2</v>
      </c>
      <c r="E499" s="46">
        <f>IF(OR($A499="",$B499="",$C499=""),"",A499*'MPTO_working_3-way'!$I498)</f>
        <v>2.7428640951312921</v>
      </c>
      <c r="F499" s="47">
        <f>IF(OR($A499="",$B499="",$C499=""),"",B499*'MPTO_working_3-way'!$I498)</f>
        <v>3.4311483437222905</v>
      </c>
      <c r="G499" s="48">
        <f>IF(OR($A499="",$B499="",$C499=""),"",C499*'MPTO_working_3-way'!$I498)</f>
        <v>2.9072304828545157</v>
      </c>
      <c r="H499" s="46">
        <f>IF(OR($A499="",$B499="",$C499=""),"",'MPTO_working_3-way'!E498)</f>
        <v>2.7364633075891556</v>
      </c>
      <c r="I499" s="47">
        <f>IF(OR($A499="",$B499="",$C499=""),"",'MPTO_working_3-way'!F498)</f>
        <v>3.4446582995648596</v>
      </c>
      <c r="J499" s="48">
        <f>IF(OR($A499="",$B499="",$C499=""),"",'MPTO_working_3-way'!G498)</f>
        <v>2.904779165854904</v>
      </c>
      <c r="K499" s="46">
        <f>IF(OR($A499="",$B499="",$C499=""),"",'OddsRatio_working_3-way'!H498)</f>
        <v>2.7396203500406799</v>
      </c>
      <c r="L499" s="47">
        <f>IF(OR($A499="",$B499="",$C499=""),"",'OddsRatio_working_3-way'!I498)</f>
        <v>3.437551867721671</v>
      </c>
      <c r="M499" s="48">
        <f>IF(OR($A499="",$B499="",$C499=""),"",'OddsRatio_working_3-way'!J498)</f>
        <v>2.9062905632182301</v>
      </c>
      <c r="N499" s="49">
        <f t="shared" si="135"/>
        <v>36.458240923239515</v>
      </c>
      <c r="O499" s="50">
        <f t="shared" si="136"/>
        <v>29.144761456601646</v>
      </c>
      <c r="P499" s="50">
        <f t="shared" si="137"/>
        <v>34.396997620158835</v>
      </c>
      <c r="Q499" t="s">
        <v>105</v>
      </c>
      <c r="R499" t="s">
        <v>197</v>
      </c>
      <c r="S499" s="40">
        <v>44163</v>
      </c>
      <c r="T499" s="4">
        <v>100</v>
      </c>
      <c r="U499" s="4">
        <f t="shared" si="138"/>
        <v>62.546816479400754</v>
      </c>
      <c r="V499" s="4">
        <f t="shared" si="139"/>
        <v>70.059880239520965</v>
      </c>
      <c r="W499" s="4">
        <f t="shared" si="140"/>
        <v>64.664310954063609</v>
      </c>
      <c r="X499" s="4">
        <f t="shared" si="141"/>
        <v>65.275808806415441</v>
      </c>
      <c r="Y499" s="4">
        <f t="shared" si="142"/>
        <v>72.788872566535659</v>
      </c>
      <c r="Z499" s="4">
        <f t="shared" si="143"/>
        <v>67.393303281078303</v>
      </c>
      <c r="AA499" s="4">
        <f t="shared" si="144"/>
        <v>-2.7289923270146872</v>
      </c>
      <c r="AB499" s="4">
        <f t="shared" si="145"/>
        <v>-2.7289923270146943</v>
      </c>
      <c r="AC499" s="4">
        <f t="shared" si="146"/>
        <v>-2.7289923270146943</v>
      </c>
      <c r="AF499">
        <v>2.21</v>
      </c>
      <c r="AG499">
        <v>1.72</v>
      </c>
    </row>
    <row r="500" spans="1:33" ht="15" x14ac:dyDescent="0.25">
      <c r="A500">
        <v>1.8</v>
      </c>
      <c r="B500">
        <v>3.46</v>
      </c>
      <c r="C500">
        <v>5.4</v>
      </c>
      <c r="D500" s="45">
        <f t="shared" si="134"/>
        <v>2.9758081781203094E-2</v>
      </c>
      <c r="E500" s="46">
        <f>IF(OR($A500="",$B500="",$C500=""),"",A500*'MPTO_working_3-way'!$I499)</f>
        <v>1.8535645472061657</v>
      </c>
      <c r="F500" s="47">
        <f>IF(OR($A500="",$B500="",$C500=""),"",B500*'MPTO_working_3-way'!$I499)</f>
        <v>3.5629629629629629</v>
      </c>
      <c r="G500" s="48">
        <f>IF(OR($A500="",$B500="",$C500=""),"",C500*'MPTO_working_3-way'!$I499)</f>
        <v>5.5606936416184967</v>
      </c>
      <c r="H500" s="46">
        <f>IF(OR($A500="",$B500="",$C500=""),"",'MPTO_working_3-way'!E499)</f>
        <v>1.8327229924143342</v>
      </c>
      <c r="I500" s="47">
        <f>IF(OR($A500="",$B500="",$C500=""),"",'MPTO_working_3-way'!F499)</f>
        <v>3.5829711071337242</v>
      </c>
      <c r="J500" s="48">
        <f>IF(OR($A500="",$B500="",$C500=""),"",'MPTO_working_3-way'!G499)</f>
        <v>5.7056188925081432</v>
      </c>
      <c r="K500" s="46">
        <f>IF(OR($A500="",$B500="",$C500=""),"",'OddsRatio_working_3-way'!H499)</f>
        <v>1.8407195901411593</v>
      </c>
      <c r="L500" s="47">
        <f>IF(OR($A500="",$B500="",$C500=""),"",'OddsRatio_working_3-way'!I499)</f>
        <v>3.5852127396840632</v>
      </c>
      <c r="M500" s="48">
        <f>IF(OR($A500="",$B500="",$C500=""),"",'OddsRatio_working_3-way'!J499)</f>
        <v>5.6239577457763748</v>
      </c>
      <c r="N500" s="49">
        <f t="shared" si="135"/>
        <v>53.950103950103944</v>
      </c>
      <c r="O500" s="50">
        <f t="shared" si="136"/>
        <v>28.066528066528068</v>
      </c>
      <c r="P500" s="50">
        <f t="shared" si="137"/>
        <v>17.983367983367984</v>
      </c>
      <c r="Q500" t="s">
        <v>200</v>
      </c>
      <c r="R500" t="s">
        <v>484</v>
      </c>
      <c r="S500" s="40">
        <v>44163</v>
      </c>
      <c r="T500" s="4">
        <v>100</v>
      </c>
      <c r="U500" s="4">
        <f t="shared" si="138"/>
        <v>44.444444444444443</v>
      </c>
      <c r="V500" s="4">
        <f t="shared" si="139"/>
        <v>71.098265895953759</v>
      </c>
      <c r="W500" s="4">
        <f t="shared" si="140"/>
        <v>81.481481481481481</v>
      </c>
      <c r="X500" s="4">
        <f t="shared" si="141"/>
        <v>47.42025262256476</v>
      </c>
      <c r="Y500" s="4">
        <f t="shared" si="142"/>
        <v>74.074074074074076</v>
      </c>
      <c r="Z500" s="4">
        <f t="shared" si="143"/>
        <v>84.457289659601798</v>
      </c>
      <c r="AA500" s="4">
        <f t="shared" si="144"/>
        <v>-2.9758081781203174</v>
      </c>
      <c r="AB500" s="4">
        <f t="shared" si="145"/>
        <v>-2.9758081781203174</v>
      </c>
      <c r="AC500" s="4">
        <f t="shared" si="146"/>
        <v>-2.9758081781203174</v>
      </c>
      <c r="AF500">
        <v>2.0299999999999998</v>
      </c>
      <c r="AG500">
        <v>1.87</v>
      </c>
    </row>
    <row r="501" spans="1:33" ht="15" x14ac:dyDescent="0.25">
      <c r="A501">
        <v>3.33</v>
      </c>
      <c r="B501">
        <v>2.97</v>
      </c>
      <c r="C501">
        <v>2.56</v>
      </c>
      <c r="D501" s="45">
        <f t="shared" si="134"/>
        <v>2.7625637000636916E-2</v>
      </c>
      <c r="E501" s="46">
        <f>IF(OR($A501="",$B501="",$C501=""),"",A501*'MPTO_working_3-way'!$I500)</f>
        <v>3.4219933712121211</v>
      </c>
      <c r="F501" s="47">
        <f>IF(OR($A501="",$B501="",$C501=""),"",B501*'MPTO_working_3-way'!$I500)</f>
        <v>3.0520481418918917</v>
      </c>
      <c r="G501" s="48">
        <f>IF(OR($A501="",$B501="",$C501=""),"",C501*'MPTO_working_3-way'!$I500)</f>
        <v>2.6307216307216303</v>
      </c>
      <c r="H501" s="46">
        <f>IF(OR($A501="",$B501="",$C501=""),"",'MPTO_working_3-way'!E500)</f>
        <v>3.4353429256672814</v>
      </c>
      <c r="I501" s="47">
        <f>IF(OR($A501="",$B501="",$C501=""),"",'MPTO_working_3-way'!F500)</f>
        <v>3.0535116524427215</v>
      </c>
      <c r="J501" s="48">
        <f>IF(OR($A501="",$B501="",$C501=""),"",'MPTO_working_3-way'!G500)</f>
        <v>2.621806135103498</v>
      </c>
      <c r="K501" s="46">
        <f>IF(OR($A501="",$B501="",$C501=""),"",'OddsRatio_working_3-way'!H500)</f>
        <v>3.4285148116781854</v>
      </c>
      <c r="L501" s="47">
        <f>IF(OR($A501="",$B501="",$C501=""),"",'OddsRatio_working_3-way'!I500)</f>
        <v>3.0532936390583805</v>
      </c>
      <c r="M501" s="48">
        <f>IF(OR($A501="",$B501="",$C501=""),"",'OddsRatio_working_3-way'!J500)</f>
        <v>2.6259584146858241</v>
      </c>
      <c r="N501" s="49">
        <f t="shared" si="135"/>
        <v>29.222733404822026</v>
      </c>
      <c r="O501" s="50">
        <f t="shared" si="136"/>
        <v>32.764882908436817</v>
      </c>
      <c r="P501" s="50">
        <f t="shared" si="137"/>
        <v>38.01238368674116</v>
      </c>
      <c r="Q501" t="s">
        <v>201</v>
      </c>
      <c r="R501" t="s">
        <v>192</v>
      </c>
      <c r="S501" s="40">
        <v>44163</v>
      </c>
      <c r="T501" s="4">
        <v>100</v>
      </c>
      <c r="U501" s="4">
        <f t="shared" si="138"/>
        <v>69.969969969969966</v>
      </c>
      <c r="V501" s="4">
        <f t="shared" si="139"/>
        <v>66.329966329966325</v>
      </c>
      <c r="W501" s="4">
        <f t="shared" si="140"/>
        <v>60.9375</v>
      </c>
      <c r="X501" s="4">
        <f t="shared" si="141"/>
        <v>72.732533670033675</v>
      </c>
      <c r="Y501" s="4">
        <f t="shared" si="142"/>
        <v>69.092530030030034</v>
      </c>
      <c r="Z501" s="4">
        <f t="shared" si="143"/>
        <v>63.700063700063694</v>
      </c>
      <c r="AA501" s="4">
        <f t="shared" si="144"/>
        <v>-2.7625637000637084</v>
      </c>
      <c r="AB501" s="4">
        <f t="shared" si="145"/>
        <v>-2.7625637000637084</v>
      </c>
      <c r="AC501" s="4">
        <f t="shared" si="146"/>
        <v>-2.7625637000636942</v>
      </c>
      <c r="AF501">
        <v>2.34</v>
      </c>
      <c r="AG501">
        <v>1.65</v>
      </c>
    </row>
    <row r="502" spans="1:33" ht="15" x14ac:dyDescent="0.25">
      <c r="A502">
        <v>2.82</v>
      </c>
      <c r="B502">
        <v>3.09</v>
      </c>
      <c r="C502">
        <v>2.86</v>
      </c>
      <c r="D502" s="45">
        <f t="shared" si="134"/>
        <v>2.7884874197619425E-2</v>
      </c>
      <c r="E502" s="46">
        <f>IF(OR($A502="",$B502="",$C502=""),"",A502*'MPTO_working_3-way'!$I501)</f>
        <v>2.8986353452372868</v>
      </c>
      <c r="F502" s="47">
        <f>IF(OR($A502="",$B502="",$C502=""),"",B502*'MPTO_working_3-way'!$I501)</f>
        <v>3.1761642612706438</v>
      </c>
      <c r="G502" s="48">
        <f>IF(OR($A502="",$B502="",$C502=""),"",C502*'MPTO_working_3-way'!$I501)</f>
        <v>2.9397507402051914</v>
      </c>
      <c r="H502" s="46">
        <f>IF(OR($A502="",$B502="",$C502=""),"",'MPTO_working_3-way'!E501)</f>
        <v>2.8959068790702407</v>
      </c>
      <c r="I502" s="47">
        <f>IF(OR($A502="",$B502="",$C502=""),"",'MPTO_working_3-way'!F501)</f>
        <v>3.181373567764116</v>
      </c>
      <c r="J502" s="48">
        <f>IF(OR($A502="",$B502="",$C502=""),"",'MPTO_working_3-way'!G501)</f>
        <v>2.9381053590620119</v>
      </c>
      <c r="K502" s="46">
        <f>IF(OR($A502="",$B502="",$C502=""),"",'OddsRatio_working_3-way'!H501)</f>
        <v>2.8972663147168896</v>
      </c>
      <c r="L502" s="47">
        <f>IF(OR($A502="",$B502="",$C502=""),"",'OddsRatio_working_3-way'!I501)</f>
        <v>3.1787288998671972</v>
      </c>
      <c r="M502" s="48">
        <f>IF(OR($A502="",$B502="",$C502=""),"",'OddsRatio_working_3-way'!J501)</f>
        <v>2.9389644754798976</v>
      </c>
      <c r="N502" s="49">
        <f t="shared" si="135"/>
        <v>34.498992832716539</v>
      </c>
      <c r="O502" s="50">
        <f t="shared" si="136"/>
        <v>31.484517730828692</v>
      </c>
      <c r="P502" s="50">
        <f t="shared" si="137"/>
        <v>34.016489436454769</v>
      </c>
      <c r="Q502" t="s">
        <v>194</v>
      </c>
      <c r="R502" t="s">
        <v>453</v>
      </c>
      <c r="S502" s="40">
        <v>44163</v>
      </c>
      <c r="T502" s="4">
        <v>100</v>
      </c>
      <c r="U502" s="4">
        <f t="shared" si="138"/>
        <v>64.539007092198588</v>
      </c>
      <c r="V502" s="4">
        <f t="shared" si="139"/>
        <v>67.637540453074436</v>
      </c>
      <c r="W502" s="4">
        <f t="shared" si="140"/>
        <v>65.03496503496504</v>
      </c>
      <c r="X502" s="4">
        <f t="shared" si="141"/>
        <v>67.327494511960538</v>
      </c>
      <c r="Y502" s="4">
        <f t="shared" si="142"/>
        <v>70.426027872836386</v>
      </c>
      <c r="Z502" s="4">
        <f t="shared" si="143"/>
        <v>67.82345245472699</v>
      </c>
      <c r="AA502" s="4">
        <f t="shared" si="144"/>
        <v>-2.7884874197619496</v>
      </c>
      <c r="AB502" s="4">
        <f t="shared" si="145"/>
        <v>-2.7884874197619496</v>
      </c>
      <c r="AC502" s="4">
        <f t="shared" si="146"/>
        <v>-2.7884874197619496</v>
      </c>
      <c r="AF502">
        <v>2</v>
      </c>
      <c r="AG502">
        <v>1.88</v>
      </c>
    </row>
    <row r="503" spans="1:33" ht="15" x14ac:dyDescent="0.25">
      <c r="A503">
        <v>1.69</v>
      </c>
      <c r="B503">
        <v>3.76</v>
      </c>
      <c r="C503">
        <v>5.72</v>
      </c>
      <c r="D503" s="45">
        <f t="shared" si="134"/>
        <v>3.2498597965046505E-2</v>
      </c>
      <c r="E503" s="46">
        <f>IF(OR($A503="",$B503="",$C503=""),"",A503*'MPTO_working_3-way'!$I502)</f>
        <v>1.7449226305609284</v>
      </c>
      <c r="F503" s="47">
        <f>IF(OR($A503="",$B503="",$C503=""),"",B503*'MPTO_working_3-way'!$I502)</f>
        <v>3.8821947283485745</v>
      </c>
      <c r="G503" s="48">
        <f>IF(OR($A503="",$B503="",$C503=""),"",C503*'MPTO_working_3-way'!$I502)</f>
        <v>5.9058919803600656</v>
      </c>
      <c r="H503" s="46">
        <f>IF(OR($A503="",$B503="",$C503=""),"",'MPTO_working_3-way'!E502)</f>
        <v>1.7215167426876967</v>
      </c>
      <c r="I503" s="47">
        <f>IF(OR($A503="",$B503="",$C503=""),"",'MPTO_working_3-way'!F502)</f>
        <v>3.9196536718855142</v>
      </c>
      <c r="J503" s="48">
        <f>IF(OR($A503="",$B503="",$C503=""),"",'MPTO_working_3-way'!G502)</f>
        <v>6.0978469483895736</v>
      </c>
      <c r="K503" s="46">
        <f>IF(OR($A503="",$B503="",$C503=""),"",'OddsRatio_working_3-way'!H502)</f>
        <v>1.7299754248051302</v>
      </c>
      <c r="L503" s="47">
        <f>IF(OR($A503="",$B503="",$C503=""),"",'OddsRatio_working_3-way'!I502)</f>
        <v>3.9199016992205227</v>
      </c>
      <c r="M503" s="48">
        <f>IF(OR($A503="",$B503="",$C503=""),"",'OddsRatio_working_3-way'!J502)</f>
        <v>5.9934550798263997</v>
      </c>
      <c r="N503" s="49">
        <f t="shared" si="135"/>
        <v>57.309131217957599</v>
      </c>
      <c r="O503" s="50">
        <f t="shared" si="136"/>
        <v>25.758625467645835</v>
      </c>
      <c r="P503" s="50">
        <f t="shared" si="137"/>
        <v>16.932243314396565</v>
      </c>
      <c r="Q503" t="s">
        <v>202</v>
      </c>
      <c r="R503" t="s">
        <v>191</v>
      </c>
      <c r="S503" s="40">
        <v>44163</v>
      </c>
      <c r="T503" s="4">
        <v>100</v>
      </c>
      <c r="U503" s="4">
        <f t="shared" si="138"/>
        <v>40.828402366863905</v>
      </c>
      <c r="V503" s="4">
        <f t="shared" si="139"/>
        <v>73.40425531914893</v>
      </c>
      <c r="W503" s="4">
        <f t="shared" si="140"/>
        <v>82.51748251748252</v>
      </c>
      <c r="X503" s="4">
        <f t="shared" si="141"/>
        <v>44.078262163368549</v>
      </c>
      <c r="Y503" s="4">
        <f t="shared" si="142"/>
        <v>76.654115115653582</v>
      </c>
      <c r="Z503" s="4">
        <f t="shared" si="143"/>
        <v>85.767342313987157</v>
      </c>
      <c r="AA503" s="4">
        <f t="shared" si="144"/>
        <v>-3.2498597965046443</v>
      </c>
      <c r="AB503" s="4">
        <f t="shared" si="145"/>
        <v>-3.2498597965046514</v>
      </c>
      <c r="AC503" s="4">
        <f t="shared" si="146"/>
        <v>-3.2498597965046372</v>
      </c>
      <c r="AF503">
        <v>2.11</v>
      </c>
      <c r="AG503">
        <v>1.78</v>
      </c>
    </row>
    <row r="504" spans="1:33" ht="15" x14ac:dyDescent="0.25">
      <c r="A504">
        <v>1.68</v>
      </c>
      <c r="B504">
        <v>3.49</v>
      </c>
      <c r="C504">
        <v>6.71</v>
      </c>
      <c r="D504" s="45">
        <f t="shared" si="134"/>
        <v>3.0802343099773699E-2</v>
      </c>
      <c r="E504" s="46">
        <f>IF(OR($A504="",$B504="",$C504=""),"",A504*'MPTO_working_3-way'!$I503)</f>
        <v>1.7317479364076198</v>
      </c>
      <c r="F504" s="47">
        <f>IF(OR($A504="",$B504="",$C504=""),"",B504*'MPTO_working_3-way'!$I503)</f>
        <v>3.5975001774182105</v>
      </c>
      <c r="G504" s="48">
        <f>IF(OR($A504="",$B504="",$C504=""),"",C504*'MPTO_working_3-way'!$I503)</f>
        <v>6.9166837221994815</v>
      </c>
      <c r="H504" s="46">
        <f>IF(OR($A504="",$B504="",$C504=""),"",'MPTO_working_3-way'!E503)</f>
        <v>1.7094874831899112</v>
      </c>
      <c r="I504" s="47">
        <f>IF(OR($A504="",$B504="",$C504=""),"",'MPTO_working_3-way'!F503)</f>
        <v>3.6197063585831719</v>
      </c>
      <c r="J504" s="48">
        <f>IF(OR($A504="",$B504="",$C504=""),"",'MPTO_working_3-way'!G503)</f>
        <v>7.2064879154502819</v>
      </c>
      <c r="K504" s="46">
        <f>IF(OR($A504="",$B504="",$C504=""),"",'OddsRatio_working_3-way'!H503)</f>
        <v>1.7178538258501839</v>
      </c>
      <c r="L504" s="47">
        <f>IF(OR($A504="",$B504="",$C504=""),"",'OddsRatio_working_3-way'!I503)</f>
        <v>3.6286118034808204</v>
      </c>
      <c r="M504" s="48">
        <f>IF(OR($A504="",$B504="",$C504=""),"",'OddsRatio_working_3-way'!J503)</f>
        <v>7.0278608023596316</v>
      </c>
      <c r="N504" s="49">
        <f t="shared" si="135"/>
        <v>57.745124390009352</v>
      </c>
      <c r="O504" s="50">
        <f t="shared" si="136"/>
        <v>27.797079935591888</v>
      </c>
      <c r="P504" s="50">
        <f t="shared" si="137"/>
        <v>14.457795674398763</v>
      </c>
      <c r="Q504" t="s">
        <v>392</v>
      </c>
      <c r="R504" t="s">
        <v>393</v>
      </c>
      <c r="S504" s="40">
        <v>44163</v>
      </c>
      <c r="T504" s="4">
        <v>100</v>
      </c>
      <c r="U504" s="4">
        <f t="shared" si="138"/>
        <v>40.476190476190474</v>
      </c>
      <c r="V504" s="4">
        <f t="shared" si="139"/>
        <v>71.346704871060169</v>
      </c>
      <c r="W504" s="4">
        <f t="shared" si="140"/>
        <v>85.096870342771979</v>
      </c>
      <c r="X504" s="4">
        <f t="shared" si="141"/>
        <v>43.556424786167845</v>
      </c>
      <c r="Y504" s="4">
        <f t="shared" si="142"/>
        <v>74.42693918103754</v>
      </c>
      <c r="Z504" s="4">
        <f t="shared" si="143"/>
        <v>88.17710465274935</v>
      </c>
      <c r="AA504" s="4">
        <f t="shared" si="144"/>
        <v>-3.0802343099773708</v>
      </c>
      <c r="AB504" s="4">
        <f t="shared" si="145"/>
        <v>-3.0802343099773708</v>
      </c>
      <c r="AC504" s="4">
        <f t="shared" si="146"/>
        <v>-3.0802343099773708</v>
      </c>
      <c r="AF504">
        <v>2.11</v>
      </c>
      <c r="AG504">
        <v>1.79</v>
      </c>
    </row>
    <row r="505" spans="1:33" ht="15" x14ac:dyDescent="0.25">
      <c r="A505">
        <v>12.91</v>
      </c>
      <c r="B505">
        <v>7.26</v>
      </c>
      <c r="C505">
        <v>1.22</v>
      </c>
      <c r="D505" s="45">
        <f t="shared" si="134"/>
        <v>3.4872511829225905E-2</v>
      </c>
      <c r="E505" s="46">
        <f>IF(OR($A505="",$B505="",$C505=""),"",A505*'MPTO_working_3-way'!$I504)</f>
        <v>13.360204127715306</v>
      </c>
      <c r="F505" s="47">
        <f>IF(OR($A505="",$B505="",$C505=""),"",B505*'MPTO_working_3-way'!$I504)</f>
        <v>7.5131744358801802</v>
      </c>
      <c r="G505" s="48">
        <f>IF(OR($A505="",$B505="",$C505=""),"",C505*'MPTO_working_3-way'!$I504)</f>
        <v>1.2625444644316555</v>
      </c>
      <c r="H505" s="46">
        <f>IF(OR($A505="",$B505="",$C505=""),"",'MPTO_working_3-way'!E504)</f>
        <v>15.189451210969592</v>
      </c>
      <c r="I505" s="47">
        <f>IF(OR($A505="",$B505="",$C505=""),"",'MPTO_working_3-way'!F504)</f>
        <v>7.9291529409436974</v>
      </c>
      <c r="J505" s="48">
        <f>IF(OR($A505="",$B505="",$C505=""),"",'MPTO_working_3-way'!G504)</f>
        <v>1.2375503049775001</v>
      </c>
      <c r="K505" s="46">
        <f>IF(OR($A505="",$B505="",$C505=""),"",'OddsRatio_working_3-way'!H504)</f>
        <v>14.214569531220626</v>
      </c>
      <c r="L505" s="47">
        <f>IF(OR($A505="",$B505="",$C505=""),"",'OddsRatio_working_3-way'!I504)</f>
        <v>7.945693137316634</v>
      </c>
      <c r="M505" s="48">
        <f>IF(OR($A505="",$B505="",$C505=""),"",'OddsRatio_working_3-way'!J504)</f>
        <v>1.2440978418865272</v>
      </c>
      <c r="N505" s="49">
        <f t="shared" si="135"/>
        <v>7.4849155779404057</v>
      </c>
      <c r="O505" s="50">
        <f t="shared" si="136"/>
        <v>13.309953183362348</v>
      </c>
      <c r="P505" s="50">
        <f t="shared" si="137"/>
        <v>79.205131238697248</v>
      </c>
      <c r="Q505" t="s">
        <v>341</v>
      </c>
      <c r="R505" t="s">
        <v>346</v>
      </c>
      <c r="S505" s="40">
        <v>44163</v>
      </c>
      <c r="T505" s="4">
        <v>100</v>
      </c>
      <c r="U505" s="4">
        <f t="shared" si="138"/>
        <v>92.254066615027114</v>
      </c>
      <c r="V505" s="4">
        <f t="shared" si="139"/>
        <v>86.225895316804412</v>
      </c>
      <c r="W505" s="4">
        <f t="shared" si="140"/>
        <v>18.032786885245901</v>
      </c>
      <c r="X505" s="4">
        <f t="shared" si="141"/>
        <v>95.741317797949705</v>
      </c>
      <c r="Y505" s="4">
        <f t="shared" si="142"/>
        <v>89.713146499726989</v>
      </c>
      <c r="Z505" s="4">
        <f t="shared" si="143"/>
        <v>21.520038068168482</v>
      </c>
      <c r="AA505" s="4">
        <f t="shared" si="144"/>
        <v>-3.4872511829225914</v>
      </c>
      <c r="AB505" s="4">
        <f t="shared" si="145"/>
        <v>-3.4872511829225772</v>
      </c>
      <c r="AC505" s="4">
        <f t="shared" si="146"/>
        <v>-3.4872511829225807</v>
      </c>
      <c r="AF505">
        <v>1.31</v>
      </c>
      <c r="AG505">
        <v>3.59</v>
      </c>
    </row>
    <row r="506" spans="1:33" ht="15" x14ac:dyDescent="0.25">
      <c r="A506">
        <v>4.5599999999999996</v>
      </c>
      <c r="B506">
        <v>4.42</v>
      </c>
      <c r="C506">
        <v>1.71</v>
      </c>
      <c r="D506" s="45">
        <f t="shared" si="134"/>
        <v>3.0337911142864549E-2</v>
      </c>
      <c r="E506" s="46">
        <f>IF(OR($A506="",$B506="",$C506=""),"",A506*'MPTO_working_3-way'!$I505)</f>
        <v>4.6983408748114623</v>
      </c>
      <c r="F506" s="47">
        <f>IF(OR($A506="",$B506="",$C506=""),"",B506*'MPTO_working_3-way'!$I505)</f>
        <v>4.5540935672514609</v>
      </c>
      <c r="G506" s="48">
        <f>IF(OR($A506="",$B506="",$C506=""),"",C506*'MPTO_working_3-way'!$I505)</f>
        <v>1.7618778280542984</v>
      </c>
      <c r="H506" s="46">
        <f>IF(OR($A506="",$B506="",$C506=""),"",'MPTO_working_3-way'!E505)</f>
        <v>4.7804435823916327</v>
      </c>
      <c r="I506" s="47">
        <f>IF(OR($A506="",$B506="",$C506=""),"",'MPTO_working_3-way'!F505)</f>
        <v>4.6268084151243691</v>
      </c>
      <c r="J506" s="48">
        <f>IF(OR($A506="",$B506="",$C506=""),"",'MPTO_working_3-way'!G505)</f>
        <v>1.7400907088644506</v>
      </c>
      <c r="K506" s="46">
        <f>IF(OR($A506="",$B506="",$C506=""),"",'OddsRatio_working_3-way'!H505)</f>
        <v>4.7494548934232768</v>
      </c>
      <c r="L506" s="47">
        <f>IF(OR($A506="",$B506="",$C506=""),"",'OddsRatio_working_3-way'!I505)</f>
        <v>4.6020044200864065</v>
      </c>
      <c r="M506" s="48">
        <f>IF(OR($A506="",$B506="",$C506=""),"",'OddsRatio_working_3-way'!J505)</f>
        <v>1.7477845433512718</v>
      </c>
      <c r="N506" s="49">
        <f t="shared" si="135"/>
        <v>21.28410914927769</v>
      </c>
      <c r="O506" s="50">
        <f t="shared" si="136"/>
        <v>21.958266452648481</v>
      </c>
      <c r="P506" s="50">
        <f t="shared" si="137"/>
        <v>56.757624398073844</v>
      </c>
      <c r="Q506" t="s">
        <v>344</v>
      </c>
      <c r="R506" t="s">
        <v>329</v>
      </c>
      <c r="S506" s="40">
        <v>44163</v>
      </c>
      <c r="T506" s="4">
        <v>100</v>
      </c>
      <c r="U506" s="4">
        <f t="shared" si="138"/>
        <v>78.070175438596479</v>
      </c>
      <c r="V506" s="4">
        <f t="shared" si="139"/>
        <v>77.375565610859724</v>
      </c>
      <c r="W506" s="4">
        <f t="shared" si="140"/>
        <v>41.520467836257311</v>
      </c>
      <c r="X506" s="4">
        <f t="shared" si="141"/>
        <v>81.103966552882952</v>
      </c>
      <c r="Y506" s="4">
        <f t="shared" si="142"/>
        <v>80.409356725146196</v>
      </c>
      <c r="Z506" s="4">
        <f t="shared" si="143"/>
        <v>44.554258950543776</v>
      </c>
      <c r="AA506" s="4">
        <f t="shared" si="144"/>
        <v>-3.0337911142864726</v>
      </c>
      <c r="AB506" s="4">
        <f t="shared" si="145"/>
        <v>-3.0337911142864726</v>
      </c>
      <c r="AC506" s="4">
        <f t="shared" si="146"/>
        <v>-3.0337911142864655</v>
      </c>
      <c r="AF506">
        <v>1.57</v>
      </c>
      <c r="AG506">
        <v>2.52</v>
      </c>
    </row>
    <row r="507" spans="1:33" ht="15" x14ac:dyDescent="0.25">
      <c r="A507">
        <v>3.04</v>
      </c>
      <c r="B507">
        <v>3.49</v>
      </c>
      <c r="C507">
        <v>2.4300000000000002</v>
      </c>
      <c r="D507" s="45">
        <f t="shared" si="134"/>
        <v>2.7002953455306899E-2</v>
      </c>
      <c r="E507" s="46">
        <f>IF(OR($A507="",$B507="",$C507=""),"",A507*'MPTO_working_3-way'!$I506)</f>
        <v>3.122088978504133</v>
      </c>
      <c r="F507" s="47">
        <f>IF(OR($A507="",$B507="",$C507=""),"",B507*'MPTO_working_3-way'!$I506)</f>
        <v>3.5842403075590212</v>
      </c>
      <c r="G507" s="48">
        <f>IF(OR($A507="",$B507="",$C507=""),"",C507*'MPTO_working_3-way'!$I506)</f>
        <v>2.495617176896396</v>
      </c>
      <c r="H507" s="46">
        <f>IF(OR($A507="",$B507="",$C507=""),"",'MPTO_working_3-way'!E506)</f>
        <v>3.125523682118529</v>
      </c>
      <c r="I507" s="47">
        <f>IF(OR($A507="",$B507="",$C507=""),"",'MPTO_working_3-way'!F506)</f>
        <v>3.6031885318103138</v>
      </c>
      <c r="J507" s="48">
        <f>IF(OR($A507="",$B507="",$C507=""),"",'MPTO_working_3-way'!G506)</f>
        <v>2.4843384246264084</v>
      </c>
      <c r="K507" s="46">
        <f>IF(OR($A507="",$B507="",$C507=""),"",'OddsRatio_working_3-way'!H506)</f>
        <v>3.1247887593831516</v>
      </c>
      <c r="L507" s="47">
        <f>IF(OR($A507="",$B507="",$C507=""),"",'OddsRatio_working_3-way'!I506)</f>
        <v>3.5934921621882592</v>
      </c>
      <c r="M507" s="48">
        <f>IF(OR($A507="",$B507="",$C507=""),"",'OddsRatio_working_3-way'!J506)</f>
        <v>2.4894352578028962</v>
      </c>
      <c r="N507" s="49">
        <f t="shared" si="135"/>
        <v>32.029836653762629</v>
      </c>
      <c r="O507" s="50">
        <f t="shared" si="136"/>
        <v>27.899915022188647</v>
      </c>
      <c r="P507" s="50">
        <f t="shared" si="137"/>
        <v>40.07024832404872</v>
      </c>
      <c r="Q507" t="s">
        <v>342</v>
      </c>
      <c r="R507" t="s">
        <v>331</v>
      </c>
      <c r="S507" s="40">
        <v>44163</v>
      </c>
      <c r="T507" s="4">
        <v>100</v>
      </c>
      <c r="U507" s="4">
        <f t="shared" si="138"/>
        <v>67.10526315789474</v>
      </c>
      <c r="V507" s="4">
        <f t="shared" si="139"/>
        <v>71.346704871060169</v>
      </c>
      <c r="W507" s="4">
        <f t="shared" si="140"/>
        <v>58.847736625514408</v>
      </c>
      <c r="X507" s="4">
        <f t="shared" si="141"/>
        <v>69.805558503425431</v>
      </c>
      <c r="Y507" s="4">
        <f t="shared" si="142"/>
        <v>74.047000216590845</v>
      </c>
      <c r="Z507" s="4">
        <f t="shared" si="143"/>
        <v>61.548031971045091</v>
      </c>
      <c r="AA507" s="4">
        <f t="shared" si="144"/>
        <v>-2.7002953455306908</v>
      </c>
      <c r="AB507" s="4">
        <f t="shared" si="145"/>
        <v>-2.7002953455306766</v>
      </c>
      <c r="AC507" s="4">
        <f t="shared" si="146"/>
        <v>-2.7002953455306837</v>
      </c>
      <c r="AF507">
        <v>1.71</v>
      </c>
      <c r="AG507">
        <v>2.2200000000000002</v>
      </c>
    </row>
    <row r="508" spans="1:33" ht="15" x14ac:dyDescent="0.25">
      <c r="A508">
        <v>7.14</v>
      </c>
      <c r="B508">
        <v>4.08</v>
      </c>
      <c r="C508">
        <v>1.55</v>
      </c>
      <c r="D508" s="45">
        <f t="shared" si="134"/>
        <v>3.031535194723034E-2</v>
      </c>
      <c r="E508" s="46">
        <f>IF(OR($A508="",$B508="",$C508=""),"",A508*'MPTO_working_3-way'!$I507)</f>
        <v>7.356451612903224</v>
      </c>
      <c r="F508" s="47">
        <f>IF(OR($A508="",$B508="",$C508=""),"",B508*'MPTO_working_3-way'!$I507)</f>
        <v>4.2036866359446998</v>
      </c>
      <c r="G508" s="48">
        <f>IF(OR($A508="",$B508="",$C508=""),"",C508*'MPTO_working_3-way'!$I507)</f>
        <v>1.5969887955182072</v>
      </c>
      <c r="H508" s="46">
        <f>IF(OR($A508="",$B508="",$C508=""),"",'MPTO_working_3-way'!E507)</f>
        <v>7.695213813883413</v>
      </c>
      <c r="I508" s="47">
        <f>IF(OR($A508="",$B508="",$C508=""),"",'MPTO_working_3-way'!F507)</f>
        <v>4.255447321199691</v>
      </c>
      <c r="J508" s="48">
        <f>IF(OR($A508="",$B508="",$C508=""),"",'MPTO_working_3-way'!G507)</f>
        <v>1.5746638525931371</v>
      </c>
      <c r="K508" s="46">
        <f>IF(OR($A508="",$B508="",$C508=""),"",'OddsRatio_working_3-way'!H507)</f>
        <v>7.5006794867857725</v>
      </c>
      <c r="L508" s="47">
        <f>IF(OR($A508="",$B508="",$C508=""),"",'OddsRatio_working_3-way'!I507)</f>
        <v>4.2609271692671307</v>
      </c>
      <c r="M508" s="48">
        <f>IF(OR($A508="",$B508="",$C508=""),"",'OddsRatio_working_3-way'!J507)</f>
        <v>1.5823084230834166</v>
      </c>
      <c r="N508" s="49">
        <f t="shared" si="135"/>
        <v>13.59351019513265</v>
      </c>
      <c r="O508" s="50">
        <f t="shared" si="136"/>
        <v>23.788642841482137</v>
      </c>
      <c r="P508" s="50">
        <f t="shared" si="137"/>
        <v>62.617846963385226</v>
      </c>
      <c r="Q508" t="s">
        <v>173</v>
      </c>
      <c r="R508" t="s">
        <v>147</v>
      </c>
      <c r="S508" s="40">
        <v>44163</v>
      </c>
      <c r="T508" s="4">
        <v>100</v>
      </c>
      <c r="U508" s="4">
        <f t="shared" si="138"/>
        <v>85.994397759103649</v>
      </c>
      <c r="V508" s="4">
        <f t="shared" si="139"/>
        <v>75.490196078431367</v>
      </c>
      <c r="W508" s="4">
        <f t="shared" si="140"/>
        <v>35.483870967741936</v>
      </c>
      <c r="X508" s="4">
        <f t="shared" si="141"/>
        <v>89.025932953826697</v>
      </c>
      <c r="Y508" s="4">
        <f t="shared" si="142"/>
        <v>78.52173127315443</v>
      </c>
      <c r="Z508" s="4">
        <f t="shared" si="143"/>
        <v>38.515406162464984</v>
      </c>
      <c r="AA508" s="4">
        <f t="shared" si="144"/>
        <v>-3.0315351947230482</v>
      </c>
      <c r="AB508" s="4">
        <f t="shared" si="145"/>
        <v>-3.0315351947230624</v>
      </c>
      <c r="AC508" s="4">
        <f t="shared" si="146"/>
        <v>-3.0315351947230482</v>
      </c>
      <c r="AF508">
        <v>1.93</v>
      </c>
      <c r="AG508">
        <v>1.96</v>
      </c>
    </row>
    <row r="509" spans="1:33" ht="15" x14ac:dyDescent="0.25">
      <c r="A509">
        <v>1.26</v>
      </c>
      <c r="B509">
        <v>6.14</v>
      </c>
      <c r="C509">
        <v>12.82</v>
      </c>
      <c r="D509" s="45">
        <f t="shared" si="134"/>
        <v>3.4520363286999256E-2</v>
      </c>
      <c r="E509" s="46">
        <f>IF(OR($A509="",$B509="",$C509=""),"",A509*'MPTO_working_3-way'!$I508)</f>
        <v>1.303495657741619</v>
      </c>
      <c r="F509" s="47">
        <f>IF(OR($A509="",$B509="",$C509=""),"",B509*'MPTO_working_3-way'!$I508)</f>
        <v>6.3519550305821753</v>
      </c>
      <c r="G509" s="48">
        <f>IF(OR($A509="",$B509="",$C509=""),"",C509*'MPTO_working_3-way'!$I508)</f>
        <v>13.26255105733933</v>
      </c>
      <c r="H509" s="46">
        <f>IF(OR($A509="",$B509="",$C509=""),"",'MPTO_working_3-way'!E508)</f>
        <v>1.2785369349779399</v>
      </c>
      <c r="I509" s="47">
        <f>IF(OR($A509="",$B509="",$C509=""),"",'MPTO_working_3-way'!F508)</f>
        <v>6.6067800921612481</v>
      </c>
      <c r="J509" s="48">
        <f>IF(OR($A509="",$B509="",$C509=""),"",'MPTO_working_3-way'!G508)</f>
        <v>15.038423390766788</v>
      </c>
      <c r="K509" s="46">
        <f>IF(OR($A509="",$B509="",$C509=""),"",'OddsRatio_working_3-way'!H508)</f>
        <v>1.2854619295124641</v>
      </c>
      <c r="L509" s="47">
        <f>IF(OR($A509="",$B509="",$C509=""),"",'OddsRatio_working_3-way'!I508)</f>
        <v>6.6433627603617822</v>
      </c>
      <c r="M509" s="48">
        <f>IF(OR($A509="",$B509="",$C509=""),"",'OddsRatio_working_3-way'!J508)</f>
        <v>13.977538487835851</v>
      </c>
      <c r="N509" s="49">
        <f t="shared" si="135"/>
        <v>76.716787974005015</v>
      </c>
      <c r="O509" s="50">
        <f t="shared" si="136"/>
        <v>15.743184502808846</v>
      </c>
      <c r="P509" s="50">
        <f t="shared" si="137"/>
        <v>7.5400275231861409</v>
      </c>
      <c r="Q509" t="s">
        <v>172</v>
      </c>
      <c r="R509" t="s">
        <v>182</v>
      </c>
      <c r="S509" s="40">
        <v>44163</v>
      </c>
      <c r="T509" s="4">
        <v>100</v>
      </c>
      <c r="U509" s="4">
        <f t="shared" si="138"/>
        <v>20.634920634920633</v>
      </c>
      <c r="V509" s="4">
        <f t="shared" si="139"/>
        <v>83.713355048859938</v>
      </c>
      <c r="W509" s="4">
        <f t="shared" si="140"/>
        <v>92.199687987519511</v>
      </c>
      <c r="X509" s="4">
        <f t="shared" si="141"/>
        <v>24.086956963620565</v>
      </c>
      <c r="Y509" s="4">
        <f t="shared" si="142"/>
        <v>87.165391377559871</v>
      </c>
      <c r="Z509" s="4">
        <f t="shared" si="143"/>
        <v>95.651724316219429</v>
      </c>
      <c r="AA509" s="4">
        <f t="shared" si="144"/>
        <v>-3.4520363286999327</v>
      </c>
      <c r="AB509" s="4">
        <f t="shared" si="145"/>
        <v>-3.4520363286999327</v>
      </c>
      <c r="AC509" s="4">
        <f t="shared" si="146"/>
        <v>-3.4520363286999185</v>
      </c>
      <c r="AF509">
        <v>1.64</v>
      </c>
      <c r="AG509">
        <v>2.37</v>
      </c>
    </row>
    <row r="510" spans="1:33" ht="15" x14ac:dyDescent="0.25">
      <c r="A510">
        <v>3.16</v>
      </c>
      <c r="B510">
        <v>3.64</v>
      </c>
      <c r="C510">
        <v>2.1800000000000002</v>
      </c>
      <c r="D510" s="45">
        <f t="shared" si="134"/>
        <v>4.9896567258081559E-2</v>
      </c>
      <c r="E510" s="46">
        <f>IF(OR($A510="",$B510="",$C510=""),"",A510*'MPTO_working_3-way'!$I509)</f>
        <v>3.3176731525355381</v>
      </c>
      <c r="F510" s="47">
        <f>IF(OR($A510="",$B510="",$C510=""),"",B510*'MPTO_working_3-way'!$I509)</f>
        <v>3.8216235048194171</v>
      </c>
      <c r="G510" s="48">
        <f>IF(OR($A510="",$B510="",$C510=""),"",C510*'MPTO_working_3-way'!$I509)</f>
        <v>2.2887745166226181</v>
      </c>
      <c r="H510" s="46">
        <f>IF(OR($A510="",$B510="",$C510=""),"",'MPTO_working_3-way'!E509)</f>
        <v>3.3352955197452991</v>
      </c>
      <c r="I510" s="47">
        <f>IF(OR($A510="",$B510="",$C510=""),"",'MPTO_working_3-way'!F509)</f>
        <v>3.8745710584349444</v>
      </c>
      <c r="J510" s="48">
        <f>IF(OR($A510="",$B510="",$C510=""),"",'MPTO_working_3-way'!G509)</f>
        <v>2.2620165869457911</v>
      </c>
      <c r="K510" s="46">
        <f>IF(OR($A510="",$B510="",$C510=""),"",'OddsRatio_working_3-way'!H509)</f>
        <v>3.3305849339716249</v>
      </c>
      <c r="L510" s="47">
        <f>IF(OR($A510="",$B510="",$C510=""),"",'OddsRatio_working_3-way'!I509)</f>
        <v>3.8484926970764297</v>
      </c>
      <c r="M510" s="48">
        <f>IF(OR($A510="",$B510="",$C510=""),"",'OddsRatio_working_3-way'!J509)</f>
        <v>2.2731899176326467</v>
      </c>
      <c r="N510" s="49">
        <f t="shared" si="135"/>
        <v>30.141606904096268</v>
      </c>
      <c r="O510" s="50">
        <f t="shared" si="136"/>
        <v>26.166889510149506</v>
      </c>
      <c r="P510" s="50">
        <f t="shared" si="137"/>
        <v>43.691503585754219</v>
      </c>
      <c r="Q510" t="s">
        <v>414</v>
      </c>
      <c r="R510" t="s">
        <v>416</v>
      </c>
      <c r="S510" s="40">
        <v>44163</v>
      </c>
      <c r="T510" s="4">
        <v>100</v>
      </c>
      <c r="U510" s="4">
        <f t="shared" si="138"/>
        <v>68.35443037974683</v>
      </c>
      <c r="V510" s="4">
        <f t="shared" si="139"/>
        <v>72.527472527472526</v>
      </c>
      <c r="W510" s="4">
        <f t="shared" si="140"/>
        <v>54.128440366972484</v>
      </c>
      <c r="X510" s="4">
        <f t="shared" si="141"/>
        <v>73.344087105554991</v>
      </c>
      <c r="Y510" s="4">
        <f t="shared" si="142"/>
        <v>77.517129253280686</v>
      </c>
      <c r="Z510" s="4">
        <f t="shared" si="143"/>
        <v>59.11809709278063</v>
      </c>
      <c r="AA510" s="4">
        <f t="shared" si="144"/>
        <v>-4.9896567258081603</v>
      </c>
      <c r="AB510" s="4">
        <f t="shared" si="145"/>
        <v>-4.9896567258081603</v>
      </c>
      <c r="AC510" s="4">
        <f t="shared" si="146"/>
        <v>-4.9896567258081461</v>
      </c>
      <c r="AF510">
        <v>1.71</v>
      </c>
      <c r="AG510">
        <v>2.13</v>
      </c>
    </row>
    <row r="511" spans="1:33" ht="15" x14ac:dyDescent="0.25">
      <c r="A511">
        <v>1.65</v>
      </c>
      <c r="B511">
        <v>4.3</v>
      </c>
      <c r="C511">
        <v>4.63</v>
      </c>
      <c r="D511" s="45">
        <f t="shared" si="134"/>
        <v>5.4601466977779234E-2</v>
      </c>
      <c r="E511" s="46">
        <f>IF(OR($A511="",$B511="",$C511=""),"",A511*'MPTO_working_3-way'!$I510)</f>
        <v>1.7400924205133357</v>
      </c>
      <c r="F511" s="47">
        <f>IF(OR($A511="",$B511="",$C511=""),"",B511*'MPTO_working_3-way'!$I510)</f>
        <v>4.5347863080044508</v>
      </c>
      <c r="G511" s="48">
        <f>IF(OR($A511="",$B511="",$C511=""),"",C511*'MPTO_working_3-way'!$I510)</f>
        <v>4.8828047921071178</v>
      </c>
      <c r="H511" s="46">
        <f>IF(OR($A511="",$B511="",$C511=""),"",'MPTO_working_3-way'!E510)</f>
        <v>1.7010849536579531</v>
      </c>
      <c r="I511" s="47">
        <f>IF(OR($A511="",$B511="",$C511=""),"",'MPTO_working_3-way'!F510)</f>
        <v>4.6651005805958379</v>
      </c>
      <c r="J511" s="48">
        <f>IF(OR($A511="",$B511="",$C511=""),"",'MPTO_working_3-way'!G510)</f>
        <v>5.0560658958974116</v>
      </c>
      <c r="K511" s="46">
        <f>IF(OR($A511="",$B511="",$C511=""),"",'OddsRatio_working_3-way'!H510)</f>
        <v>1.7141932868191492</v>
      </c>
      <c r="L511" s="47">
        <f>IF(OR($A511="",$B511="",$C511=""),"",'OddsRatio_working_3-way'!I510)</f>
        <v>4.6259043792356822</v>
      </c>
      <c r="M511" s="48">
        <f>IF(OR($A511="",$B511="",$C511=""),"",'OddsRatio_working_3-way'!J510)</f>
        <v>4.9884948171592498</v>
      </c>
      <c r="N511" s="49">
        <f t="shared" si="135"/>
        <v>57.468211930087897</v>
      </c>
      <c r="O511" s="50">
        <f t="shared" si="136"/>
        <v>22.051755740615121</v>
      </c>
      <c r="P511" s="50">
        <f t="shared" si="137"/>
        <v>20.480032329296982</v>
      </c>
      <c r="Q511" t="s">
        <v>409</v>
      </c>
      <c r="R511" t="s">
        <v>408</v>
      </c>
      <c r="S511" s="40">
        <v>44163</v>
      </c>
      <c r="T511" s="4">
        <v>100</v>
      </c>
      <c r="U511" s="4">
        <f t="shared" si="138"/>
        <v>39.393939393939398</v>
      </c>
      <c r="V511" s="4">
        <f t="shared" si="139"/>
        <v>76.744186046511629</v>
      </c>
      <c r="W511" s="4">
        <f t="shared" si="140"/>
        <v>78.40172786177105</v>
      </c>
      <c r="X511" s="4">
        <f t="shared" si="141"/>
        <v>44.854086091717313</v>
      </c>
      <c r="Y511" s="4">
        <f t="shared" si="142"/>
        <v>82.204332744289559</v>
      </c>
      <c r="Z511" s="4">
        <f t="shared" si="143"/>
        <v>83.86187455954898</v>
      </c>
      <c r="AA511" s="4">
        <f t="shared" si="144"/>
        <v>-5.4601466977779154</v>
      </c>
      <c r="AB511" s="4">
        <f t="shared" si="145"/>
        <v>-5.4601466977779296</v>
      </c>
      <c r="AC511" s="4">
        <f t="shared" si="146"/>
        <v>-5.4601466977779296</v>
      </c>
      <c r="AF511">
        <v>1.71</v>
      </c>
      <c r="AG511">
        <v>2.14</v>
      </c>
    </row>
    <row r="512" spans="1:33" ht="15" x14ac:dyDescent="0.25">
      <c r="A512">
        <v>3.29</v>
      </c>
      <c r="B512">
        <v>3.87</v>
      </c>
      <c r="C512">
        <v>2.04</v>
      </c>
      <c r="D512" s="45">
        <f t="shared" si="134"/>
        <v>5.2545379029065087E-2</v>
      </c>
      <c r="E512" s="46">
        <f>IF(OR($A512="",$B512="",$C512=""),"",A512*'MPTO_working_3-way'!$I511)</f>
        <v>3.4628742970056243</v>
      </c>
      <c r="F512" s="47">
        <f>IF(OR($A512="",$B512="",$C512=""),"",B512*'MPTO_working_3-way'!$I511)</f>
        <v>4.0733506168424816</v>
      </c>
      <c r="G512" s="48">
        <f>IF(OR($A512="",$B512="",$C512=""),"",C512*'MPTO_working_3-way'!$I511)</f>
        <v>2.1471925732192929</v>
      </c>
      <c r="H512" s="46">
        <f>IF(OR($A512="",$B512="",$C512=""),"",'MPTO_working_3-way'!E511)</f>
        <v>3.4911783333673849</v>
      </c>
      <c r="I512" s="47">
        <f>IF(OR($A512="",$B512="",$C512=""),"",'MPTO_working_3-way'!F511)</f>
        <v>4.1513963351715866</v>
      </c>
      <c r="J512" s="48">
        <f>IF(OR($A512="",$B512="",$C512=""),"",'MPTO_working_3-way'!G511)</f>
        <v>2.1155919137039518</v>
      </c>
      <c r="K512" s="46">
        <f>IF(OR($A512="",$B512="",$C512=""),"",'OddsRatio_working_3-way'!H511)</f>
        <v>3.4842010211895404</v>
      </c>
      <c r="L512" s="47">
        <f>IF(OR($A512="",$B512="",$C512=""),"",'OddsRatio_working_3-way'!I511)</f>
        <v>4.1133873060323056</v>
      </c>
      <c r="M512" s="48">
        <f>IF(OR($A512="",$B512="",$C512=""),"",'OddsRatio_working_3-way'!J511)</f>
        <v>2.1281960969594422</v>
      </c>
      <c r="N512" s="49">
        <f t="shared" si="135"/>
        <v>28.87774473548486</v>
      </c>
      <c r="O512" s="50">
        <f t="shared" si="136"/>
        <v>24.549813999934159</v>
      </c>
      <c r="P512" s="50">
        <f t="shared" si="137"/>
        <v>46.572441264580974</v>
      </c>
      <c r="Q512" t="s">
        <v>410</v>
      </c>
      <c r="R512" t="s">
        <v>413</v>
      </c>
      <c r="S512" s="40">
        <v>44163</v>
      </c>
      <c r="T512" s="4">
        <v>100</v>
      </c>
      <c r="U512" s="4">
        <f t="shared" si="138"/>
        <v>69.6048632218845</v>
      </c>
      <c r="V512" s="4">
        <f t="shared" si="139"/>
        <v>74.160206718346245</v>
      </c>
      <c r="W512" s="4">
        <f t="shared" si="140"/>
        <v>50.980392156862742</v>
      </c>
      <c r="X512" s="4">
        <f t="shared" si="141"/>
        <v>74.859401124790992</v>
      </c>
      <c r="Y512" s="4">
        <f t="shared" si="142"/>
        <v>79.414744621252751</v>
      </c>
      <c r="Z512" s="4">
        <f t="shared" si="143"/>
        <v>56.234930059769248</v>
      </c>
      <c r="AA512" s="4">
        <f t="shared" si="144"/>
        <v>-5.2545379029064918</v>
      </c>
      <c r="AB512" s="4">
        <f t="shared" si="145"/>
        <v>-5.254537902906506</v>
      </c>
      <c r="AC512" s="4">
        <f t="shared" si="146"/>
        <v>-5.254537902906506</v>
      </c>
      <c r="AF512">
        <v>1.6</v>
      </c>
      <c r="AG512">
        <v>2.33</v>
      </c>
    </row>
    <row r="513" spans="1:33" ht="15" x14ac:dyDescent="0.25">
      <c r="A513">
        <v>1.86</v>
      </c>
      <c r="B513">
        <v>3.92</v>
      </c>
      <c r="C513">
        <v>3.83</v>
      </c>
      <c r="D513" s="45">
        <f t="shared" si="134"/>
        <v>5.3833055162602284E-2</v>
      </c>
      <c r="E513" s="46">
        <f>IF(OR($A513="",$B513="",$C513=""),"",A513*'MPTO_working_3-way'!$I512)</f>
        <v>1.9601294826024402</v>
      </c>
      <c r="F513" s="47">
        <f>IF(OR($A513="",$B513="",$C513=""),"",B513*'MPTO_working_3-way'!$I512)</f>
        <v>4.1310255762374011</v>
      </c>
      <c r="G513" s="48">
        <f>IF(OR($A513="",$B513="",$C513=""),"",C513*'MPTO_working_3-way'!$I512)</f>
        <v>4.0361806012727666</v>
      </c>
      <c r="H513" s="46">
        <f>IF(OR($A513="",$B513="",$C513=""),"",'MPTO_working_3-way'!E512)</f>
        <v>1.9242238460383663</v>
      </c>
      <c r="I513" s="47">
        <f>IF(OR($A513="",$B513="",$C513=""),"",'MPTO_working_3-way'!F512)</f>
        <v>4.2166037450191496</v>
      </c>
      <c r="J513" s="48">
        <f>IF(OR($A513="",$B513="",$C513=""),"",'MPTO_working_3-way'!G512)</f>
        <v>4.1126495167276902</v>
      </c>
      <c r="K513" s="46">
        <f>IF(OR($A513="",$B513="",$C513=""),"",'OddsRatio_working_3-way'!H512)</f>
        <v>1.9374699393101324</v>
      </c>
      <c r="L513" s="47">
        <f>IF(OR($A513="",$B513="",$C513=""),"",'OddsRatio_working_3-way'!I512)</f>
        <v>4.183037468355332</v>
      </c>
      <c r="M513" s="48">
        <f>IF(OR($A513="",$B513="",$C513=""),"",'OddsRatio_working_3-way'!J512)</f>
        <v>4.0849301491252019</v>
      </c>
      <c r="N513" s="49">
        <f t="shared" si="135"/>
        <v>51.017037847536074</v>
      </c>
      <c r="O513" s="50">
        <f t="shared" si="136"/>
        <v>24.207063876637015</v>
      </c>
      <c r="P513" s="50">
        <f t="shared" si="137"/>
        <v>24.775898275826922</v>
      </c>
      <c r="Q513" t="s">
        <v>415</v>
      </c>
      <c r="R513" t="s">
        <v>412</v>
      </c>
      <c r="S513" s="40">
        <v>44163</v>
      </c>
      <c r="T513" s="4">
        <v>100</v>
      </c>
      <c r="U513" s="4">
        <f t="shared" si="138"/>
        <v>46.236559139784944</v>
      </c>
      <c r="V513" s="4">
        <f t="shared" si="139"/>
        <v>74.489795918367349</v>
      </c>
      <c r="W513" s="4">
        <f t="shared" si="140"/>
        <v>73.890339425587456</v>
      </c>
      <c r="X513" s="4">
        <f t="shared" si="141"/>
        <v>51.619864656045181</v>
      </c>
      <c r="Y513" s="4">
        <f t="shared" si="142"/>
        <v>79.873101434627586</v>
      </c>
      <c r="Z513" s="4">
        <f t="shared" si="143"/>
        <v>79.273644941847692</v>
      </c>
      <c r="AA513" s="4">
        <f t="shared" si="144"/>
        <v>-5.3833055162602363</v>
      </c>
      <c r="AB513" s="4">
        <f t="shared" si="145"/>
        <v>-5.3833055162602363</v>
      </c>
      <c r="AC513" s="4">
        <f t="shared" si="146"/>
        <v>-5.3833055162602363</v>
      </c>
      <c r="AF513">
        <v>1.72</v>
      </c>
      <c r="AG513">
        <v>2.12</v>
      </c>
    </row>
    <row r="514" spans="1:33" ht="15" x14ac:dyDescent="0.25">
      <c r="A514">
        <v>4.66</v>
      </c>
      <c r="B514">
        <v>4.0199999999999996</v>
      </c>
      <c r="C514">
        <v>1.69</v>
      </c>
      <c r="D514" s="45">
        <f t="shared" si="134"/>
        <v>5.506446991494518E-2</v>
      </c>
      <c r="E514" s="46">
        <f>IF(OR($A514="",$B514="",$C514=""),"",A514*'MPTO_working_3-way'!$I513)</f>
        <v>4.916600429803645</v>
      </c>
      <c r="F514" s="47">
        <f>IF(OR($A514="",$B514="",$C514=""),"",B514*'MPTO_working_3-way'!$I513)</f>
        <v>4.2413591690580787</v>
      </c>
      <c r="G514" s="48">
        <f>IF(OR($A514="",$B514="",$C514=""),"",C514*'MPTO_working_3-way'!$I513)</f>
        <v>1.7830589541562574</v>
      </c>
      <c r="H514" s="46">
        <f>IF(OR($A514="",$B514="",$C514=""),"",'MPTO_working_3-way'!E513)</f>
        <v>5.0958672414603452</v>
      </c>
      <c r="I514" s="47">
        <f>IF(OR($A514="",$B514="",$C514=""),"",'MPTO_working_3-way'!F513)</f>
        <v>4.3402514875993621</v>
      </c>
      <c r="J514" s="48">
        <f>IF(OR($A514="",$B514="",$C514=""),"",'MPTO_working_3-way'!G513)</f>
        <v>1.7441014179661243</v>
      </c>
      <c r="K514" s="46">
        <f>IF(OR($A514="",$B514="",$C514=""),"",'OddsRatio_working_3-way'!H513)</f>
        <v>5.0180245896847806</v>
      </c>
      <c r="L514" s="47">
        <f>IF(OR($A514="",$B514="",$C514=""),"",'OddsRatio_working_3-way'!I513)</f>
        <v>4.315419196953016</v>
      </c>
      <c r="M514" s="48">
        <f>IF(OR($A514="",$B514="",$C514=""),"",'OddsRatio_working_3-way'!J513)</f>
        <v>1.757496439038934</v>
      </c>
      <c r="N514" s="49">
        <f t="shared" si="135"/>
        <v>20.339257059372979</v>
      </c>
      <c r="O514" s="50">
        <f t="shared" si="136"/>
        <v>23.577347735492065</v>
      </c>
      <c r="P514" s="50">
        <f t="shared" si="137"/>
        <v>56.083395205134956</v>
      </c>
      <c r="Q514" t="s">
        <v>424</v>
      </c>
      <c r="R514" t="s">
        <v>426</v>
      </c>
      <c r="S514" s="40">
        <v>44163</v>
      </c>
      <c r="T514" s="4">
        <v>100</v>
      </c>
      <c r="U514" s="4">
        <f t="shared" si="138"/>
        <v>78.540772532188839</v>
      </c>
      <c r="V514" s="4">
        <f t="shared" si="139"/>
        <v>75.124378109452735</v>
      </c>
      <c r="W514" s="4">
        <f t="shared" si="140"/>
        <v>40.828402366863905</v>
      </c>
      <c r="X514" s="4">
        <f t="shared" si="141"/>
        <v>84.047219523683367</v>
      </c>
      <c r="Y514" s="4">
        <f t="shared" si="142"/>
        <v>80.630825100947263</v>
      </c>
      <c r="Z514" s="4">
        <f t="shared" si="143"/>
        <v>46.334849358358426</v>
      </c>
      <c r="AA514" s="4">
        <f t="shared" si="144"/>
        <v>-5.5064469914945278</v>
      </c>
      <c r="AB514" s="4">
        <f t="shared" si="145"/>
        <v>-5.5064469914945278</v>
      </c>
      <c r="AC514" s="4">
        <f t="shared" si="146"/>
        <v>-5.5064469914945207</v>
      </c>
      <c r="AF514">
        <v>1.61</v>
      </c>
      <c r="AG514">
        <v>2.33</v>
      </c>
    </row>
    <row r="515" spans="1:33" ht="15" x14ac:dyDescent="0.25">
      <c r="A515">
        <v>3.02</v>
      </c>
      <c r="B515">
        <v>3.82</v>
      </c>
      <c r="C515">
        <v>2.1800000000000002</v>
      </c>
      <c r="D515" s="45">
        <f t="shared" si="134"/>
        <v>5.1621528856886645E-2</v>
      </c>
      <c r="E515" s="46">
        <f>IF(OR($A515="",$B515="",$C515=""),"",A515*'MPTO_working_3-way'!$I514)</f>
        <v>3.1758970171477978</v>
      </c>
      <c r="F515" s="47">
        <f>IF(OR($A515="",$B515="",$C515=""),"",B515*'MPTO_working_3-way'!$I514)</f>
        <v>4.017194240233307</v>
      </c>
      <c r="G515" s="48">
        <f>IF(OR($A515="",$B515="",$C515=""),"",C515*'MPTO_working_3-way'!$I514)</f>
        <v>2.2925349329080129</v>
      </c>
      <c r="H515" s="46">
        <f>IF(OR($A515="",$B515="",$C515=""),"",'MPTO_working_3-way'!E514)</f>
        <v>3.1855386582781895</v>
      </c>
      <c r="I515" s="47">
        <f>IF(OR($A515="",$B515="",$C515=""),"",'MPTO_working_3-way'!F514)</f>
        <v>4.0887599720624008</v>
      </c>
      <c r="J515" s="48">
        <f>IF(OR($A515="",$B515="",$C515=""),"",'MPTO_working_3-way'!G514)</f>
        <v>2.2649624663984387</v>
      </c>
      <c r="K515" s="46">
        <f>IF(OR($A515="",$B515="",$C515=""),"",'OddsRatio_working_3-way'!H514)</f>
        <v>3.18552969705082</v>
      </c>
      <c r="L515" s="47">
        <f>IF(OR($A515="",$B515="",$C515=""),"",'OddsRatio_working_3-way'!I514)</f>
        <v>4.051086012714511</v>
      </c>
      <c r="M515" s="48">
        <f>IF(OR($A515="",$B515="",$C515=""),"",'OddsRatio_working_3-way'!J514)</f>
        <v>2.2766955656039447</v>
      </c>
      <c r="N515" s="49">
        <f t="shared" si="135"/>
        <v>31.487167077542004</v>
      </c>
      <c r="O515" s="50">
        <f t="shared" si="136"/>
        <v>24.892995961826404</v>
      </c>
      <c r="P515" s="50">
        <f t="shared" si="137"/>
        <v>43.619836960631588</v>
      </c>
      <c r="Q515" t="s">
        <v>417</v>
      </c>
      <c r="R515" t="s">
        <v>419</v>
      </c>
      <c r="S515" s="40">
        <v>44163</v>
      </c>
      <c r="T515" s="4">
        <v>100</v>
      </c>
      <c r="U515" s="4">
        <f t="shared" si="138"/>
        <v>66.88741721854305</v>
      </c>
      <c r="V515" s="4">
        <f t="shared" si="139"/>
        <v>73.821989528795811</v>
      </c>
      <c r="W515" s="4">
        <f t="shared" si="140"/>
        <v>54.128440366972484</v>
      </c>
      <c r="X515" s="4">
        <f t="shared" si="141"/>
        <v>72.049570104231705</v>
      </c>
      <c r="Y515" s="4">
        <f t="shared" si="142"/>
        <v>78.984142414484481</v>
      </c>
      <c r="Z515" s="4">
        <f t="shared" si="143"/>
        <v>59.290593252661154</v>
      </c>
      <c r="AA515" s="4">
        <f t="shared" si="144"/>
        <v>-5.1621528856886556</v>
      </c>
      <c r="AB515" s="4">
        <f t="shared" si="145"/>
        <v>-5.1621528856886698</v>
      </c>
      <c r="AC515" s="4">
        <f t="shared" si="146"/>
        <v>-5.1621528856886698</v>
      </c>
      <c r="AF515">
        <v>1.76</v>
      </c>
      <c r="AG515">
        <v>2.06</v>
      </c>
    </row>
    <row r="516" spans="1:33" ht="15" x14ac:dyDescent="0.25">
      <c r="A516">
        <v>7.49</v>
      </c>
      <c r="B516">
        <v>4.83</v>
      </c>
      <c r="C516">
        <v>1.4</v>
      </c>
      <c r="D516" s="45">
        <f t="shared" si="134"/>
        <v>5.4836400224453907E-2</v>
      </c>
      <c r="E516" s="46">
        <f>IF(OR($A516="",$B516="",$C516=""),"",A516*'MPTO_working_3-way'!$I515)</f>
        <v>7.9007246376811597</v>
      </c>
      <c r="F516" s="47">
        <f>IF(OR($A516="",$B516="",$C516=""),"",B516*'MPTO_working_3-way'!$I515)</f>
        <v>5.0948598130841125</v>
      </c>
      <c r="G516" s="48">
        <f>IF(OR($A516="",$B516="",$C516=""),"",C516*'MPTO_working_3-way'!$I515)</f>
        <v>1.4767709603142354</v>
      </c>
      <c r="H516" s="46">
        <f>IF(OR($A516="",$B516="",$C516=""),"",'MPTO_working_3-way'!E515)</f>
        <v>8.6781036605843518</v>
      </c>
      <c r="I516" s="47">
        <f>IF(OR($A516="",$B516="",$C516=""),"",'MPTO_working_3-way'!F515)</f>
        <v>5.2977174878698836</v>
      </c>
      <c r="J516" s="48">
        <f>IF(OR($A516="",$B516="",$C516=""),"",'MPTO_working_3-way'!G515)</f>
        <v>1.4367673360454447</v>
      </c>
      <c r="K516" s="46">
        <f>IF(OR($A516="",$B516="",$C516=""),"",'OddsRatio_working_3-way'!H515)</f>
        <v>8.2779369110634473</v>
      </c>
      <c r="L516" s="47">
        <f>IF(OR($A516="",$B516="",$C516=""),"",'OddsRatio_working_3-way'!I515)</f>
        <v>5.2949920445875192</v>
      </c>
      <c r="M516" s="48">
        <f>IF(OR($A516="",$B516="",$C516=""),"",'OddsRatio_working_3-way'!J515)</f>
        <v>1.4485631378159285</v>
      </c>
      <c r="N516" s="49">
        <f t="shared" si="135"/>
        <v>12.657066862331467</v>
      </c>
      <c r="O516" s="50">
        <f t="shared" si="136"/>
        <v>19.627625424195173</v>
      </c>
      <c r="P516" s="50">
        <f t="shared" si="137"/>
        <v>67.715307713473365</v>
      </c>
      <c r="Q516" t="s">
        <v>422</v>
      </c>
      <c r="R516" t="s">
        <v>418</v>
      </c>
      <c r="S516" s="40">
        <v>44163</v>
      </c>
      <c r="T516" s="4">
        <v>100</v>
      </c>
      <c r="U516" s="4">
        <f t="shared" si="138"/>
        <v>86.64886515353804</v>
      </c>
      <c r="V516" s="4">
        <f t="shared" si="139"/>
        <v>79.296066252587991</v>
      </c>
      <c r="W516" s="4">
        <f t="shared" si="140"/>
        <v>28.571428571428573</v>
      </c>
      <c r="X516" s="4">
        <f t="shared" si="141"/>
        <v>92.132505175983439</v>
      </c>
      <c r="Y516" s="4">
        <f t="shared" si="142"/>
        <v>84.779706275033377</v>
      </c>
      <c r="Z516" s="4">
        <f t="shared" si="143"/>
        <v>34.055068593873955</v>
      </c>
      <c r="AA516" s="4">
        <f t="shared" si="144"/>
        <v>-5.4836400224453996</v>
      </c>
      <c r="AB516" s="4">
        <f t="shared" si="145"/>
        <v>-5.4836400224453854</v>
      </c>
      <c r="AC516" s="4">
        <f t="shared" si="146"/>
        <v>-5.4836400224453818</v>
      </c>
      <c r="AF516">
        <v>1.52</v>
      </c>
      <c r="AG516">
        <v>2.5299999999999998</v>
      </c>
    </row>
    <row r="517" spans="1:33" ht="15" x14ac:dyDescent="0.25">
      <c r="A517">
        <v>1.7</v>
      </c>
      <c r="B517">
        <v>3.98</v>
      </c>
      <c r="C517">
        <v>4.63</v>
      </c>
      <c r="D517" s="45">
        <f t="shared" si="134"/>
        <v>5.5474296906971698E-2</v>
      </c>
      <c r="E517" s="46">
        <f>IF(OR($A517="",$B517="",$C517=""),"",A517*'MPTO_working_3-way'!$I516)</f>
        <v>1.7943063047418519</v>
      </c>
      <c r="F517" s="47">
        <f>IF(OR($A517="",$B517="",$C517=""),"",B517*'MPTO_working_3-way'!$I516)</f>
        <v>4.2007877016897472</v>
      </c>
      <c r="G517" s="48">
        <f>IF(OR($A517="",$B517="",$C517=""),"",C517*'MPTO_working_3-way'!$I516)</f>
        <v>4.8868459946792786</v>
      </c>
      <c r="H517" s="46">
        <f>IF(OR($A517="",$B517="",$C517=""),"",'MPTO_working_3-way'!E516)</f>
        <v>1.7551746793967917</v>
      </c>
      <c r="I517" s="47">
        <f>IF(OR($A517="",$B517="",$C517=""),"",'MPTO_working_3-way'!F516)</f>
        <v>4.2961813342793063</v>
      </c>
      <c r="J517" s="48">
        <f>IF(OR($A517="",$B517="",$C517=""),"",'MPTO_working_3-way'!G516)</f>
        <v>5.0635144702260435</v>
      </c>
      <c r="K517" s="46">
        <f>IF(OR($A517="",$B517="",$C517=""),"",'OddsRatio_working_3-way'!H516)</f>
        <v>1.7686935130968982</v>
      </c>
      <c r="L517" s="47">
        <f>IF(OR($A517="",$B517="",$C517=""),"",'OddsRatio_working_3-way'!I516)</f>
        <v>4.2724380986125112</v>
      </c>
      <c r="M517" s="48">
        <f>IF(OR($A517="",$B517="",$C517=""),"",'OddsRatio_working_3-way'!J516)</f>
        <v>4.9862249322024876</v>
      </c>
      <c r="N517" s="49">
        <f t="shared" si="135"/>
        <v>55.731844521600273</v>
      </c>
      <c r="O517" s="50">
        <f t="shared" si="136"/>
        <v>23.80505921776896</v>
      </c>
      <c r="P517" s="50">
        <f t="shared" si="137"/>
        <v>20.46309626063077</v>
      </c>
      <c r="Q517" t="s">
        <v>421</v>
      </c>
      <c r="R517" t="s">
        <v>420</v>
      </c>
      <c r="S517" s="40">
        <v>44163</v>
      </c>
      <c r="T517" s="4">
        <v>100</v>
      </c>
      <c r="U517" s="4">
        <f t="shared" si="138"/>
        <v>41.176470588235297</v>
      </c>
      <c r="V517" s="4">
        <f t="shared" si="139"/>
        <v>74.874371859296474</v>
      </c>
      <c r="W517" s="4">
        <f t="shared" si="140"/>
        <v>78.40172786177105</v>
      </c>
      <c r="X517" s="4">
        <f t="shared" si="141"/>
        <v>46.723900278932454</v>
      </c>
      <c r="Y517" s="4">
        <f t="shared" si="142"/>
        <v>80.42180154999366</v>
      </c>
      <c r="Z517" s="4">
        <f t="shared" si="143"/>
        <v>83.949157552468222</v>
      </c>
      <c r="AA517" s="4">
        <f t="shared" si="144"/>
        <v>-5.5474296906971574</v>
      </c>
      <c r="AB517" s="4">
        <f t="shared" si="145"/>
        <v>-5.5474296906971858</v>
      </c>
      <c r="AC517" s="4">
        <f t="shared" si="146"/>
        <v>-5.5474296906971716</v>
      </c>
      <c r="AF517">
        <v>1.74</v>
      </c>
      <c r="AG517">
        <v>2.09</v>
      </c>
    </row>
    <row r="518" spans="1:33" ht="15" x14ac:dyDescent="0.25">
      <c r="A518">
        <v>1.64</v>
      </c>
      <c r="B518">
        <v>3.7</v>
      </c>
      <c r="C518">
        <v>5.77</v>
      </c>
      <c r="D518" s="45">
        <f t="shared" si="134"/>
        <v>5.3336593134538868E-2</v>
      </c>
      <c r="E518" s="46">
        <f>IF(OR($A518="",$B518="",$C518=""),"",A518*'MPTO_working_3-way'!$I517)</f>
        <v>1.7274720127406435</v>
      </c>
      <c r="F518" s="47">
        <f>IF(OR($A518="",$B518="",$C518=""),"",B518*'MPTO_working_3-way'!$I517)</f>
        <v>3.8973453945977941</v>
      </c>
      <c r="G518" s="48">
        <f>IF(OR($A518="",$B518="",$C518=""),"",C518*'MPTO_working_3-way'!$I517)</f>
        <v>6.0777521423862888</v>
      </c>
      <c r="H518" s="46">
        <f>IF(OR($A518="",$B518="",$C518=""),"",'MPTO_working_3-way'!E517)</f>
        <v>1.6892541536157542</v>
      </c>
      <c r="I518" s="47">
        <f>IF(OR($A518="",$B518="",$C518=""),"",'MPTO_working_3-way'!F517)</f>
        <v>3.9605308405125617</v>
      </c>
      <c r="J518" s="48">
        <f>IF(OR($A518="",$B518="",$C518=""),"",'MPTO_working_3-way'!G517)</f>
        <v>6.4295714642495119</v>
      </c>
      <c r="K518" s="46">
        <f>IF(OR($A518="",$B518="",$C518=""),"",'OddsRatio_working_3-way'!H517)</f>
        <v>1.702533105173291</v>
      </c>
      <c r="L518" s="47">
        <f>IF(OR($A518="",$B518="",$C518=""),"",'OddsRatio_working_3-way'!I517)</f>
        <v>3.9638115374498217</v>
      </c>
      <c r="M518" s="48">
        <f>IF(OR($A518="",$B518="",$C518=""),"",'OddsRatio_working_3-way'!J517)</f>
        <v>6.2360670494946842</v>
      </c>
      <c r="N518" s="49">
        <f t="shared" si="135"/>
        <v>57.888057961268771</v>
      </c>
      <c r="O518" s="50">
        <f t="shared" si="136"/>
        <v>25.658490555805614</v>
      </c>
      <c r="P518" s="50">
        <f t="shared" si="137"/>
        <v>16.453451482925612</v>
      </c>
      <c r="Q518" t="s">
        <v>423</v>
      </c>
      <c r="R518" t="s">
        <v>425</v>
      </c>
      <c r="S518" s="40">
        <v>44163</v>
      </c>
      <c r="T518" s="4">
        <v>100</v>
      </c>
      <c r="U518" s="4">
        <f t="shared" si="138"/>
        <v>39.024390243902438</v>
      </c>
      <c r="V518" s="4">
        <f t="shared" si="139"/>
        <v>72.972972972972968</v>
      </c>
      <c r="W518" s="4">
        <f t="shared" si="140"/>
        <v>82.668977469670722</v>
      </c>
      <c r="X518" s="4">
        <f t="shared" si="141"/>
        <v>44.358049557356317</v>
      </c>
      <c r="Y518" s="4">
        <f t="shared" si="142"/>
        <v>78.306632286426847</v>
      </c>
      <c r="Z518" s="4">
        <f t="shared" si="143"/>
        <v>88.002636783124586</v>
      </c>
      <c r="AA518" s="4">
        <f t="shared" si="144"/>
        <v>-5.3336593134538788</v>
      </c>
      <c r="AB518" s="4">
        <f t="shared" si="145"/>
        <v>-5.3336593134538788</v>
      </c>
      <c r="AC518" s="4">
        <f t="shared" si="146"/>
        <v>-5.3336593134538646</v>
      </c>
      <c r="AF518">
        <v>1.76</v>
      </c>
      <c r="AG518">
        <v>2.0699999999999998</v>
      </c>
    </row>
    <row r="519" spans="1:33" ht="15" x14ac:dyDescent="0.25">
      <c r="A519">
        <v>3.2</v>
      </c>
      <c r="B519">
        <v>2.95</v>
      </c>
      <c r="C519">
        <v>2.54</v>
      </c>
      <c r="D519" s="45">
        <f t="shared" si="134"/>
        <v>4.5183838249032382E-2</v>
      </c>
      <c r="E519" s="46">
        <f>IF(OR($A519="",$B519="",$C519=""),"",A519*'MPTO_working_3-way'!$I518)</f>
        <v>3.344588282396904</v>
      </c>
      <c r="F519" s="47">
        <f>IF(OR($A519="",$B519="",$C519=""),"",B519*'MPTO_working_3-way'!$I518)</f>
        <v>3.0832923228346458</v>
      </c>
      <c r="G519" s="48">
        <f>IF(OR($A519="",$B519="",$C519=""),"",C519*'MPTO_working_3-way'!$I518)</f>
        <v>2.6547669491525423</v>
      </c>
      <c r="H519" s="46">
        <f>IF(OR($A519="",$B519="",$C519=""),"",'MPTO_working_3-way'!E518)</f>
        <v>3.3620370543476232</v>
      </c>
      <c r="I519" s="47">
        <f>IF(OR($A519="",$B519="",$C519=""),"",'MPTO_working_3-way'!F518)</f>
        <v>3.0871651373784372</v>
      </c>
      <c r="J519" s="48">
        <f>IF(OR($A519="",$B519="",$C519=""),"",'MPTO_working_3-way'!G518)</f>
        <v>2.6410344903548899</v>
      </c>
      <c r="K519" s="46">
        <f>IF(OR($A519="",$B519="",$C519=""),"",'OddsRatio_working_3-way'!H518)</f>
        <v>3.3533438219877629</v>
      </c>
      <c r="L519" s="47">
        <f>IF(OR($A519="",$B519="",$C519=""),"",'OddsRatio_working_3-way'!I518)</f>
        <v>3.0859183876709717</v>
      </c>
      <c r="M519" s="48">
        <f>IF(OR($A519="",$B519="",$C519=""),"",'OddsRatio_working_3-way'!J518)</f>
        <v>2.647340675391435</v>
      </c>
      <c r="N519" s="49">
        <f t="shared" si="135"/>
        <v>29.899046326962207</v>
      </c>
      <c r="O519" s="50">
        <f t="shared" si="136"/>
        <v>32.432863812297988</v>
      </c>
      <c r="P519" s="50">
        <f t="shared" si="137"/>
        <v>37.668089860739798</v>
      </c>
      <c r="Q519" t="s">
        <v>59</v>
      </c>
      <c r="R519" t="s">
        <v>63</v>
      </c>
      <c r="S519" s="40">
        <v>44163</v>
      </c>
      <c r="T519" s="4">
        <v>100</v>
      </c>
      <c r="U519" s="4">
        <f t="shared" si="138"/>
        <v>68.75</v>
      </c>
      <c r="V519" s="4">
        <f t="shared" si="139"/>
        <v>66.101694915254228</v>
      </c>
      <c r="W519" s="4">
        <f t="shared" si="140"/>
        <v>60.629921259842511</v>
      </c>
      <c r="X519" s="4">
        <f t="shared" si="141"/>
        <v>73.268383824903239</v>
      </c>
      <c r="Y519" s="4">
        <f t="shared" si="142"/>
        <v>70.620078740157481</v>
      </c>
      <c r="Z519" s="4">
        <f t="shared" si="143"/>
        <v>65.148305084745758</v>
      </c>
      <c r="AA519" s="4">
        <f t="shared" si="144"/>
        <v>-4.5183838249032391</v>
      </c>
      <c r="AB519" s="4">
        <f t="shared" si="145"/>
        <v>-4.5183838249032533</v>
      </c>
      <c r="AC519" s="4">
        <f t="shared" si="146"/>
        <v>-4.5183838249032462</v>
      </c>
      <c r="AF519">
        <v>2.79</v>
      </c>
      <c r="AG519">
        <v>1.45</v>
      </c>
    </row>
    <row r="520" spans="1:33" ht="15" x14ac:dyDescent="0.25">
      <c r="A520">
        <v>4.97</v>
      </c>
      <c r="B520">
        <v>3.94</v>
      </c>
      <c r="C520">
        <v>1.76</v>
      </c>
      <c r="D520" s="45">
        <f t="shared" si="134"/>
        <v>2.3196168241567561E-2</v>
      </c>
      <c r="E520" s="46">
        <f>IF(OR($A520="",$B520="",$C520=""),"",A520*'MPTO_working_3-way'!$I519)</f>
        <v>5.0852849561605904</v>
      </c>
      <c r="F520" s="47">
        <f>IF(OR($A520="",$B520="",$C520=""),"",B520*'MPTO_working_3-way'!$I519)</f>
        <v>4.0313929028717759</v>
      </c>
      <c r="G520" s="48">
        <f>IF(OR($A520="",$B520="",$C520=""),"",C520*'MPTO_working_3-way'!$I519)</f>
        <v>1.800825256105159</v>
      </c>
      <c r="H520" s="46">
        <f>IF(OR($A520="",$B520="",$C520=""),"",'MPTO_working_3-way'!E519)</f>
        <v>5.1686214317222632</v>
      </c>
      <c r="I520" s="47">
        <f>IF(OR($A520="",$B520="",$C520=""),"",'MPTO_working_3-way'!F519)</f>
        <v>4.0638008521915276</v>
      </c>
      <c r="J520" s="48">
        <f>IF(OR($A520="",$B520="",$C520=""),"",'MPTO_working_3-way'!G519)</f>
        <v>1.7842812462810183</v>
      </c>
      <c r="K520" s="46">
        <f>IF(OR($A520="",$B520="",$C520=""),"",'OddsRatio_working_3-way'!H519)</f>
        <v>5.1285400015525973</v>
      </c>
      <c r="L520" s="47">
        <f>IF(OR($A520="",$B520="",$C520=""),"",'OddsRatio_working_3-way'!I519)</f>
        <v>4.0574074570691794</v>
      </c>
      <c r="M520" s="48">
        <f>IF(OR($A520="",$B520="",$C520=""),"",'OddsRatio_working_3-way'!J519)</f>
        <v>1.7903502269974749</v>
      </c>
      <c r="N520" s="49">
        <f t="shared" si="135"/>
        <v>19.664581407351534</v>
      </c>
      <c r="O520" s="50">
        <f t="shared" si="136"/>
        <v>24.805322232116019</v>
      </c>
      <c r="P520" s="50">
        <f t="shared" si="137"/>
        <v>55.530096360532447</v>
      </c>
      <c r="Q520" t="s">
        <v>54</v>
      </c>
      <c r="R520" t="s">
        <v>57</v>
      </c>
      <c r="S520" s="40">
        <v>44163</v>
      </c>
      <c r="T520" s="4">
        <v>100</v>
      </c>
      <c r="U520" s="4">
        <f t="shared" si="138"/>
        <v>79.879275653923543</v>
      </c>
      <c r="V520" s="4">
        <f t="shared" si="139"/>
        <v>74.619289340101517</v>
      </c>
      <c r="W520" s="4">
        <f t="shared" si="140"/>
        <v>43.181818181818187</v>
      </c>
      <c r="X520" s="4">
        <f t="shared" si="141"/>
        <v>82.198892478080296</v>
      </c>
      <c r="Y520" s="4">
        <f t="shared" si="142"/>
        <v>76.938906164258285</v>
      </c>
      <c r="Z520" s="4">
        <f t="shared" si="143"/>
        <v>45.501435005974933</v>
      </c>
      <c r="AA520" s="4">
        <f t="shared" si="144"/>
        <v>-2.3196168241567534</v>
      </c>
      <c r="AB520" s="4">
        <f t="shared" si="145"/>
        <v>-2.3196168241567676</v>
      </c>
      <c r="AC520" s="4">
        <f t="shared" si="146"/>
        <v>-2.3196168241567463</v>
      </c>
      <c r="AF520">
        <v>2.14</v>
      </c>
      <c r="AG520">
        <v>1.78</v>
      </c>
    </row>
    <row r="521" spans="1:33" ht="15" x14ac:dyDescent="0.25">
      <c r="A521">
        <v>4.3600000000000003</v>
      </c>
      <c r="B521">
        <v>3.39</v>
      </c>
      <c r="C521">
        <v>2</v>
      </c>
      <c r="D521" s="45">
        <f t="shared" si="134"/>
        <v>2.4343048902600639E-2</v>
      </c>
      <c r="E521" s="46">
        <f>IF(OR($A521="",$B521="",$C521=""),"",A521*'MPTO_working_3-way'!$I520)</f>
        <v>4.4661356932153389</v>
      </c>
      <c r="F521" s="47">
        <f>IF(OR($A521="",$B521="",$C521=""),"",B521*'MPTO_working_3-way'!$I520)</f>
        <v>3.4725229357798164</v>
      </c>
      <c r="G521" s="48">
        <f>IF(OR($A521="",$B521="",$C521=""),"",C521*'MPTO_working_3-way'!$I520)</f>
        <v>2.0486860978052013</v>
      </c>
      <c r="H521" s="46">
        <f>IF(OR($A521="",$B521="",$C521=""),"",'MPTO_working_3-way'!E520)</f>
        <v>4.5199078510122117</v>
      </c>
      <c r="I521" s="47">
        <f>IF(OR($A521="",$B521="",$C521=""),"",'MPTO_working_3-way'!F520)</f>
        <v>3.4858885866574423</v>
      </c>
      <c r="J521" s="48">
        <f>IF(OR($A521="",$B521="",$C521=""),"",'MPTO_working_3-way'!G520)</f>
        <v>2.0329928292405595</v>
      </c>
      <c r="K521" s="46">
        <f>IF(OR($A521="",$B521="",$C521=""),"",'OddsRatio_working_3-way'!H520)</f>
        <v>4.4921168283218389</v>
      </c>
      <c r="L521" s="47">
        <f>IF(OR($A521="",$B521="",$C521=""),"",'OddsRatio_working_3-way'!I520)</f>
        <v>3.4839759582408321</v>
      </c>
      <c r="M521" s="48">
        <f>IF(OR($A521="",$B521="",$C521=""),"",'OddsRatio_working_3-way'!J520)</f>
        <v>2.0393204846195951</v>
      </c>
      <c r="N521" s="49">
        <f t="shared" si="135"/>
        <v>22.390721390734601</v>
      </c>
      <c r="O521" s="50">
        <f t="shared" si="136"/>
        <v>28.79750597746397</v>
      </c>
      <c r="P521" s="50">
        <f t="shared" si="137"/>
        <v>48.811772631801439</v>
      </c>
      <c r="Q521" t="s">
        <v>120</v>
      </c>
      <c r="R521" t="s">
        <v>155</v>
      </c>
      <c r="S521" s="40">
        <v>44163</v>
      </c>
      <c r="T521" s="4">
        <v>100</v>
      </c>
      <c r="U521" s="4">
        <f t="shared" si="138"/>
        <v>77.064220183486242</v>
      </c>
      <c r="V521" s="4">
        <f t="shared" si="139"/>
        <v>70.501474926253692</v>
      </c>
      <c r="W521" s="4">
        <f t="shared" si="140"/>
        <v>50</v>
      </c>
      <c r="X521" s="4">
        <f t="shared" si="141"/>
        <v>79.498525073746308</v>
      </c>
      <c r="Y521" s="4">
        <f t="shared" si="142"/>
        <v>72.935779816513758</v>
      </c>
      <c r="Z521" s="4">
        <f t="shared" si="143"/>
        <v>52.434304890260073</v>
      </c>
      <c r="AA521" s="4">
        <f t="shared" si="144"/>
        <v>-2.4343048902600657</v>
      </c>
      <c r="AB521" s="4">
        <f t="shared" si="145"/>
        <v>-2.4343048902600657</v>
      </c>
      <c r="AC521" s="4">
        <f t="shared" si="146"/>
        <v>-2.4343048902600728</v>
      </c>
      <c r="AF521">
        <v>2.33</v>
      </c>
      <c r="AG521">
        <v>1.67</v>
      </c>
    </row>
    <row r="522" spans="1:33" ht="15" x14ac:dyDescent="0.25">
      <c r="A522">
        <v>1.36</v>
      </c>
      <c r="B522">
        <v>5.5</v>
      </c>
      <c r="C522">
        <v>9.3699999999999992</v>
      </c>
      <c r="D522" s="45">
        <f t="shared" si="134"/>
        <v>2.3835885377727184E-2</v>
      </c>
      <c r="E522" s="46">
        <f>IF(OR($A522="",$B522="",$C522=""),"",A522*'MPTO_working_3-way'!$I521)</f>
        <v>1.3924168041137091</v>
      </c>
      <c r="F522" s="47">
        <f>IF(OR($A522="",$B522="",$C522=""),"",B522*'MPTO_working_3-way'!$I521)</f>
        <v>5.6310973695774997</v>
      </c>
      <c r="G522" s="48">
        <f>IF(OR($A522="",$B522="",$C522=""),"",C522*'MPTO_working_3-way'!$I521)</f>
        <v>9.5933422459893034</v>
      </c>
      <c r="H522" s="46">
        <f>IF(OR($A522="",$B522="",$C522=""),"",'MPTO_working_3-way'!E521)</f>
        <v>1.3748561474723802</v>
      </c>
      <c r="I522" s="47">
        <f>IF(OR($A522="",$B522="",$C522=""),"",'MPTO_working_3-way'!F521)</f>
        <v>5.7513279903717267</v>
      </c>
      <c r="J522" s="48">
        <f>IF(OR($A522="",$B522="",$C522=""),"",'MPTO_working_3-way'!G521)</f>
        <v>10.123681955184065</v>
      </c>
      <c r="K522" s="46">
        <f>IF(OR($A522="",$B522="",$C522=""),"",'OddsRatio_working_3-way'!H521)</f>
        <v>1.3801997983358611</v>
      </c>
      <c r="L522" s="47">
        <f>IF(OR($A522="",$B522="",$C522=""),"",'OddsRatio_working_3-way'!I521)</f>
        <v>5.7524974791982597</v>
      </c>
      <c r="M522" s="48">
        <f>IF(OR($A522="",$B522="",$C522=""),"",'OddsRatio_working_3-way'!J521)</f>
        <v>9.8396453113087627</v>
      </c>
      <c r="N522" s="49">
        <f t="shared" si="135"/>
        <v>71.817576249125537</v>
      </c>
      <c r="O522" s="50">
        <f t="shared" si="136"/>
        <v>17.758527945238313</v>
      </c>
      <c r="P522" s="50">
        <f t="shared" si="137"/>
        <v>10.423895805636151</v>
      </c>
      <c r="Q522" t="s">
        <v>178</v>
      </c>
      <c r="R522" t="s">
        <v>179</v>
      </c>
      <c r="S522" s="40">
        <v>44163</v>
      </c>
      <c r="T522" s="4">
        <v>100</v>
      </c>
      <c r="U522" s="4">
        <f t="shared" si="138"/>
        <v>26.470588235294116</v>
      </c>
      <c r="V522" s="4">
        <f t="shared" si="139"/>
        <v>81.818181818181827</v>
      </c>
      <c r="W522" s="4">
        <f t="shared" si="140"/>
        <v>89.327641408751333</v>
      </c>
      <c r="X522" s="4">
        <f t="shared" si="141"/>
        <v>28.854176773066847</v>
      </c>
      <c r="Y522" s="4">
        <f t="shared" si="142"/>
        <v>84.201770355954537</v>
      </c>
      <c r="Z522" s="4">
        <f t="shared" si="143"/>
        <v>91.711229946524057</v>
      </c>
      <c r="AA522" s="4">
        <f t="shared" si="144"/>
        <v>-2.3835885377727308</v>
      </c>
      <c r="AB522" s="4">
        <f t="shared" si="145"/>
        <v>-2.3835885377727095</v>
      </c>
      <c r="AC522" s="4">
        <f t="shared" si="146"/>
        <v>-2.3835885377727237</v>
      </c>
      <c r="AF522">
        <v>1.6</v>
      </c>
      <c r="AG522">
        <v>2.4900000000000002</v>
      </c>
    </row>
    <row r="523" spans="1:33" ht="15" x14ac:dyDescent="0.25">
      <c r="A523">
        <v>3.23</v>
      </c>
      <c r="B523">
        <v>2.94</v>
      </c>
      <c r="C523">
        <v>2.61</v>
      </c>
      <c r="D523" s="45">
        <f t="shared" si="134"/>
        <v>3.2875340093690308E-2</v>
      </c>
      <c r="E523" s="46">
        <f>IF(OR($A523="",$B523="",$C523=""),"",A523*'MPTO_working_3-way'!$I522)</f>
        <v>3.3361873485026199</v>
      </c>
      <c r="F523" s="47">
        <f>IF(OR($A523="",$B523="",$C523=""),"",B523*'MPTO_working_3-way'!$I522)</f>
        <v>3.0366534998754493</v>
      </c>
      <c r="G523" s="48">
        <f>IF(OR($A523="",$B523="",$C523=""),"",C523*'MPTO_working_3-way'!$I522)</f>
        <v>2.6958046376445317</v>
      </c>
      <c r="H523" s="46">
        <f>IF(OR($A523="",$B523="",$C523=""),"",'MPTO_working_3-way'!E522)</f>
        <v>3.3485236146804414</v>
      </c>
      <c r="I523" s="47">
        <f>IF(OR($A523="",$B523="",$C523=""),"",'MPTO_working_3-way'!F522)</f>
        <v>3.0378737087087715</v>
      </c>
      <c r="J523" s="48">
        <f>IF(OR($A523="",$B523="",$C523=""),"",'MPTO_working_3-way'!G522)</f>
        <v>2.6868480065355724</v>
      </c>
      <c r="K523" s="46">
        <f>IF(OR($A523="",$B523="",$C523=""),"",'OddsRatio_working_3-way'!H522)</f>
        <v>3.3422660956429997</v>
      </c>
      <c r="L523" s="47">
        <f>IF(OR($A523="",$B523="",$C523=""),"",'OddsRatio_working_3-way'!I522)</f>
        <v>3.0376664688553454</v>
      </c>
      <c r="M523" s="48">
        <f>IF(OR($A523="",$B523="",$C523=""),"",'OddsRatio_working_3-way'!J522)</f>
        <v>2.691053100441807</v>
      </c>
      <c r="N523" s="49">
        <f t="shared" si="135"/>
        <v>29.97433583724936</v>
      </c>
      <c r="O523" s="50">
        <f t="shared" si="136"/>
        <v>32.930988011671921</v>
      </c>
      <c r="P523" s="50">
        <f t="shared" si="137"/>
        <v>37.094676151078716</v>
      </c>
      <c r="Q523" t="s">
        <v>448</v>
      </c>
      <c r="R523" t="s">
        <v>60</v>
      </c>
      <c r="S523" s="40">
        <v>44163</v>
      </c>
      <c r="T523" s="4">
        <v>100</v>
      </c>
      <c r="U523" s="4">
        <f t="shared" si="138"/>
        <v>69.040247678018574</v>
      </c>
      <c r="V523" s="4">
        <f t="shared" si="139"/>
        <v>65.986394557823132</v>
      </c>
      <c r="W523" s="4">
        <f t="shared" si="140"/>
        <v>61.685823754789276</v>
      </c>
      <c r="X523" s="4">
        <f t="shared" si="141"/>
        <v>72.327781687387599</v>
      </c>
      <c r="Y523" s="4">
        <f t="shared" si="142"/>
        <v>69.273928567192158</v>
      </c>
      <c r="Z523" s="4">
        <f t="shared" si="143"/>
        <v>64.973357764158294</v>
      </c>
      <c r="AA523" s="4">
        <f t="shared" si="144"/>
        <v>-3.2875340093690255</v>
      </c>
      <c r="AB523" s="4">
        <f t="shared" si="145"/>
        <v>-3.2875340093690255</v>
      </c>
      <c r="AC523" s="4">
        <f t="shared" si="146"/>
        <v>-3.2875340093690184</v>
      </c>
      <c r="AF523">
        <v>2.8</v>
      </c>
      <c r="AG523">
        <v>1.47</v>
      </c>
    </row>
    <row r="524" spans="1:33" ht="15" x14ac:dyDescent="0.25">
      <c r="A524">
        <v>1.74</v>
      </c>
      <c r="B524">
        <v>3.5</v>
      </c>
      <c r="C524">
        <v>5.74</v>
      </c>
      <c r="D524" s="45">
        <f t="shared" si="134"/>
        <v>3.4642957267011054E-2</v>
      </c>
      <c r="E524" s="46">
        <f>IF(OR($A524="",$B524="",$C524=""),"",A524*'MPTO_working_3-way'!$I523)</f>
        <v>1.8002787456445992</v>
      </c>
      <c r="F524" s="47">
        <f>IF(OR($A524="",$B524="",$C524=""),"",B524*'MPTO_working_3-way'!$I523)</f>
        <v>3.6212503504345386</v>
      </c>
      <c r="G524" s="48">
        <f>IF(OR($A524="",$B524="",$C524=""),"",C524*'MPTO_working_3-way'!$I523)</f>
        <v>5.9388505747126441</v>
      </c>
      <c r="H524" s="46">
        <f>IF(OR($A524="",$B524="",$C524=""),"",'MPTO_working_3-way'!E523)</f>
        <v>1.7756785587294062</v>
      </c>
      <c r="I524" s="47">
        <f>IF(OR($A524="",$B524="",$C524=""),"",'MPTO_working_3-way'!F523)</f>
        <v>3.6474168573793637</v>
      </c>
      <c r="J524" s="48">
        <f>IF(OR($A524="",$B524="",$C524=""),"",'MPTO_working_3-way'!G523)</f>
        <v>6.1474764054164952</v>
      </c>
      <c r="K524" s="46">
        <f>IF(OR($A524="",$B524="",$C524=""),"",'OddsRatio_working_3-way'!H523)</f>
        <v>1.7849064311891145</v>
      </c>
      <c r="L524" s="47">
        <f>IF(OR($A524="",$B524="",$C524=""),"",'OddsRatio_working_3-way'!I523)</f>
        <v>3.6517109161794408</v>
      </c>
      <c r="M524" s="48">
        <f>IF(OR($A524="",$B524="",$C524=""),"",'OddsRatio_working_3-way'!J523)</f>
        <v>6.0276438970762198</v>
      </c>
      <c r="N524" s="49">
        <f t="shared" si="135"/>
        <v>55.546953627003184</v>
      </c>
      <c r="O524" s="50">
        <f t="shared" si="136"/>
        <v>27.614771231710151</v>
      </c>
      <c r="P524" s="50">
        <f t="shared" si="137"/>
        <v>16.838275141286676</v>
      </c>
      <c r="Q524" t="s">
        <v>158</v>
      </c>
      <c r="R524" t="s">
        <v>351</v>
      </c>
      <c r="S524" s="40">
        <v>44163</v>
      </c>
      <c r="T524" s="4">
        <v>100</v>
      </c>
      <c r="U524" s="4">
        <f t="shared" si="138"/>
        <v>42.528735632183903</v>
      </c>
      <c r="V524" s="4">
        <f t="shared" si="139"/>
        <v>71.428571428571431</v>
      </c>
      <c r="W524" s="4">
        <f t="shared" si="140"/>
        <v>82.57839721254355</v>
      </c>
      <c r="X524" s="4">
        <f t="shared" si="141"/>
        <v>45.99303135888502</v>
      </c>
      <c r="Y524" s="4">
        <f t="shared" si="142"/>
        <v>74.89286715527254</v>
      </c>
      <c r="Z524" s="4">
        <f t="shared" si="143"/>
        <v>86.04269293924466</v>
      </c>
      <c r="AA524" s="4">
        <f t="shared" si="144"/>
        <v>-3.464295726701117</v>
      </c>
      <c r="AB524" s="4">
        <f t="shared" si="145"/>
        <v>-3.4642957267011099</v>
      </c>
      <c r="AC524" s="4">
        <f t="shared" si="146"/>
        <v>-3.4642957267011099</v>
      </c>
      <c r="AF524">
        <v>2.34</v>
      </c>
      <c r="AG524">
        <v>1.64</v>
      </c>
    </row>
    <row r="525" spans="1:33" ht="15" x14ac:dyDescent="0.25">
      <c r="A525">
        <v>1.99</v>
      </c>
      <c r="B525">
        <v>3.11</v>
      </c>
      <c r="C525">
        <v>4.78</v>
      </c>
      <c r="D525" s="45">
        <f t="shared" si="134"/>
        <v>3.3260992094700903E-2</v>
      </c>
      <c r="E525" s="46">
        <f>IF(OR($A525="",$B525="",$C525=""),"",A525*'MPTO_working_3-way'!$I524)</f>
        <v>2.0561893742684547</v>
      </c>
      <c r="F525" s="47">
        <f>IF(OR($A525="",$B525="",$C525=""),"",B525*'MPTO_working_3-way'!$I524)</f>
        <v>3.2134416854145198</v>
      </c>
      <c r="G525" s="48">
        <f>IF(OR($A525="",$B525="",$C525=""),"",C525*'MPTO_working_3-way'!$I524)</f>
        <v>4.9389875422126703</v>
      </c>
      <c r="H525" s="46">
        <f>IF(OR($A525="",$B525="",$C525=""),"",'MPTO_working_3-way'!E524)</f>
        <v>2.0348961680208593</v>
      </c>
      <c r="I525" s="47">
        <f>IF(OR($A525="",$B525="",$C525=""),"",'MPTO_working_3-way'!F524)</f>
        <v>3.221064099769452</v>
      </c>
      <c r="J525" s="48">
        <f>IF(OR($A525="",$B525="",$C525=""),"",'MPTO_working_3-way'!G524)</f>
        <v>5.047496346133042</v>
      </c>
      <c r="K525" s="46">
        <f>IF(OR($A525="",$B525="",$C525=""),"",'OddsRatio_working_3-way'!H524)</f>
        <v>2.0437655699539343</v>
      </c>
      <c r="L525" s="47">
        <f>IF(OR($A525="",$B525="",$C525=""),"",'OddsRatio_working_3-way'!I524)</f>
        <v>3.2245912652553548</v>
      </c>
      <c r="M525" s="48">
        <f>IF(OR($A525="",$B525="",$C525=""),"",'OddsRatio_working_3-way'!J524)</f>
        <v>4.9852867216422947</v>
      </c>
      <c r="N525" s="49">
        <f t="shared" si="135"/>
        <v>48.633652742018334</v>
      </c>
      <c r="O525" s="50">
        <f t="shared" si="136"/>
        <v>31.119282622706269</v>
      </c>
      <c r="P525" s="50">
        <f t="shared" si="137"/>
        <v>20.247064635275418</v>
      </c>
      <c r="Q525" t="s">
        <v>58</v>
      </c>
      <c r="R525" t="s">
        <v>335</v>
      </c>
      <c r="S525" s="40">
        <v>44163</v>
      </c>
      <c r="T525" s="4">
        <v>100</v>
      </c>
      <c r="U525" s="4">
        <f t="shared" si="138"/>
        <v>49.748743718592962</v>
      </c>
      <c r="V525" s="4">
        <f t="shared" si="139"/>
        <v>67.845659163987136</v>
      </c>
      <c r="W525" s="4">
        <f t="shared" si="140"/>
        <v>79.079497907949786</v>
      </c>
      <c r="X525" s="4">
        <f t="shared" si="141"/>
        <v>53.07484292806307</v>
      </c>
      <c r="Y525" s="4">
        <f t="shared" si="142"/>
        <v>71.171758373457237</v>
      </c>
      <c r="Z525" s="4">
        <f t="shared" si="143"/>
        <v>82.405597117419887</v>
      </c>
      <c r="AA525" s="4">
        <f t="shared" si="144"/>
        <v>-3.3260992094701081</v>
      </c>
      <c r="AB525" s="4">
        <f t="shared" si="145"/>
        <v>-3.326099209470101</v>
      </c>
      <c r="AC525" s="4">
        <f t="shared" si="146"/>
        <v>-3.326099209470101</v>
      </c>
      <c r="AF525">
        <v>2.56</v>
      </c>
      <c r="AG525">
        <v>1.54</v>
      </c>
    </row>
    <row r="526" spans="1:33" ht="15" x14ac:dyDescent="0.25">
      <c r="A526">
        <v>2.39</v>
      </c>
      <c r="B526">
        <v>3.4</v>
      </c>
      <c r="C526">
        <v>3.07</v>
      </c>
      <c r="D526" s="45">
        <f t="shared" si="134"/>
        <v>3.8260587922628986E-2</v>
      </c>
      <c r="E526" s="46">
        <f>IF(OR($A526="",$B526="",$C526=""),"",A526*'MPTO_working_3-way'!$I525)</f>
        <v>2.4814428051350834</v>
      </c>
      <c r="F526" s="47">
        <f>IF(OR($A526="",$B526="",$C526=""),"",B526*'MPTO_working_3-way'!$I525)</f>
        <v>3.5300859989369386</v>
      </c>
      <c r="G526" s="48">
        <f>IF(OR($A526="",$B526="",$C526=""),"",C526*'MPTO_working_3-way'!$I525)</f>
        <v>3.1874600049224706</v>
      </c>
      <c r="H526" s="46">
        <f>IF(OR($A526="",$B526="",$C526=""),"",'MPTO_working_3-way'!E525)</f>
        <v>2.4651397650555738</v>
      </c>
      <c r="I526" s="47">
        <f>IF(OR($A526="",$B526="",$C526=""),"",'MPTO_working_3-way'!F525)</f>
        <v>3.5541134668919554</v>
      </c>
      <c r="J526" s="48">
        <f>IF(OR($A526="",$B526="",$C526=""),"",'MPTO_working_3-way'!G525)</f>
        <v>3.1950987725158297</v>
      </c>
      <c r="K526" s="46">
        <f>IF(OR($A526="",$B526="",$C526=""),"",'OddsRatio_working_3-way'!H525)</f>
        <v>2.4723627521906888</v>
      </c>
      <c r="L526" s="47">
        <f>IF(OR($A526="",$B526="",$C526=""),"",'OddsRatio_working_3-way'!I525)</f>
        <v>3.5422090685306862</v>
      </c>
      <c r="M526" s="48">
        <f>IF(OR($A526="",$B526="",$C526=""),"",'OddsRatio_working_3-way'!J525)</f>
        <v>3.1926553216077167</v>
      </c>
      <c r="N526" s="49">
        <f t="shared" si="135"/>
        <v>40.299135564624166</v>
      </c>
      <c r="O526" s="50">
        <f t="shared" si="136"/>
        <v>28.327921764544641</v>
      </c>
      <c r="P526" s="50">
        <f t="shared" si="137"/>
        <v>31.3729426708312</v>
      </c>
      <c r="Q526" t="s">
        <v>168</v>
      </c>
      <c r="R526" t="s">
        <v>125</v>
      </c>
      <c r="S526" s="40">
        <v>44163</v>
      </c>
      <c r="T526" s="4">
        <v>100</v>
      </c>
      <c r="U526" s="4">
        <f t="shared" si="138"/>
        <v>58.15899581589958</v>
      </c>
      <c r="V526" s="4">
        <f t="shared" si="139"/>
        <v>70.588235294117652</v>
      </c>
      <c r="W526" s="4">
        <f t="shared" si="140"/>
        <v>67.426710097719877</v>
      </c>
      <c r="X526" s="4">
        <f t="shared" si="141"/>
        <v>61.985054608162486</v>
      </c>
      <c r="Y526" s="4">
        <f t="shared" si="142"/>
        <v>74.414294086380551</v>
      </c>
      <c r="Z526" s="4">
        <f t="shared" si="143"/>
        <v>71.252768889982775</v>
      </c>
      <c r="AA526" s="4">
        <f t="shared" si="144"/>
        <v>-3.8260587922629057</v>
      </c>
      <c r="AB526" s="4">
        <f t="shared" si="145"/>
        <v>-3.8260587922628986</v>
      </c>
      <c r="AC526" s="4">
        <f t="shared" si="146"/>
        <v>-3.8260587922628986</v>
      </c>
      <c r="AF526">
        <v>1.83</v>
      </c>
      <c r="AG526">
        <v>2.0299999999999998</v>
      </c>
    </row>
    <row r="527" spans="1:33" ht="15" x14ac:dyDescent="0.25">
      <c r="A527">
        <v>1.33</v>
      </c>
      <c r="B527">
        <v>5.34</v>
      </c>
      <c r="C527">
        <v>9.3800000000000008</v>
      </c>
      <c r="D527" s="45">
        <f t="shared" si="134"/>
        <v>4.5755424953461965E-2</v>
      </c>
      <c r="E527" s="46">
        <f>IF(OR($A527="",$B527="",$C527=""),"",A527*'MPTO_working_3-way'!$I526)</f>
        <v>1.3908547151881046</v>
      </c>
      <c r="F527" s="47">
        <f>IF(OR($A527="",$B527="",$C527=""),"",B527*'MPTO_working_3-way'!$I526)</f>
        <v>5.5843339692514871</v>
      </c>
      <c r="G527" s="48">
        <f>IF(OR($A527="",$B527="",$C527=""),"",C527*'MPTO_working_3-way'!$I526)</f>
        <v>9.8091858860634744</v>
      </c>
      <c r="H527" s="46">
        <f>IF(OR($A527="",$B527="",$C527=""),"",'MPTO_working_3-way'!E526)</f>
        <v>1.3575375197062975</v>
      </c>
      <c r="I527" s="47">
        <f>IF(OR($A527="",$B527="",$C527=""),"",'MPTO_working_3-way'!F526)</f>
        <v>5.8134766046553672</v>
      </c>
      <c r="J527" s="48">
        <f>IF(OR($A527="",$B527="",$C527=""),"",'MPTO_working_3-way'!G526)</f>
        <v>10.945948930127422</v>
      </c>
      <c r="K527" s="46">
        <f>IF(OR($A527="",$B527="",$C527=""),"",'OddsRatio_working_3-way'!H526)</f>
        <v>1.3670504813370856</v>
      </c>
      <c r="L527" s="47">
        <f>IF(OR($A527="",$B527="",$C527=""),"",'OddsRatio_working_3-way'!I526)</f>
        <v>5.8272699666756127</v>
      </c>
      <c r="M527" s="48">
        <f>IF(OR($A527="",$B527="",$C527=""),"",'OddsRatio_working_3-way'!J526)</f>
        <v>10.32085767759024</v>
      </c>
      <c r="N527" s="49">
        <f t="shared" si="135"/>
        <v>71.898235601462957</v>
      </c>
      <c r="O527" s="50">
        <f t="shared" si="136"/>
        <v>17.907238455046016</v>
      </c>
      <c r="P527" s="50">
        <f t="shared" si="137"/>
        <v>10.194525943491016</v>
      </c>
      <c r="Q527" t="s">
        <v>66</v>
      </c>
      <c r="R527" t="s">
        <v>67</v>
      </c>
      <c r="S527" s="40">
        <v>44163</v>
      </c>
      <c r="T527" s="4">
        <v>100</v>
      </c>
      <c r="U527" s="4">
        <f t="shared" si="138"/>
        <v>24.81203007518797</v>
      </c>
      <c r="V527" s="4">
        <f t="shared" si="139"/>
        <v>81.273408239700387</v>
      </c>
      <c r="W527" s="4">
        <f t="shared" si="140"/>
        <v>89.339019189765466</v>
      </c>
      <c r="X527" s="4">
        <f t="shared" si="141"/>
        <v>29.387572570534171</v>
      </c>
      <c r="Y527" s="4">
        <f t="shared" si="142"/>
        <v>85.848950735046571</v>
      </c>
      <c r="Z527" s="4">
        <f t="shared" si="143"/>
        <v>93.91456168511165</v>
      </c>
      <c r="AA527" s="4">
        <f t="shared" si="144"/>
        <v>-4.5755424953462018</v>
      </c>
      <c r="AB527" s="4">
        <f t="shared" si="145"/>
        <v>-4.5755424953461841</v>
      </c>
      <c r="AC527" s="4">
        <f t="shared" si="146"/>
        <v>-4.5755424953461841</v>
      </c>
      <c r="AF527">
        <v>1.65</v>
      </c>
      <c r="AG527">
        <v>2.2799999999999998</v>
      </c>
    </row>
    <row r="528" spans="1:33" ht="15" x14ac:dyDescent="0.25">
      <c r="A528">
        <v>3.35</v>
      </c>
      <c r="B528">
        <v>3.55</v>
      </c>
      <c r="C528">
        <v>2.1800000000000002</v>
      </c>
      <c r="D528" s="45">
        <f t="shared" si="134"/>
        <v>3.8913199861912773E-2</v>
      </c>
      <c r="E528" s="46">
        <f>IF(OR($A528="",$B528="",$C528=""),"",A528*'MPTO_working_3-way'!$I527)</f>
        <v>3.4803592195374078</v>
      </c>
      <c r="F528" s="47">
        <f>IF(OR($A528="",$B528="",$C528=""),"",B528*'MPTO_working_3-way'!$I527)</f>
        <v>3.6881418595097903</v>
      </c>
      <c r="G528" s="48">
        <f>IF(OR($A528="",$B528="",$C528=""),"",C528*'MPTO_working_3-way'!$I527)</f>
        <v>2.2648307756989698</v>
      </c>
      <c r="H528" s="46">
        <f>IF(OR($A528="",$B528="",$C528=""),"",'MPTO_working_3-way'!E527)</f>
        <v>3.5021805058053013</v>
      </c>
      <c r="I528" s="47">
        <f>IF(OR($A528="",$B528="",$C528=""),"",'MPTO_working_3-way'!F527)</f>
        <v>3.7213584591498141</v>
      </c>
      <c r="J528" s="48">
        <f>IF(OR($A528="",$B528="",$C528=""),"",'MPTO_working_3-way'!G527)</f>
        <v>2.2434375148729475</v>
      </c>
      <c r="K528" s="46">
        <f>IF(OR($A528="",$B528="",$C528=""),"",'OddsRatio_working_3-way'!H527)</f>
        <v>3.4940321951284621</v>
      </c>
      <c r="L528" s="47">
        <f>IF(OR($A528="",$B528="",$C528=""),"",'OddsRatio_working_3-way'!I527)</f>
        <v>3.7062902542883309</v>
      </c>
      <c r="M528" s="48">
        <f>IF(OR($A528="",$B528="",$C528=""),"",'OddsRatio_working_3-way'!J527)</f>
        <v>2.2523225490432282</v>
      </c>
      <c r="N528" s="49">
        <f t="shared" si="135"/>
        <v>28.73266628301992</v>
      </c>
      <c r="O528" s="50">
        <f t="shared" si="136"/>
        <v>27.11392452059626</v>
      </c>
      <c r="P528" s="50">
        <f t="shared" si="137"/>
        <v>44.153409196383819</v>
      </c>
      <c r="Q528" t="s">
        <v>164</v>
      </c>
      <c r="R528" t="s">
        <v>129</v>
      </c>
      <c r="S528" s="40">
        <v>44163</v>
      </c>
      <c r="T528" s="4">
        <v>100</v>
      </c>
      <c r="U528" s="4">
        <f t="shared" si="138"/>
        <v>70.149253731343279</v>
      </c>
      <c r="V528" s="4">
        <f t="shared" si="139"/>
        <v>71.83098591549296</v>
      </c>
      <c r="W528" s="4">
        <f t="shared" si="140"/>
        <v>54.128440366972484</v>
      </c>
      <c r="X528" s="4">
        <f t="shared" si="141"/>
        <v>74.040573717534556</v>
      </c>
      <c r="Y528" s="4">
        <f t="shared" si="142"/>
        <v>75.722305901684223</v>
      </c>
      <c r="Z528" s="4">
        <f t="shared" si="143"/>
        <v>58.019760353163761</v>
      </c>
      <c r="AA528" s="4">
        <f t="shared" si="144"/>
        <v>-3.8913199861912773</v>
      </c>
      <c r="AB528" s="4">
        <f t="shared" si="145"/>
        <v>-3.8913199861912631</v>
      </c>
      <c r="AC528" s="4">
        <f t="shared" si="146"/>
        <v>-3.8913199861912773</v>
      </c>
      <c r="AF528">
        <v>1.78</v>
      </c>
      <c r="AG528">
        <v>2.0699999999999998</v>
      </c>
    </row>
    <row r="529" spans="1:33" ht="15" x14ac:dyDescent="0.25">
      <c r="A529">
        <v>2.1800000000000002</v>
      </c>
      <c r="B529">
        <v>4.03</v>
      </c>
      <c r="C529">
        <v>3.11</v>
      </c>
      <c r="D529" s="45">
        <f t="shared" si="134"/>
        <v>2.8397962506780949E-2</v>
      </c>
      <c r="E529" s="46">
        <f>IF(OR($A529="",$B529="",$C529=""),"",A529*'MPTO_working_3-way'!$I528)</f>
        <v>2.2419075582647827</v>
      </c>
      <c r="F529" s="47">
        <f>IF(OR($A529="",$B529="",$C529=""),"",B529*'MPTO_working_3-way'!$I528)</f>
        <v>4.1444437889023273</v>
      </c>
      <c r="G529" s="48">
        <f>IF(OR($A529="",$B529="",$C529=""),"",C529*'MPTO_working_3-way'!$I528)</f>
        <v>3.1983176633960886</v>
      </c>
      <c r="H529" s="46">
        <f>IF(OR($A529="",$B529="",$C529=""),"",'MPTO_working_3-way'!E528)</f>
        <v>2.2259340472410463</v>
      </c>
      <c r="I529" s="47">
        <f>IF(OR($A529="",$B529="",$C529=""),"",'MPTO_working_3-way'!F528)</f>
        <v>4.1898334724870718</v>
      </c>
      <c r="J529" s="48">
        <f>IF(OR($A529="",$B529="",$C529=""),"",'MPTO_working_3-way'!G528)</f>
        <v>3.2043330698232002</v>
      </c>
      <c r="K529" s="46">
        <f>IF(OR($A529="",$B529="",$C529=""),"",'OddsRatio_working_3-way'!H528)</f>
        <v>2.2328006838922128</v>
      </c>
      <c r="L529" s="47">
        <f>IF(OR($A529="",$B529="",$C529=""),"",'OddsRatio_working_3-way'!I528)</f>
        <v>4.1655814171130547</v>
      </c>
      <c r="M529" s="48">
        <f>IF(OR($A529="",$B529="",$C529=""),"",'OddsRatio_working_3-way'!J528)</f>
        <v>3.2044147822140414</v>
      </c>
      <c r="N529" s="49">
        <f t="shared" si="135"/>
        <v>44.604872146199973</v>
      </c>
      <c r="O529" s="50">
        <f t="shared" si="136"/>
        <v>24.128690143601972</v>
      </c>
      <c r="P529" s="50">
        <f t="shared" si="137"/>
        <v>31.266437710198058</v>
      </c>
      <c r="Q529" t="s">
        <v>232</v>
      </c>
      <c r="R529" t="s">
        <v>239</v>
      </c>
      <c r="S529" s="40">
        <v>44164</v>
      </c>
      <c r="T529" s="4">
        <v>100</v>
      </c>
      <c r="U529" s="4">
        <f t="shared" si="138"/>
        <v>54.128440366972484</v>
      </c>
      <c r="V529" s="4">
        <f t="shared" si="139"/>
        <v>75.186104218362274</v>
      </c>
      <c r="W529" s="4">
        <f t="shared" si="140"/>
        <v>67.845659163987136</v>
      </c>
      <c r="X529" s="4">
        <f t="shared" si="141"/>
        <v>56.968236617650582</v>
      </c>
      <c r="Y529" s="4">
        <f t="shared" si="142"/>
        <v>78.025900469040394</v>
      </c>
      <c r="Z529" s="4">
        <f t="shared" si="143"/>
        <v>70.685455414665228</v>
      </c>
      <c r="AA529" s="4">
        <f t="shared" si="144"/>
        <v>-2.8397962506780985</v>
      </c>
      <c r="AB529" s="4">
        <f t="shared" si="145"/>
        <v>-2.8397962506781198</v>
      </c>
      <c r="AC529" s="4">
        <f t="shared" si="146"/>
        <v>-2.8397962506780914</v>
      </c>
      <c r="AF529">
        <v>1.47</v>
      </c>
      <c r="AG529">
        <v>2.8</v>
      </c>
    </row>
    <row r="530" spans="1:33" ht="15" x14ac:dyDescent="0.25">
      <c r="A530">
        <v>1.5</v>
      </c>
      <c r="B530">
        <v>4.8499999999999996</v>
      </c>
      <c r="C530">
        <v>6.03</v>
      </c>
      <c r="D530" s="45">
        <f t="shared" si="134"/>
        <v>3.8689712947290955E-2</v>
      </c>
      <c r="E530" s="46">
        <f>IF(OR($A530="",$B530="",$C530=""),"",A530*'MPTO_working_3-way'!$I529)</f>
        <v>1.5580345694209363</v>
      </c>
      <c r="F530" s="47">
        <f>IF(OR($A530="",$B530="",$C530=""),"",B530*'MPTO_working_3-way'!$I529)</f>
        <v>5.0376451077943605</v>
      </c>
      <c r="G530" s="48">
        <f>IF(OR($A530="",$B530="",$C530=""),"",C530*'MPTO_working_3-way'!$I529)</f>
        <v>6.2632989690721645</v>
      </c>
      <c r="H530" s="46">
        <f>IF(OR($A530="",$B530="",$C530=""),"",'MPTO_working_3-way'!E529)</f>
        <v>1.529589693076125</v>
      </c>
      <c r="I530" s="47">
        <f>IF(OR($A530="",$B530="",$C530=""),"",'MPTO_working_3-way'!F529)</f>
        <v>5.1736002594569088</v>
      </c>
      <c r="J530" s="48">
        <f>IF(OR($A530="",$B530="",$C530=""),"",'MPTO_working_3-way'!G529)</f>
        <v>6.5384730036889351</v>
      </c>
      <c r="K530" s="46">
        <f>IF(OR($A530="",$B530="",$C530=""),"",'OddsRatio_working_3-way'!H529)</f>
        <v>1.5386263717526301</v>
      </c>
      <c r="L530" s="47">
        <f>IF(OR($A530="",$B530="",$C530=""),"",'OddsRatio_working_3-way'!I529)</f>
        <v>5.1474230624952515</v>
      </c>
      <c r="M530" s="48">
        <f>IF(OR($A530="",$B530="",$C530=""),"",'OddsRatio_working_3-way'!J529)</f>
        <v>6.418581299831458</v>
      </c>
      <c r="N530" s="49">
        <f t="shared" si="135"/>
        <v>64.183428251637764</v>
      </c>
      <c r="O530" s="50">
        <f t="shared" si="136"/>
        <v>19.850544820094154</v>
      </c>
      <c r="P530" s="50">
        <f t="shared" si="137"/>
        <v>15.966026928268098</v>
      </c>
      <c r="Q530" t="s">
        <v>236</v>
      </c>
      <c r="R530" t="s">
        <v>240</v>
      </c>
      <c r="S530" s="40">
        <v>44164</v>
      </c>
      <c r="T530" s="4">
        <v>100</v>
      </c>
      <c r="U530" s="4">
        <f t="shared" si="138"/>
        <v>33.333333333333329</v>
      </c>
      <c r="V530" s="4">
        <f t="shared" si="139"/>
        <v>79.38144329896906</v>
      </c>
      <c r="W530" s="4">
        <f t="shared" si="140"/>
        <v>83.41625207296849</v>
      </c>
      <c r="X530" s="4">
        <f t="shared" si="141"/>
        <v>37.202304628062436</v>
      </c>
      <c r="Y530" s="4">
        <f t="shared" si="142"/>
        <v>83.250414593698167</v>
      </c>
      <c r="Z530" s="4">
        <f t="shared" si="143"/>
        <v>87.285223367697597</v>
      </c>
      <c r="AA530" s="4">
        <f t="shared" si="144"/>
        <v>-3.8689712947291071</v>
      </c>
      <c r="AB530" s="4">
        <f t="shared" si="145"/>
        <v>-3.8689712947291071</v>
      </c>
      <c r="AC530" s="4">
        <f t="shared" si="146"/>
        <v>-3.8689712947291071</v>
      </c>
      <c r="AF530">
        <v>1.43</v>
      </c>
      <c r="AG530">
        <v>2.89</v>
      </c>
    </row>
    <row r="531" spans="1:33" ht="15" x14ac:dyDescent="0.25">
      <c r="A531">
        <v>2.2400000000000002</v>
      </c>
      <c r="B531">
        <v>3.6</v>
      </c>
      <c r="C531">
        <v>3.29</v>
      </c>
      <c r="D531" s="45">
        <f t="shared" si="134"/>
        <v>2.8157716987504244E-2</v>
      </c>
      <c r="E531" s="46">
        <f>IF(OR($A531="",$B531="",$C531=""),"",A531*'MPTO_working_3-way'!$I530)</f>
        <v>2.3030732860520096</v>
      </c>
      <c r="F531" s="47">
        <f>IF(OR($A531="",$B531="",$C531=""),"",B531*'MPTO_working_3-way'!$I530)</f>
        <v>3.7013677811550152</v>
      </c>
      <c r="G531" s="48">
        <f>IF(OR($A531="",$B531="",$C531=""),"",C531*'MPTO_working_3-way'!$I530)</f>
        <v>3.3826388888888892</v>
      </c>
      <c r="H531" s="46">
        <f>IF(OR($A531="",$B531="",$C531=""),"",'MPTO_working_3-way'!E530)</f>
        <v>2.2881061240260161</v>
      </c>
      <c r="I531" s="47">
        <f>IF(OR($A531="",$B531="",$C531=""),"",'MPTO_working_3-way'!F530)</f>
        <v>3.7258952445865883</v>
      </c>
      <c r="J531" s="48">
        <f>IF(OR($A531="",$B531="",$C531=""),"",'MPTO_working_3-way'!G530)</f>
        <v>3.3948311278842027</v>
      </c>
      <c r="K531" s="46">
        <f>IF(OR($A531="",$B531="",$C531=""),"",'OddsRatio_working_3-way'!H530)</f>
        <v>2.2944704996770868</v>
      </c>
      <c r="L531" s="47">
        <f>IF(OR($A531="",$B531="",$C531=""),"",'OddsRatio_working_3-way'!I530)</f>
        <v>3.7142123380326018</v>
      </c>
      <c r="M531" s="48">
        <f>IF(OR($A531="",$B531="",$C531=""),"",'OddsRatio_working_3-way'!J530)</f>
        <v>3.3905947131133303</v>
      </c>
      <c r="N531" s="49">
        <f t="shared" si="135"/>
        <v>43.420242250051324</v>
      </c>
      <c r="O531" s="50">
        <f t="shared" si="136"/>
        <v>27.017039622254156</v>
      </c>
      <c r="P531" s="50">
        <f t="shared" si="137"/>
        <v>29.562718127694517</v>
      </c>
      <c r="Q531" t="s">
        <v>243</v>
      </c>
      <c r="R531" t="s">
        <v>245</v>
      </c>
      <c r="S531" s="40">
        <v>44164</v>
      </c>
      <c r="T531" s="4">
        <v>100</v>
      </c>
      <c r="U531" s="4">
        <f t="shared" si="138"/>
        <v>55.357142857142868</v>
      </c>
      <c r="V531" s="4">
        <f t="shared" si="139"/>
        <v>72.222222222222229</v>
      </c>
      <c r="W531" s="4">
        <f t="shared" si="140"/>
        <v>69.6048632218845</v>
      </c>
      <c r="X531" s="4">
        <f t="shared" si="141"/>
        <v>58.172914555893286</v>
      </c>
      <c r="Y531" s="4">
        <f t="shared" si="142"/>
        <v>75.037993920972639</v>
      </c>
      <c r="Z531" s="4">
        <f t="shared" si="143"/>
        <v>72.420634920634924</v>
      </c>
      <c r="AA531" s="4">
        <f t="shared" si="144"/>
        <v>-2.8157716987504173</v>
      </c>
      <c r="AB531" s="4">
        <f t="shared" si="145"/>
        <v>-2.8157716987504102</v>
      </c>
      <c r="AC531" s="4">
        <f t="shared" si="146"/>
        <v>-2.8157716987504244</v>
      </c>
      <c r="AF531">
        <v>1.82</v>
      </c>
      <c r="AG531">
        <v>2.06</v>
      </c>
    </row>
    <row r="532" spans="1:33" ht="15" x14ac:dyDescent="0.25">
      <c r="A532">
        <v>2.25</v>
      </c>
      <c r="B532">
        <v>3.74</v>
      </c>
      <c r="C532">
        <v>3.1</v>
      </c>
      <c r="D532" s="45">
        <f t="shared" si="134"/>
        <v>3.4404768750119663E-2</v>
      </c>
      <c r="E532" s="46">
        <f>IF(OR($A532="",$B532="",$C532=""),"",A532*'MPTO_working_3-way'!$I531)</f>
        <v>2.3274107296877693</v>
      </c>
      <c r="F532" s="47">
        <f>IF(OR($A532="",$B532="",$C532=""),"",B532*'MPTO_working_3-way'!$I531)</f>
        <v>3.8686738351254477</v>
      </c>
      <c r="G532" s="48">
        <f>IF(OR($A532="",$B532="",$C532=""),"",C532*'MPTO_working_3-way'!$I531)</f>
        <v>3.2066547831253711</v>
      </c>
      <c r="H532" s="46">
        <f>IF(OR($A532="",$B532="",$C532=""),"",'MPTO_working_3-way'!E531)</f>
        <v>2.3095958329029496</v>
      </c>
      <c r="I532" s="47">
        <f>IF(OR($A532="",$B532="",$C532=""),"",'MPTO_working_3-way'!F531)</f>
        <v>3.9076020471851201</v>
      </c>
      <c r="J532" s="48">
        <f>IF(OR($A532="",$B532="",$C532=""),"",'MPTO_working_3-way'!G531)</f>
        <v>3.2142725125782934</v>
      </c>
      <c r="K532" s="46">
        <f>IF(OR($A532="",$B532="",$C532=""),"",'OddsRatio_working_3-way'!H531)</f>
        <v>2.3172987967092658</v>
      </c>
      <c r="L532" s="47">
        <f>IF(OR($A532="",$B532="",$C532=""),"",'OddsRatio_working_3-way'!I531)</f>
        <v>3.8875189623867112</v>
      </c>
      <c r="M532" s="48">
        <f>IF(OR($A532="",$B532="",$C532=""),"",'OddsRatio_working_3-way'!J531)</f>
        <v>3.2130619784715666</v>
      </c>
      <c r="N532" s="49">
        <f t="shared" si="135"/>
        <v>42.966202193892684</v>
      </c>
      <c r="O532" s="50">
        <f t="shared" si="136"/>
        <v>25.848651052475542</v>
      </c>
      <c r="P532" s="50">
        <f t="shared" si="137"/>
        <v>31.185146753631781</v>
      </c>
      <c r="Q532" t="s">
        <v>237</v>
      </c>
      <c r="R532" t="s">
        <v>235</v>
      </c>
      <c r="S532" s="40">
        <v>44164</v>
      </c>
      <c r="T532" s="4">
        <v>100</v>
      </c>
      <c r="U532" s="4">
        <f t="shared" si="138"/>
        <v>55.55555555555555</v>
      </c>
      <c r="V532" s="4">
        <f t="shared" si="139"/>
        <v>73.262032085561486</v>
      </c>
      <c r="W532" s="4">
        <f t="shared" si="140"/>
        <v>67.741935483870961</v>
      </c>
      <c r="X532" s="4">
        <f t="shared" si="141"/>
        <v>58.996032430567524</v>
      </c>
      <c r="Y532" s="4">
        <f t="shared" si="142"/>
        <v>76.702508960573468</v>
      </c>
      <c r="Z532" s="4">
        <f t="shared" si="143"/>
        <v>71.182412358882942</v>
      </c>
      <c r="AA532" s="4">
        <f t="shared" si="144"/>
        <v>-3.4404768750119743</v>
      </c>
      <c r="AB532" s="4">
        <f t="shared" si="145"/>
        <v>-3.4404768750119814</v>
      </c>
      <c r="AC532" s="4">
        <f t="shared" si="146"/>
        <v>-3.4404768750119814</v>
      </c>
      <c r="AF532">
        <v>1.7</v>
      </c>
      <c r="AG532">
        <v>2.2200000000000002</v>
      </c>
    </row>
    <row r="533" spans="1:33" ht="15" x14ac:dyDescent="0.25">
      <c r="A533">
        <v>1.82</v>
      </c>
      <c r="B533">
        <v>3.93</v>
      </c>
      <c r="C533">
        <v>4.55</v>
      </c>
      <c r="D533" s="45">
        <f t="shared" si="134"/>
        <v>2.3683695439420394E-2</v>
      </c>
      <c r="E533" s="46">
        <f>IF(OR($A533="",$B533="",$C533=""),"",A533*'MPTO_working_3-way'!$I532)</f>
        <v>1.8631043256997453</v>
      </c>
      <c r="F533" s="47">
        <f>IF(OR($A533="",$B533="",$C533=""),"",B533*'MPTO_working_3-way'!$I532)</f>
        <v>4.0230769230769221</v>
      </c>
      <c r="G533" s="48">
        <f>IF(OR($A533="",$B533="",$C533=""),"",C533*'MPTO_working_3-way'!$I532)</f>
        <v>4.6577608142493627</v>
      </c>
      <c r="H533" s="46">
        <f>IF(OR($A533="",$B533="",$C533=""),"",'MPTO_working_3-way'!E532)</f>
        <v>1.8465311601810575</v>
      </c>
      <c r="I533" s="47">
        <f>IF(OR($A533="",$B533="",$C533=""),"",'MPTO_working_3-way'!F532)</f>
        <v>4.0558348769515735</v>
      </c>
      <c r="J533" s="48">
        <f>IF(OR($A533="",$B533="",$C533=""),"",'MPTO_working_3-way'!G532)</f>
        <v>4.7195266792768198</v>
      </c>
      <c r="K533" s="46">
        <f>IF(OR($A533="",$B533="",$C533=""),"",'OddsRatio_working_3-way'!H532)</f>
        <v>1.8527104933753633</v>
      </c>
      <c r="L533" s="47">
        <f>IF(OR($A533="",$B533="",$C533=""),"",'OddsRatio_working_3-way'!I532)</f>
        <v>4.0468801775485508</v>
      </c>
      <c r="M533" s="48">
        <f>IF(OR($A533="",$B533="",$C533=""),"",'OddsRatio_working_3-way'!J532)</f>
        <v>4.6916125018079713</v>
      </c>
      <c r="N533" s="49">
        <f t="shared" si="135"/>
        <v>53.673859601201869</v>
      </c>
      <c r="O533" s="50">
        <f t="shared" si="136"/>
        <v>24.856596558317406</v>
      </c>
      <c r="P533" s="50">
        <f t="shared" si="137"/>
        <v>21.46954384048075</v>
      </c>
      <c r="Q533" t="s">
        <v>382</v>
      </c>
      <c r="R533" t="s">
        <v>369</v>
      </c>
      <c r="S533" s="40">
        <v>44164</v>
      </c>
      <c r="T533" s="4">
        <v>100</v>
      </c>
      <c r="U533" s="4">
        <f t="shared" si="138"/>
        <v>45.054945054945051</v>
      </c>
      <c r="V533" s="4">
        <f t="shared" si="139"/>
        <v>74.554707379134854</v>
      </c>
      <c r="W533" s="4">
        <f t="shared" si="140"/>
        <v>78.021978021978015</v>
      </c>
      <c r="X533" s="4">
        <f t="shared" si="141"/>
        <v>47.423314598887117</v>
      </c>
      <c r="Y533" s="4">
        <f t="shared" si="142"/>
        <v>76.92307692307692</v>
      </c>
      <c r="Z533" s="4">
        <f t="shared" si="143"/>
        <v>80.390347565920067</v>
      </c>
      <c r="AA533" s="4">
        <f t="shared" si="144"/>
        <v>-2.368369543942066</v>
      </c>
      <c r="AB533" s="4">
        <f t="shared" si="145"/>
        <v>-2.368369543942066</v>
      </c>
      <c r="AC533" s="4">
        <f t="shared" si="146"/>
        <v>-2.3683695439420518</v>
      </c>
      <c r="AF533">
        <v>1.61</v>
      </c>
      <c r="AG533">
        <v>2.4500000000000002</v>
      </c>
    </row>
    <row r="534" spans="1:33" ht="15" x14ac:dyDescent="0.25">
      <c r="A534">
        <v>3.45</v>
      </c>
      <c r="B534">
        <v>3.91</v>
      </c>
      <c r="C534">
        <v>2.09</v>
      </c>
      <c r="D534" s="45">
        <f t="shared" si="134"/>
        <v>2.4078447688624216E-2</v>
      </c>
      <c r="E534" s="46">
        <f>IF(OR($A534="",$B534="",$C534=""),"",A534*'MPTO_working_3-way'!$I533)</f>
        <v>3.5330706445257536</v>
      </c>
      <c r="F534" s="47">
        <f>IF(OR($A534="",$B534="",$C534=""),"",B534*'MPTO_working_3-way'!$I533)</f>
        <v>4.0041467304625211</v>
      </c>
      <c r="G534" s="48">
        <f>IF(OR($A534="",$B534="",$C534=""),"",C534*'MPTO_working_3-way'!$I533)</f>
        <v>2.1403239556692246</v>
      </c>
      <c r="H534" s="46">
        <f>IF(OR($A534="",$B534="",$C534=""),"",'MPTO_working_3-way'!E533)</f>
        <v>3.5482518562117371</v>
      </c>
      <c r="I534" s="47">
        <f>IF(OR($A534="",$B534="",$C534=""),"",'MPTO_working_3-way'!F533)</f>
        <v>4.0366800770594473</v>
      </c>
      <c r="J534" s="48">
        <f>IF(OR($A534="",$B534="",$C534=""),"",'MPTO_working_3-way'!G533)</f>
        <v>2.1256571588771003</v>
      </c>
      <c r="K534" s="46">
        <f>IF(OR($A534="",$B534="",$C534=""),"",'OddsRatio_working_3-way'!H533)</f>
        <v>3.5436172177268594</v>
      </c>
      <c r="L534" s="47">
        <f>IF(OR($A534="",$B534="",$C534=""),"",'OddsRatio_working_3-way'!I533)</f>
        <v>4.0211943279939435</v>
      </c>
      <c r="M534" s="48">
        <f>IF(OR($A534="",$B534="",$C534=""),"",'OddsRatio_working_3-way'!J533)</f>
        <v>2.1316501091111335</v>
      </c>
      <c r="N534" s="49">
        <f t="shared" si="135"/>
        <v>28.303991077829991</v>
      </c>
      <c r="O534" s="50">
        <f t="shared" si="136"/>
        <v>24.974109774555874</v>
      </c>
      <c r="P534" s="50">
        <f t="shared" si="137"/>
        <v>46.72189914761411</v>
      </c>
      <c r="Q534" t="s">
        <v>380</v>
      </c>
      <c r="R534" t="s">
        <v>363</v>
      </c>
      <c r="S534" s="40">
        <v>44164</v>
      </c>
      <c r="T534" s="4">
        <v>100</v>
      </c>
      <c r="U534" s="4">
        <f t="shared" si="138"/>
        <v>71.014492753623188</v>
      </c>
      <c r="V534" s="4">
        <f t="shared" si="139"/>
        <v>74.424552429667528</v>
      </c>
      <c r="W534" s="4">
        <f t="shared" si="140"/>
        <v>52.153110047846894</v>
      </c>
      <c r="X534" s="4">
        <f t="shared" si="141"/>
        <v>73.422337522485591</v>
      </c>
      <c r="Y534" s="4">
        <f t="shared" si="142"/>
        <v>76.832397198529918</v>
      </c>
      <c r="Z534" s="4">
        <f t="shared" si="143"/>
        <v>54.560954816709298</v>
      </c>
      <c r="AA534" s="4">
        <f t="shared" si="144"/>
        <v>-2.4078447688624038</v>
      </c>
      <c r="AB534" s="4">
        <f t="shared" si="145"/>
        <v>-2.4078447688623896</v>
      </c>
      <c r="AC534" s="4">
        <f t="shared" si="146"/>
        <v>-2.4078447688624038</v>
      </c>
      <c r="AF534">
        <v>1.47</v>
      </c>
      <c r="AG534">
        <v>2.85</v>
      </c>
    </row>
    <row r="535" spans="1:33" ht="15" x14ac:dyDescent="0.25">
      <c r="A535">
        <v>2.15</v>
      </c>
      <c r="B535">
        <v>3.65</v>
      </c>
      <c r="C535">
        <v>3.46</v>
      </c>
      <c r="D535" s="45">
        <f t="shared" si="134"/>
        <v>2.8106222849955786E-2</v>
      </c>
      <c r="E535" s="46">
        <f>IF(OR($A535="",$B535="",$C535=""),"",A535*'MPTO_working_3-way'!$I534)</f>
        <v>2.2104283791274049</v>
      </c>
      <c r="F535" s="47">
        <f>IF(OR($A535="",$B535="",$C535=""),"",B535*'MPTO_working_3-way'!$I534)</f>
        <v>3.7525877134023387</v>
      </c>
      <c r="G535" s="48">
        <f>IF(OR($A535="",$B535="",$C535=""),"",C535*'MPTO_working_3-way'!$I534)</f>
        <v>3.5572475310608471</v>
      </c>
      <c r="H535" s="46">
        <f>IF(OR($A535="",$B535="",$C535=""),"",'MPTO_working_3-way'!E534)</f>
        <v>2.1941972613293066</v>
      </c>
      <c r="I535" s="47">
        <f>IF(OR($A535="",$B535="",$C535=""),"",'MPTO_working_3-way'!F534)</f>
        <v>3.7792343363250644</v>
      </c>
      <c r="J535" s="48">
        <f>IF(OR($A535="",$B535="",$C535=""),"",'MPTO_working_3-way'!G534)</f>
        <v>3.57591634528641</v>
      </c>
      <c r="K535" s="46">
        <f>IF(OR($A535="",$B535="",$C535=""),"",'OddsRatio_working_3-way'!H534)</f>
        <v>2.2009039139327395</v>
      </c>
      <c r="L535" s="47">
        <f>IF(OR($A535="",$B535="",$C535=""),"",'OddsRatio_working_3-way'!I534)</f>
        <v>3.7673003234102262</v>
      </c>
      <c r="M535" s="48">
        <f>IF(OR($A535="",$B535="",$C535=""),"",'OddsRatio_working_3-way'!J534)</f>
        <v>3.5688901115430771</v>
      </c>
      <c r="N535" s="49">
        <f t="shared" si="135"/>
        <v>45.240099586251368</v>
      </c>
      <c r="O535" s="50">
        <f t="shared" si="136"/>
        <v>26.648277838476837</v>
      </c>
      <c r="P535" s="50">
        <f t="shared" si="137"/>
        <v>28.111622575271806</v>
      </c>
      <c r="Q535" t="s">
        <v>372</v>
      </c>
      <c r="R535" t="s">
        <v>387</v>
      </c>
      <c r="S535" s="40">
        <v>44164</v>
      </c>
      <c r="T535" s="4">
        <v>100</v>
      </c>
      <c r="U535" s="4">
        <f t="shared" si="138"/>
        <v>53.488372093023258</v>
      </c>
      <c r="V535" s="4">
        <f t="shared" si="139"/>
        <v>72.602739726027394</v>
      </c>
      <c r="W535" s="4">
        <f t="shared" si="140"/>
        <v>71.098265895953759</v>
      </c>
      <c r="X535" s="4">
        <f t="shared" si="141"/>
        <v>56.29899437801884</v>
      </c>
      <c r="Y535" s="4">
        <f t="shared" si="142"/>
        <v>75.413362011022983</v>
      </c>
      <c r="Z535" s="4">
        <f t="shared" si="143"/>
        <v>73.908888180949333</v>
      </c>
      <c r="AA535" s="4">
        <f t="shared" si="144"/>
        <v>-2.8106222849955813</v>
      </c>
      <c r="AB535" s="4">
        <f t="shared" si="145"/>
        <v>-2.8106222849955884</v>
      </c>
      <c r="AC535" s="4">
        <f t="shared" si="146"/>
        <v>-2.8106222849955742</v>
      </c>
      <c r="AF535">
        <v>1.66</v>
      </c>
      <c r="AG535">
        <v>2.31</v>
      </c>
    </row>
    <row r="536" spans="1:33" ht="15" x14ac:dyDescent="0.25">
      <c r="A536">
        <v>3.41</v>
      </c>
      <c r="B536">
        <v>3.55</v>
      </c>
      <c r="C536">
        <v>2.21</v>
      </c>
      <c r="D536" s="45">
        <f t="shared" si="134"/>
        <v>2.7433960592685214E-2</v>
      </c>
      <c r="E536" s="46">
        <f>IF(OR($A536="",$B536="",$C536=""),"",A536*'MPTO_working_3-way'!$I535)</f>
        <v>3.5035498056210566</v>
      </c>
      <c r="F536" s="47">
        <f>IF(OR($A536="",$B536="",$C536=""),"",B536*'MPTO_working_3-way'!$I535)</f>
        <v>3.6473905601040322</v>
      </c>
      <c r="G536" s="48">
        <f>IF(OR($A536="",$B536="",$C536=""),"",C536*'MPTO_working_3-way'!$I535)</f>
        <v>2.2706290529098343</v>
      </c>
      <c r="H536" s="46">
        <f>IF(OR($A536="",$B536="",$C536=""),"",'MPTO_working_3-way'!E535)</f>
        <v>3.5197575447137393</v>
      </c>
      <c r="I536" s="47">
        <f>IF(OR($A536="",$B536="",$C536=""),"",'MPTO_working_3-way'!F535)</f>
        <v>3.6691123006826936</v>
      </c>
      <c r="J536" s="48">
        <f>IF(OR($A536="",$B536="",$C536=""),"",'MPTO_working_3-way'!G535)</f>
        <v>2.2555846537720519</v>
      </c>
      <c r="K536" s="46">
        <f>IF(OR($A536="",$B536="",$C536=""),"",'OddsRatio_working_3-way'!H535)</f>
        <v>3.5133855965420451</v>
      </c>
      <c r="L536" s="47">
        <f>IF(OR($A536="",$B536="",$C536=""),"",'OddsRatio_working_3-way'!I535)</f>
        <v>3.6593913988307945</v>
      </c>
      <c r="M536" s="48">
        <f>IF(OR($A536="",$B536="",$C536=""),"",'OddsRatio_working_3-way'!J535)</f>
        <v>2.2619072912099063</v>
      </c>
      <c r="N536" s="49">
        <f t="shared" si="135"/>
        <v>28.54247992694755</v>
      </c>
      <c r="O536" s="50">
        <f t="shared" si="136"/>
        <v>27.416861000251032</v>
      </c>
      <c r="P536" s="50">
        <f t="shared" si="137"/>
        <v>44.040659072801425</v>
      </c>
      <c r="Q536" t="s">
        <v>385</v>
      </c>
      <c r="R536" t="s">
        <v>355</v>
      </c>
      <c r="S536" s="40">
        <v>44164</v>
      </c>
      <c r="T536" s="4">
        <v>100</v>
      </c>
      <c r="U536" s="4">
        <f t="shared" si="138"/>
        <v>70.674486803519059</v>
      </c>
      <c r="V536" s="4">
        <f t="shared" si="139"/>
        <v>71.83098591549296</v>
      </c>
      <c r="W536" s="4">
        <f t="shared" si="140"/>
        <v>54.751131221719454</v>
      </c>
      <c r="X536" s="4">
        <f t="shared" si="141"/>
        <v>73.417882862787593</v>
      </c>
      <c r="Y536" s="4">
        <f t="shared" si="142"/>
        <v>74.574381974761479</v>
      </c>
      <c r="Z536" s="4">
        <f t="shared" si="143"/>
        <v>57.494527280987981</v>
      </c>
      <c r="AA536" s="4">
        <f t="shared" si="144"/>
        <v>-2.7433960592685338</v>
      </c>
      <c r="AB536" s="4">
        <f t="shared" si="145"/>
        <v>-2.7433960592685196</v>
      </c>
      <c r="AC536" s="4">
        <f t="shared" si="146"/>
        <v>-2.7433960592685267</v>
      </c>
      <c r="AF536">
        <v>1.87</v>
      </c>
      <c r="AG536">
        <v>2.0299999999999998</v>
      </c>
    </row>
    <row r="537" spans="1:33" ht="15" x14ac:dyDescent="0.25">
      <c r="A537">
        <v>3</v>
      </c>
      <c r="B537">
        <v>3.47</v>
      </c>
      <c r="C537">
        <v>2.46</v>
      </c>
      <c r="D537" s="45">
        <f t="shared" si="134"/>
        <v>2.8021836414329648E-2</v>
      </c>
      <c r="E537" s="46">
        <f>IF(OR($A537="",$B537="",$C537=""),"",A537*'MPTO_working_3-way'!$I536)</f>
        <v>3.0840655092429889</v>
      </c>
      <c r="F537" s="47">
        <f>IF(OR($A537="",$B537="",$C537=""),"",B537*'MPTO_working_3-way'!$I536)</f>
        <v>3.5672357723577242</v>
      </c>
      <c r="G537" s="48">
        <f>IF(OR($A537="",$B537="",$C537=""),"",C537*'MPTO_working_3-way'!$I536)</f>
        <v>2.528933717579251</v>
      </c>
      <c r="H537" s="46">
        <f>IF(OR($A537="",$B537="",$C537=""),"",'MPTO_working_3-way'!E536)</f>
        <v>3.0864890924430521</v>
      </c>
      <c r="I537" s="47">
        <f>IF(OR($A537="",$B537="",$C537=""),"",'MPTO_working_3-way'!F536)</f>
        <v>3.5862368362088288</v>
      </c>
      <c r="J537" s="48">
        <f>IF(OR($A537="",$B537="",$C537=""),"",'MPTO_working_3-way'!G536)</f>
        <v>2.5178550359853702</v>
      </c>
      <c r="K537" s="46">
        <f>IF(OR($A537="",$B537="",$C537=""),"",'OddsRatio_working_3-way'!H536)</f>
        <v>3.0861828250504</v>
      </c>
      <c r="L537" s="47">
        <f>IF(OR($A537="",$B537="",$C537=""),"",'OddsRatio_working_3-way'!I536)</f>
        <v>3.5764357889372445</v>
      </c>
      <c r="M537" s="48">
        <f>IF(OR($A537="",$B537="",$C537=""),"",'OddsRatio_working_3-way'!J536)</f>
        <v>2.5229134622867924</v>
      </c>
      <c r="N537" s="49">
        <f t="shared" si="135"/>
        <v>32.424732775713927</v>
      </c>
      <c r="O537" s="50">
        <f t="shared" si="136"/>
        <v>28.032910180732497</v>
      </c>
      <c r="P537" s="50">
        <f t="shared" si="137"/>
        <v>39.542357043553565</v>
      </c>
      <c r="Q537" t="s">
        <v>358</v>
      </c>
      <c r="R537" t="s">
        <v>383</v>
      </c>
      <c r="S537" s="40">
        <v>44164</v>
      </c>
      <c r="T537" s="4">
        <v>100</v>
      </c>
      <c r="U537" s="4">
        <f t="shared" si="138"/>
        <v>66.666666666666657</v>
      </c>
      <c r="V537" s="4">
        <f t="shared" si="139"/>
        <v>71.181556195965413</v>
      </c>
      <c r="W537" s="4">
        <f t="shared" si="140"/>
        <v>59.349593495934961</v>
      </c>
      <c r="X537" s="4">
        <f t="shared" si="141"/>
        <v>69.468850308099618</v>
      </c>
      <c r="Y537" s="4">
        <f t="shared" si="142"/>
        <v>73.98373983739836</v>
      </c>
      <c r="Z537" s="4">
        <f t="shared" si="143"/>
        <v>62.151777137367915</v>
      </c>
      <c r="AA537" s="4">
        <f t="shared" si="144"/>
        <v>-2.8021836414329613</v>
      </c>
      <c r="AB537" s="4">
        <f t="shared" si="145"/>
        <v>-2.8021836414329471</v>
      </c>
      <c r="AC537" s="4">
        <f t="shared" si="146"/>
        <v>-2.8021836414329542</v>
      </c>
      <c r="AF537">
        <v>1.79</v>
      </c>
      <c r="AG537">
        <v>2.08</v>
      </c>
    </row>
    <row r="538" spans="1:33" ht="15" x14ac:dyDescent="0.25">
      <c r="A538">
        <v>3.94</v>
      </c>
      <c r="B538">
        <v>3.66</v>
      </c>
      <c r="C538">
        <v>2.02</v>
      </c>
      <c r="D538" s="45">
        <f t="shared" ref="D538:D594" si="147">IF(OR($A538="",$B538="",$C538=""),"",(1/A538)+(1/B538)+(1/C538)-1)</f>
        <v>2.2080655265326765E-2</v>
      </c>
      <c r="E538" s="46">
        <f>IF(OR($A538="",$B538="",$C538=""),"",A538*'MPTO_working_3-way'!$I537)</f>
        <v>4.0269977817453873</v>
      </c>
      <c r="F538" s="47">
        <f>IF(OR($A538="",$B538="",$C538=""),"",B538*'MPTO_working_3-way'!$I537)</f>
        <v>3.740815198271096</v>
      </c>
      <c r="G538" s="48">
        <f>IF(OR($A538="",$B538="",$C538=""),"",C538*'MPTO_working_3-way'!$I537)</f>
        <v>2.06460292363596</v>
      </c>
      <c r="H538" s="46">
        <f>IF(OR($A538="",$B538="",$C538=""),"",'MPTO_working_3-way'!E537)</f>
        <v>4.0576694126522863</v>
      </c>
      <c r="I538" s="47">
        <f>IF(OR($A538="",$B538="",$C538=""),"",'MPTO_working_3-way'!F537)</f>
        <v>3.7613240496103679</v>
      </c>
      <c r="J538" s="48">
        <f>IF(OR($A538="",$B538="",$C538=""),"",'MPTO_working_3-way'!G537)</f>
        <v>2.0504858885004666</v>
      </c>
      <c r="K538" s="46">
        <f>IF(OR($A538="",$B538="",$C538=""),"",'OddsRatio_working_3-way'!H537)</f>
        <v>4.0440853404941208</v>
      </c>
      <c r="L538" s="47">
        <f>IF(OR($A538="",$B538="",$C538=""),"",'OddsRatio_working_3-way'!I537)</f>
        <v>3.754172450923253</v>
      </c>
      <c r="M538" s="48">
        <f>IF(OR($A538="",$B538="",$C538=""),"",'OddsRatio_working_3-way'!J537)</f>
        <v>2.0561112405795932</v>
      </c>
      <c r="N538" s="49">
        <f t="shared" ref="N538:N594" si="148">(1/E538)* 100</f>
        <v>24.832395104190461</v>
      </c>
      <c r="O538" s="50">
        <f t="shared" ref="O538:O594" si="149">(1/F538)* 100</f>
        <v>26.732141177735087</v>
      </c>
      <c r="P538" s="50">
        <f t="shared" ref="P538:P594" si="150">(1/G538)* 100</f>
        <v>48.435463718074459</v>
      </c>
      <c r="Q538" t="s">
        <v>135</v>
      </c>
      <c r="R538" t="s">
        <v>137</v>
      </c>
      <c r="S538" s="40">
        <v>44164</v>
      </c>
      <c r="T538" s="4">
        <v>100</v>
      </c>
      <c r="U538" s="4">
        <f t="shared" si="138"/>
        <v>74.619289340101517</v>
      </c>
      <c r="V538" s="4">
        <f t="shared" si="139"/>
        <v>72.67759562841529</v>
      </c>
      <c r="W538" s="4">
        <f t="shared" si="140"/>
        <v>50.495049504950494</v>
      </c>
      <c r="X538" s="4">
        <f t="shared" si="141"/>
        <v>76.827354866634195</v>
      </c>
      <c r="Y538" s="4">
        <f t="shared" si="142"/>
        <v>74.885661154947982</v>
      </c>
      <c r="Z538" s="4">
        <f t="shared" si="143"/>
        <v>52.703115031483172</v>
      </c>
      <c r="AA538" s="4">
        <f t="shared" si="144"/>
        <v>-2.2080655265326783</v>
      </c>
      <c r="AB538" s="4">
        <f t="shared" si="145"/>
        <v>-2.2080655265326925</v>
      </c>
      <c r="AC538" s="4">
        <f t="shared" si="146"/>
        <v>-2.2080655265326783</v>
      </c>
      <c r="AF538">
        <v>1.8</v>
      </c>
      <c r="AG538">
        <v>2.11</v>
      </c>
    </row>
    <row r="539" spans="1:33" ht="15" x14ac:dyDescent="0.25">
      <c r="A539">
        <v>2.14</v>
      </c>
      <c r="B539">
        <v>3.51</v>
      </c>
      <c r="C539">
        <v>3.69</v>
      </c>
      <c r="D539" s="45">
        <f t="shared" si="147"/>
        <v>2.319271455355354E-2</v>
      </c>
      <c r="E539" s="46">
        <f>IF(OR($A539="",$B539="",$C539=""),"",A539*'MPTO_working_3-way'!$I538)</f>
        <v>2.1896324091446049</v>
      </c>
      <c r="F539" s="47">
        <f>IF(OR($A539="",$B539="",$C539=""),"",B539*'MPTO_working_3-way'!$I538)</f>
        <v>3.5914064280829727</v>
      </c>
      <c r="G539" s="48">
        <f>IF(OR($A539="",$B539="",$C539=""),"",C539*'MPTO_working_3-way'!$I538)</f>
        <v>3.7755811167026123</v>
      </c>
      <c r="H539" s="46">
        <f>IF(OR($A539="",$B539="",$C539=""),"",'MPTO_working_3-way'!E538)</f>
        <v>2.1760000414520078</v>
      </c>
      <c r="I539" s="47">
        <f>IF(OR($A539="",$B539="",$C539=""),"",'MPTO_working_3-way'!F538)</f>
        <v>3.6079021420867288</v>
      </c>
      <c r="J539" s="48">
        <f>IF(OR($A539="",$B539="",$C539=""),"",'MPTO_working_3-way'!G538)</f>
        <v>3.7983558449481869</v>
      </c>
      <c r="K539" s="46">
        <f>IF(OR($A539="",$B539="",$C539=""),"",'OddsRatio_working_3-way'!H538)</f>
        <v>2.1816264431856642</v>
      </c>
      <c r="L539" s="47">
        <f>IF(OR($A539="",$B539="",$C539=""),"",'OddsRatio_working_3-way'!I538)</f>
        <v>3.6016512038561541</v>
      </c>
      <c r="M539" s="48">
        <f>IF(OR($A539="",$B539="",$C539=""),"",'OddsRatio_working_3-way'!J538)</f>
        <v>3.7882238001486273</v>
      </c>
      <c r="N539" s="49">
        <f t="shared" si="148"/>
        <v>45.669766113420692</v>
      </c>
      <c r="O539" s="50">
        <f t="shared" si="149"/>
        <v>27.844244866871882</v>
      </c>
      <c r="P539" s="50">
        <f t="shared" si="150"/>
        <v>26.4859890197074</v>
      </c>
      <c r="Q539" t="s">
        <v>35</v>
      </c>
      <c r="R539" t="s">
        <v>133</v>
      </c>
      <c r="S539" s="40">
        <v>44164</v>
      </c>
      <c r="T539" s="4">
        <v>100</v>
      </c>
      <c r="U539" s="4">
        <f t="shared" si="138"/>
        <v>53.271028037383175</v>
      </c>
      <c r="V539" s="4">
        <f t="shared" si="139"/>
        <v>71.509971509971507</v>
      </c>
      <c r="W539" s="4">
        <f t="shared" si="140"/>
        <v>72.899728997289984</v>
      </c>
      <c r="X539" s="4">
        <f t="shared" si="141"/>
        <v>55.590299492738524</v>
      </c>
      <c r="Y539" s="4">
        <f t="shared" si="142"/>
        <v>73.829242965326841</v>
      </c>
      <c r="Z539" s="4">
        <f t="shared" si="143"/>
        <v>75.219000452645318</v>
      </c>
      <c r="AA539" s="4">
        <f t="shared" si="144"/>
        <v>-2.3192714553553486</v>
      </c>
      <c r="AB539" s="4">
        <f t="shared" si="145"/>
        <v>-2.3192714553553344</v>
      </c>
      <c r="AC539" s="4">
        <f t="shared" si="146"/>
        <v>-2.3192714553553344</v>
      </c>
      <c r="AF539">
        <v>1.79</v>
      </c>
      <c r="AG539">
        <v>2.13</v>
      </c>
    </row>
    <row r="540" spans="1:33" ht="15" x14ac:dyDescent="0.25">
      <c r="A540">
        <v>2.1800000000000002</v>
      </c>
      <c r="B540">
        <v>3.33</v>
      </c>
      <c r="C540">
        <v>3.81</v>
      </c>
      <c r="D540" s="45">
        <f t="shared" si="147"/>
        <v>2.148308823162548E-2</v>
      </c>
      <c r="E540" s="46">
        <f>IF(OR($A540="",$B540="",$C540=""),"",A540*'MPTO_working_3-way'!$I539)</f>
        <v>2.2268331323449435</v>
      </c>
      <c r="F540" s="47">
        <f>IF(OR($A540="",$B540="",$C540=""),"",B540*'MPTO_working_3-way'!$I539)</f>
        <v>3.4015386838113129</v>
      </c>
      <c r="G540" s="48">
        <f>IF(OR($A540="",$B540="",$C540=""),"",C540*'MPTO_working_3-way'!$I539)</f>
        <v>3.8918505661624931</v>
      </c>
      <c r="H540" s="46">
        <f>IF(OR($A540="",$B540="",$C540=""),"",'MPTO_working_3-way'!E539)</f>
        <v>2.2145717777177443</v>
      </c>
      <c r="I540" s="47">
        <f>IF(OR($A540="",$B540="",$C540=""),"",'MPTO_working_3-way'!F539)</f>
        <v>3.4113477766548455</v>
      </c>
      <c r="J540" s="48">
        <f>IF(OR($A540="",$B540="",$C540=""),"",'MPTO_working_3-way'!G539)</f>
        <v>3.9168658970863599</v>
      </c>
      <c r="K540" s="46">
        <f>IF(OR($A540="",$B540="",$C540=""),"",'OddsRatio_working_3-way'!H539)</f>
        <v>2.2197322303220832</v>
      </c>
      <c r="L540" s="47">
        <f>IF(OR($A540="",$B540="",$C540=""),"",'OddsRatio_working_3-way'!I539)</f>
        <v>3.4084543191952994</v>
      </c>
      <c r="M540" s="48">
        <f>IF(OR($A540="",$B540="",$C540=""),"",'OddsRatio_working_3-way'!J539)</f>
        <v>3.9046165823771641</v>
      </c>
      <c r="N540" s="49">
        <f t="shared" si="148"/>
        <v>44.906822405096889</v>
      </c>
      <c r="O540" s="50">
        <f t="shared" si="149"/>
        <v>29.398460313246609</v>
      </c>
      <c r="P540" s="50">
        <f t="shared" si="150"/>
        <v>25.694717281656487</v>
      </c>
      <c r="Q540" t="s">
        <v>38</v>
      </c>
      <c r="R540" t="s">
        <v>71</v>
      </c>
      <c r="S540" s="40">
        <v>44164</v>
      </c>
      <c r="T540" s="4">
        <v>100</v>
      </c>
      <c r="U540" s="4">
        <f t="shared" si="138"/>
        <v>54.128440366972484</v>
      </c>
      <c r="V540" s="4">
        <f t="shared" si="139"/>
        <v>69.969969969969966</v>
      </c>
      <c r="W540" s="4">
        <f t="shared" si="140"/>
        <v>73.753280839895012</v>
      </c>
      <c r="X540" s="4">
        <f t="shared" si="141"/>
        <v>56.276749190135014</v>
      </c>
      <c r="Y540" s="4">
        <f t="shared" si="142"/>
        <v>72.118278793132504</v>
      </c>
      <c r="Z540" s="4">
        <f t="shared" si="143"/>
        <v>75.90158966305755</v>
      </c>
      <c r="AA540" s="4">
        <f t="shared" si="144"/>
        <v>-2.1483088231625302</v>
      </c>
      <c r="AB540" s="4">
        <f t="shared" si="145"/>
        <v>-2.1483088231625374</v>
      </c>
      <c r="AC540" s="4">
        <f t="shared" si="146"/>
        <v>-2.1483088231625374</v>
      </c>
      <c r="AF540">
        <v>2.44</v>
      </c>
      <c r="AG540">
        <v>1.61</v>
      </c>
    </row>
    <row r="541" spans="1:33" ht="15" x14ac:dyDescent="0.25">
      <c r="A541">
        <v>3</v>
      </c>
      <c r="B541">
        <v>3.19</v>
      </c>
      <c r="C541">
        <v>2.62</v>
      </c>
      <c r="D541" s="45">
        <f t="shared" si="147"/>
        <v>2.849234647076182E-2</v>
      </c>
      <c r="E541" s="46">
        <f>IF(OR($A541="",$B541="",$C541=""),"",A541*'MPTO_working_3-way'!$I540)</f>
        <v>3.0854770394122855</v>
      </c>
      <c r="F541" s="47">
        <f>IF(OR($A541="",$B541="",$C541=""),"",B541*'MPTO_working_3-way'!$I540)</f>
        <v>3.2808905852417301</v>
      </c>
      <c r="G541" s="48">
        <f>IF(OR($A541="",$B541="",$C541=""),"",C541*'MPTO_working_3-way'!$I540)</f>
        <v>2.6946499477533963</v>
      </c>
      <c r="H541" s="46">
        <f>IF(OR($A541="",$B541="",$C541=""),"",'MPTO_working_3-way'!E540)</f>
        <v>3.0879839073853605</v>
      </c>
      <c r="I541" s="47">
        <f>IF(OR($A541="",$B541="",$C541=""),"",'MPTO_working_3-way'!F540)</f>
        <v>3.2896665733678536</v>
      </c>
      <c r="J541" s="48">
        <f>IF(OR($A541="",$B541="",$C541=""),"",'MPTO_working_3-way'!G540)</f>
        <v>2.6868579348183288</v>
      </c>
      <c r="K541" s="46">
        <f>IF(OR($A541="",$B541="",$C541=""),"",'OddsRatio_working_3-way'!H540)</f>
        <v>3.0870339900411348</v>
      </c>
      <c r="L541" s="47">
        <f>IF(OR($A541="",$B541="",$C541=""),"",'OddsRatio_working_3-way'!I540)</f>
        <v>3.2853022190950432</v>
      </c>
      <c r="M541" s="48">
        <f>IF(OR($A541="",$B541="",$C541=""),"",'OddsRatio_working_3-way'!J540)</f>
        <v>2.6904975319333193</v>
      </c>
      <c r="N541" s="49">
        <f t="shared" si="148"/>
        <v>32.409899254686323</v>
      </c>
      <c r="O541" s="50">
        <f t="shared" si="149"/>
        <v>30.479529079642315</v>
      </c>
      <c r="P541" s="50">
        <f t="shared" si="150"/>
        <v>37.110571665671358</v>
      </c>
      <c r="Q541" t="s">
        <v>40</v>
      </c>
      <c r="R541" t="s">
        <v>81</v>
      </c>
      <c r="S541" s="40">
        <v>44164</v>
      </c>
      <c r="T541" s="4">
        <v>100</v>
      </c>
      <c r="U541" s="4">
        <f t="shared" si="138"/>
        <v>66.666666666666657</v>
      </c>
      <c r="V541" s="4">
        <f t="shared" si="139"/>
        <v>68.652037617554868</v>
      </c>
      <c r="W541" s="4">
        <f t="shared" si="140"/>
        <v>61.832061068702288</v>
      </c>
      <c r="X541" s="4">
        <f t="shared" si="141"/>
        <v>69.515901313742859</v>
      </c>
      <c r="Y541" s="4">
        <f t="shared" si="142"/>
        <v>71.501272264631027</v>
      </c>
      <c r="Z541" s="4">
        <f t="shared" si="143"/>
        <v>64.681295715778475</v>
      </c>
      <c r="AA541" s="4">
        <f t="shared" si="144"/>
        <v>-2.8492346470762016</v>
      </c>
      <c r="AB541" s="4">
        <f t="shared" si="145"/>
        <v>-2.8492346470761589</v>
      </c>
      <c r="AC541" s="4">
        <f t="shared" si="146"/>
        <v>-2.8492346470761873</v>
      </c>
      <c r="AF541">
        <v>2.2999999999999998</v>
      </c>
      <c r="AG541">
        <v>1.67</v>
      </c>
    </row>
    <row r="542" spans="1:33" ht="15" x14ac:dyDescent="0.25">
      <c r="A542">
        <v>1.4</v>
      </c>
      <c r="B542">
        <v>5.28</v>
      </c>
      <c r="C542">
        <v>8.2799999999999994</v>
      </c>
      <c r="D542" s="45">
        <f t="shared" si="147"/>
        <v>2.4452600539557112E-2</v>
      </c>
      <c r="E542" s="46">
        <f>IF(OR($A542="",$B542="",$C542=""),"",A542*'MPTO_working_3-way'!$I541)</f>
        <v>1.43423364075538</v>
      </c>
      <c r="F542" s="47">
        <f>IF(OR($A542="",$B542="",$C542=""),"",B542*'MPTO_working_3-way'!$I541)</f>
        <v>5.4091097308488614</v>
      </c>
      <c r="G542" s="48">
        <f>IF(OR($A542="",$B542="",$C542=""),"",C542*'MPTO_working_3-way'!$I541)</f>
        <v>8.4824675324675329</v>
      </c>
      <c r="H542" s="46">
        <f>IF(OR($A542="",$B542="",$C542=""),"",'MPTO_working_3-way'!E541)</f>
        <v>1.4161601054338406</v>
      </c>
      <c r="I542" s="47">
        <f>IF(OR($A542="",$B542="",$C542=""),"",'MPTO_working_3-way'!F541)</f>
        <v>5.5174522586972827</v>
      </c>
      <c r="J542" s="48">
        <f>IF(OR($A542="",$B542="",$C542=""),"",'MPTO_working_3-way'!G541)</f>
        <v>8.8792535165498343</v>
      </c>
      <c r="K542" s="46">
        <f>IF(OR($A542="",$B542="",$C542=""),"",'OddsRatio_working_3-way'!H541)</f>
        <v>1.4217679227769364</v>
      </c>
      <c r="L542" s="47">
        <f>IF(OR($A542="",$B542="",$C542=""),"",'OddsRatio_working_3-way'!I541)</f>
        <v>5.5129167737132239</v>
      </c>
      <c r="M542" s="48">
        <f>IF(OR($A542="",$B542="",$C542=""),"",'OddsRatio_working_3-way'!J541)</f>
        <v>8.6761761945402487</v>
      </c>
      <c r="N542" s="49">
        <f t="shared" si="148"/>
        <v>69.723646941743851</v>
      </c>
      <c r="O542" s="50">
        <f t="shared" si="149"/>
        <v>18.487330628492689</v>
      </c>
      <c r="P542" s="50">
        <f t="shared" si="150"/>
        <v>11.789022429763452</v>
      </c>
      <c r="Q542" t="s">
        <v>277</v>
      </c>
      <c r="R542" t="s">
        <v>270</v>
      </c>
      <c r="S542" s="40">
        <v>44164</v>
      </c>
      <c r="T542" s="4">
        <v>100</v>
      </c>
      <c r="U542" s="4">
        <f t="shared" si="138"/>
        <v>28.571428571428573</v>
      </c>
      <c r="V542" s="4">
        <f t="shared" si="139"/>
        <v>81.060606060606062</v>
      </c>
      <c r="W542" s="4">
        <f t="shared" si="140"/>
        <v>87.922705314009661</v>
      </c>
      <c r="X542" s="4">
        <f t="shared" si="141"/>
        <v>31.01668862538428</v>
      </c>
      <c r="Y542" s="4">
        <f t="shared" si="142"/>
        <v>83.505866114561769</v>
      </c>
      <c r="Z542" s="4">
        <f t="shared" si="143"/>
        <v>90.367965367965368</v>
      </c>
      <c r="AA542" s="4">
        <f t="shared" si="144"/>
        <v>-2.4452600539557068</v>
      </c>
      <c r="AB542" s="4">
        <f t="shared" si="145"/>
        <v>-2.4452600539557068</v>
      </c>
      <c r="AC542" s="4">
        <f t="shared" si="146"/>
        <v>-2.4452600539557068</v>
      </c>
      <c r="AF542">
        <v>1.67</v>
      </c>
      <c r="AG542">
        <v>2.33</v>
      </c>
    </row>
    <row r="543" spans="1:33" ht="15" x14ac:dyDescent="0.25">
      <c r="A543">
        <v>2.17</v>
      </c>
      <c r="B543">
        <v>3.48</v>
      </c>
      <c r="C543">
        <v>3.63</v>
      </c>
      <c r="D543" s="45">
        <f t="shared" si="147"/>
        <v>2.3667908590550013E-2</v>
      </c>
      <c r="E543" s="46">
        <f>IF(OR($A543="",$B543="",$C543=""),"",A543*'MPTO_working_3-way'!$I542)</f>
        <v>2.2213593616414933</v>
      </c>
      <c r="F543" s="47">
        <f>IF(OR($A543="",$B543="",$C543=""),"",B543*'MPTO_working_3-way'!$I542)</f>
        <v>3.5623643218951142</v>
      </c>
      <c r="G543" s="48">
        <f>IF(OR($A543="",$B543="",$C543=""),"",C543*'MPTO_working_3-way'!$I542)</f>
        <v>3.7159145081836966</v>
      </c>
      <c r="H543" s="46">
        <f>IF(OR($A543="",$B543="",$C543=""),"",'MPTO_working_3-way'!E542)</f>
        <v>2.2077970151100148</v>
      </c>
      <c r="I543" s="47">
        <f>IF(OR($A543="",$B543="",$C543=""),"",'MPTO_working_3-way'!F542)</f>
        <v>3.5782397639108843</v>
      </c>
      <c r="J543" s="48">
        <f>IF(OR($A543="",$B543="",$C543=""),"",'MPTO_working_3-way'!G542)</f>
        <v>3.7370214534139961</v>
      </c>
      <c r="K543" s="46">
        <f>IF(OR($A543="",$B543="",$C543=""),"",'OddsRatio_working_3-way'!H542)</f>
        <v>2.2134405383470801</v>
      </c>
      <c r="L543" s="47">
        <f>IF(OR($A543="",$B543="",$C543=""),"",'OddsRatio_working_3-way'!I542)</f>
        <v>3.572079089829709</v>
      </c>
      <c r="M543" s="48">
        <f>IF(OR($A543="",$B543="",$C543=""),"",'OddsRatio_working_3-way'!J542)</f>
        <v>3.7276483896177957</v>
      </c>
      <c r="N543" s="49">
        <f t="shared" si="148"/>
        <v>45.017479713909999</v>
      </c>
      <c r="O543" s="50">
        <f t="shared" si="149"/>
        <v>28.071244534248475</v>
      </c>
      <c r="P543" s="50">
        <f t="shared" si="150"/>
        <v>26.911275751841512</v>
      </c>
      <c r="Q543" t="s">
        <v>275</v>
      </c>
      <c r="R543" t="s">
        <v>249</v>
      </c>
      <c r="S543" s="40">
        <v>44164</v>
      </c>
      <c r="T543" s="4">
        <v>100</v>
      </c>
      <c r="U543" s="4">
        <f t="shared" si="138"/>
        <v>53.917050691244242</v>
      </c>
      <c r="V543" s="4">
        <f t="shared" si="139"/>
        <v>71.264367816091948</v>
      </c>
      <c r="W543" s="4">
        <f t="shared" si="140"/>
        <v>72.451790633608823</v>
      </c>
      <c r="X543" s="4">
        <f t="shared" si="141"/>
        <v>56.283841550299229</v>
      </c>
      <c r="Y543" s="4">
        <f t="shared" si="142"/>
        <v>73.631158675146949</v>
      </c>
      <c r="Z543" s="4">
        <f t="shared" si="143"/>
        <v>74.81858149266381</v>
      </c>
      <c r="AA543" s="4">
        <f t="shared" si="144"/>
        <v>-2.3667908590549871</v>
      </c>
      <c r="AB543" s="4">
        <f t="shared" si="145"/>
        <v>-2.3667908590550013</v>
      </c>
      <c r="AC543" s="4">
        <f t="shared" si="146"/>
        <v>-2.3667908590549871</v>
      </c>
      <c r="AF543">
        <v>2.13</v>
      </c>
      <c r="AG543">
        <v>1.78</v>
      </c>
    </row>
    <row r="544" spans="1:33" ht="15" x14ac:dyDescent="0.25">
      <c r="A544">
        <v>3.41</v>
      </c>
      <c r="B544">
        <v>3.57</v>
      </c>
      <c r="C544">
        <v>2.23</v>
      </c>
      <c r="D544" s="45">
        <f t="shared" si="147"/>
        <v>2.1797670056279195E-2</v>
      </c>
      <c r="E544" s="46">
        <f>IF(OR($A544="",$B544="",$C544=""),"",A544*'MPTO_working_3-way'!$I543)</f>
        <v>3.4843300548919123</v>
      </c>
      <c r="F544" s="47">
        <f>IF(OR($A544="",$B544="",$C544=""),"",B544*'MPTO_working_3-way'!$I543)</f>
        <v>3.6478176821009165</v>
      </c>
      <c r="G544" s="48">
        <f>IF(OR($A544="",$B544="",$C544=""),"",C544*'MPTO_working_3-way'!$I543)</f>
        <v>2.2786088042255024</v>
      </c>
      <c r="H544" s="46">
        <f>IF(OR($A544="",$B544="",$C544=""),"",'MPTO_working_3-way'!E543)</f>
        <v>3.4966350244343971</v>
      </c>
      <c r="I544" s="47">
        <f>IF(OR($A544="",$B544="",$C544=""),"",'MPTO_working_3-way'!F543)</f>
        <v>3.6650690596540203</v>
      </c>
      <c r="J544" s="48">
        <f>IF(OR($A544="",$B544="",$C544=""),"",'MPTO_working_3-way'!G543)</f>
        <v>2.2667276400288996</v>
      </c>
      <c r="K544" s="46">
        <f>IF(OR($A544="",$B544="",$C544=""),"",'OddsRatio_working_3-way'!H543)</f>
        <v>3.4918220235469453</v>
      </c>
      <c r="L544" s="47">
        <f>IF(OR($A544="",$B544="",$C544=""),"",'OddsRatio_working_3-way'!I543)</f>
        <v>3.6572541910853316</v>
      </c>
      <c r="M544" s="48">
        <f>IF(OR($A544="",$B544="",$C544=""),"",'OddsRatio_working_3-way'!J543)</f>
        <v>2.2717597879513458</v>
      </c>
      <c r="N544" s="49">
        <f t="shared" si="148"/>
        <v>28.699921771074038</v>
      </c>
      <c r="O544" s="50">
        <f t="shared" si="149"/>
        <v>27.413650767328431</v>
      </c>
      <c r="P544" s="50">
        <f t="shared" si="150"/>
        <v>43.886427461597535</v>
      </c>
      <c r="Q544" t="s">
        <v>271</v>
      </c>
      <c r="R544" t="s">
        <v>278</v>
      </c>
      <c r="S544" s="40">
        <v>44164</v>
      </c>
      <c r="T544" s="4">
        <v>100</v>
      </c>
      <c r="U544" s="4">
        <f t="shared" si="138"/>
        <v>70.674486803519059</v>
      </c>
      <c r="V544" s="4">
        <f t="shared" si="139"/>
        <v>71.988795518207283</v>
      </c>
      <c r="W544" s="4">
        <f t="shared" si="140"/>
        <v>55.156950672645742</v>
      </c>
      <c r="X544" s="4">
        <f t="shared" si="141"/>
        <v>72.854253809146982</v>
      </c>
      <c r="Y544" s="4">
        <f t="shared" si="142"/>
        <v>74.168562523835192</v>
      </c>
      <c r="Z544" s="4">
        <f t="shared" si="143"/>
        <v>57.336717678273651</v>
      </c>
      <c r="AA544" s="4">
        <f t="shared" si="144"/>
        <v>-2.179767005627923</v>
      </c>
      <c r="AB544" s="4">
        <f t="shared" si="145"/>
        <v>-2.1797670056279088</v>
      </c>
      <c r="AC544" s="4">
        <f t="shared" si="146"/>
        <v>-2.1797670056279088</v>
      </c>
      <c r="AF544">
        <v>1.97</v>
      </c>
      <c r="AG544">
        <v>1.93</v>
      </c>
    </row>
    <row r="545" spans="1:35" ht="15" x14ac:dyDescent="0.25">
      <c r="A545">
        <v>2.36</v>
      </c>
      <c r="B545">
        <v>3.4</v>
      </c>
      <c r="C545">
        <v>3.29</v>
      </c>
      <c r="D545" s="45">
        <f t="shared" si="147"/>
        <v>2.1797828399300556E-2</v>
      </c>
      <c r="E545" s="46">
        <f>IF(OR($A545="",$B545="",$C545=""),"",A545*'MPTO_working_3-way'!$I544)</f>
        <v>2.4114428750223493</v>
      </c>
      <c r="F545" s="47">
        <f>IF(OR($A545="",$B545="",$C545=""),"",B545*'MPTO_working_3-way'!$I544)</f>
        <v>3.4741126165576217</v>
      </c>
      <c r="G545" s="48">
        <f>IF(OR($A545="",$B545="",$C545=""),"",C545*'MPTO_working_3-way'!$I544)</f>
        <v>3.3617148554336991</v>
      </c>
      <c r="H545" s="46">
        <f>IF(OR($A545="",$B545="",$C545=""),"",'MPTO_working_3-way'!E544)</f>
        <v>2.4011744388549587</v>
      </c>
      <c r="I545" s="47">
        <f>IF(OR($A545="",$B545="",$C545=""),"",'MPTO_working_3-way'!F544)</f>
        <v>3.4861218711703965</v>
      </c>
      <c r="J545" s="48">
        <f>IF(OR($A545="",$B545="",$C545=""),"",'MPTO_working_3-way'!G544)</f>
        <v>3.3705733945735039</v>
      </c>
      <c r="K545" s="46">
        <f>IF(OR($A545="",$B545="",$C545=""),"",'OddsRatio_working_3-way'!H544)</f>
        <v>2.4056721032996973</v>
      </c>
      <c r="L545" s="47">
        <f>IF(OR($A545="",$B545="",$C545=""),"",'OddsRatio_working_3-way'!I544)</f>
        <v>3.4805978293524085</v>
      </c>
      <c r="M545" s="48">
        <f>IF(OR($A545="",$B545="",$C545=""),"",'OddsRatio_working_3-way'!J544)</f>
        <v>3.3669037621737559</v>
      </c>
      <c r="N545" s="49">
        <f t="shared" si="148"/>
        <v>41.468948336200249</v>
      </c>
      <c r="O545" s="50">
        <f t="shared" si="149"/>
        <v>28.784328845127234</v>
      </c>
      <c r="P545" s="50">
        <f t="shared" si="150"/>
        <v>29.746722818672517</v>
      </c>
      <c r="Q545" t="s">
        <v>279</v>
      </c>
      <c r="R545" t="s">
        <v>274</v>
      </c>
      <c r="S545" s="40">
        <v>44164</v>
      </c>
      <c r="T545" s="4">
        <v>100</v>
      </c>
      <c r="U545" s="4">
        <f t="shared" si="138"/>
        <v>57.627118644067799</v>
      </c>
      <c r="V545" s="4">
        <f t="shared" si="139"/>
        <v>70.588235294117652</v>
      </c>
      <c r="W545" s="4">
        <f t="shared" si="140"/>
        <v>69.6048632218845</v>
      </c>
      <c r="X545" s="4">
        <f t="shared" si="141"/>
        <v>59.806901483997855</v>
      </c>
      <c r="Y545" s="4">
        <f t="shared" si="142"/>
        <v>72.768018134047708</v>
      </c>
      <c r="Z545" s="4">
        <f t="shared" si="143"/>
        <v>71.784646061814556</v>
      </c>
      <c r="AA545" s="4">
        <f t="shared" si="144"/>
        <v>-2.1797828399300556</v>
      </c>
      <c r="AB545" s="4">
        <f t="shared" si="145"/>
        <v>-2.1797828399300556</v>
      </c>
      <c r="AC545" s="4">
        <f t="shared" si="146"/>
        <v>-2.1797828399300556</v>
      </c>
      <c r="AF545">
        <v>1.99</v>
      </c>
      <c r="AG545">
        <v>1.92</v>
      </c>
    </row>
    <row r="546" spans="1:35" ht="15" x14ac:dyDescent="0.25">
      <c r="A546">
        <v>1.36</v>
      </c>
      <c r="B546">
        <v>5.65</v>
      </c>
      <c r="C546">
        <v>8.91</v>
      </c>
      <c r="D546" s="45">
        <f t="shared" si="147"/>
        <v>2.4518713656315416E-2</v>
      </c>
      <c r="E546" s="46">
        <f>IF(OR($A546="",$B546="",$C546=""),"",A546*'MPTO_working_3-way'!$I545)</f>
        <v>1.3933454505725891</v>
      </c>
      <c r="F546" s="47">
        <f>IF(OR($A546="",$B546="",$C546=""),"",B546*'MPTO_working_3-way'!$I545)</f>
        <v>5.7885307321581827</v>
      </c>
      <c r="G546" s="48">
        <f>IF(OR($A546="",$B546="",$C546=""),"",C546*'MPTO_working_3-way'!$I545)</f>
        <v>9.1284617386777711</v>
      </c>
      <c r="H546" s="46">
        <f>IF(OR($A546="",$B546="",$C546=""),"",'MPTO_working_3-way'!E545)</f>
        <v>1.3752865161828409</v>
      </c>
      <c r="I546" s="47">
        <f>IF(OR($A546="",$B546="",$C546=""),"",'MPTO_working_3-way'!F545)</f>
        <v>5.9235303312497436</v>
      </c>
      <c r="J546" s="48">
        <f>IF(OR($A546="",$B546="",$C546=""),"",'MPTO_working_3-way'!G545)</f>
        <v>9.6097905147253488</v>
      </c>
      <c r="K546" s="46">
        <f>IF(OR($A546="",$B546="",$C546=""),"",'OddsRatio_working_3-way'!H545)</f>
        <v>1.3807408349130195</v>
      </c>
      <c r="L546" s="47">
        <f>IF(OR($A546="",$B546="",$C546=""),"",'OddsRatio_working_3-way'!I545)</f>
        <v>5.9179024509598319</v>
      </c>
      <c r="M546" s="48">
        <f>IF(OR($A546="",$B546="",$C546=""),"",'OddsRatio_working_3-way'!J545)</f>
        <v>9.3657222337832824</v>
      </c>
      <c r="N546" s="49">
        <f t="shared" si="148"/>
        <v>71.769710776968807</v>
      </c>
      <c r="O546" s="50">
        <f t="shared" si="149"/>
        <v>17.275541001181871</v>
      </c>
      <c r="P546" s="50">
        <f t="shared" si="150"/>
        <v>10.954748221849336</v>
      </c>
      <c r="Q546" t="s">
        <v>269</v>
      </c>
      <c r="R546" t="s">
        <v>273</v>
      </c>
      <c r="S546" s="40">
        <v>44164</v>
      </c>
      <c r="T546" s="4">
        <v>100</v>
      </c>
      <c r="U546" s="4">
        <f t="shared" si="138"/>
        <v>26.470588235294116</v>
      </c>
      <c r="V546" s="4">
        <f t="shared" si="139"/>
        <v>82.30088495575221</v>
      </c>
      <c r="W546" s="4">
        <f t="shared" si="140"/>
        <v>88.776655443322113</v>
      </c>
      <c r="X546" s="4">
        <f t="shared" si="141"/>
        <v>28.922459600925677</v>
      </c>
      <c r="Y546" s="4">
        <f t="shared" si="142"/>
        <v>84.752756321383771</v>
      </c>
      <c r="Z546" s="4">
        <f t="shared" si="143"/>
        <v>91.22852680895366</v>
      </c>
      <c r="AA546" s="4">
        <f t="shared" si="144"/>
        <v>-2.4518713656315612</v>
      </c>
      <c r="AB546" s="4">
        <f t="shared" si="145"/>
        <v>-2.4518713656315612</v>
      </c>
      <c r="AC546" s="4">
        <f t="shared" si="146"/>
        <v>-2.451871365631547</v>
      </c>
      <c r="AF546">
        <v>1.54</v>
      </c>
      <c r="AG546">
        <v>2.64</v>
      </c>
    </row>
    <row r="547" spans="1:35" ht="15" x14ac:dyDescent="0.25">
      <c r="A547">
        <v>1.84</v>
      </c>
      <c r="B547">
        <v>3.77</v>
      </c>
      <c r="C547">
        <v>4.6399999999999997</v>
      </c>
      <c r="D547" s="45">
        <f t="shared" si="147"/>
        <v>2.4247491638796026E-2</v>
      </c>
      <c r="E547" s="46">
        <f>IF(OR($A547="",$B547="",$C547=""),"",A547*'MPTO_working_3-way'!$I546)</f>
        <v>1.8846153846153848</v>
      </c>
      <c r="F547" s="47">
        <f>IF(OR($A547="",$B547="",$C547=""),"",B547*'MPTO_working_3-way'!$I546)</f>
        <v>3.8614130434782612</v>
      </c>
      <c r="G547" s="48">
        <f>IF(OR($A547="",$B547="",$C547=""),"",C547*'MPTO_working_3-way'!$I546)</f>
        <v>4.7525083612040131</v>
      </c>
      <c r="H547" s="46">
        <f>IF(OR($A547="",$B547="",$C547=""),"",'MPTO_working_3-way'!E546)</f>
        <v>1.8677771993753256</v>
      </c>
      <c r="I547" s="47">
        <f>IF(OR($A547="",$B547="",$C547=""),"",'MPTO_working_3-way'!F546)</f>
        <v>3.8884861168205096</v>
      </c>
      <c r="J547" s="48">
        <f>IF(OR($A547="",$B547="",$C547=""),"",'MPTO_working_3-way'!G546)</f>
        <v>4.8207931801334318</v>
      </c>
      <c r="K547" s="46">
        <f>IF(OR($A547="",$B547="",$C547=""),"",'OddsRatio_working_3-way'!H546)</f>
        <v>1.8741353846094415</v>
      </c>
      <c r="L547" s="47">
        <f>IF(OR($A547="",$B547="",$C547=""),"",'OddsRatio_working_3-way'!I546)</f>
        <v>3.8825654944858949</v>
      </c>
      <c r="M547" s="48">
        <f>IF(OR($A547="",$B547="",$C547=""),"",'OddsRatio_working_3-way'!J546)</f>
        <v>4.7879199999742452</v>
      </c>
      <c r="N547" s="49">
        <f t="shared" si="148"/>
        <v>53.061224489795912</v>
      </c>
      <c r="O547" s="50">
        <f t="shared" si="149"/>
        <v>25.8972554539057</v>
      </c>
      <c r="P547" s="50">
        <f t="shared" si="150"/>
        <v>21.041520056298381</v>
      </c>
      <c r="Q547" t="s">
        <v>485</v>
      </c>
      <c r="R547" t="s">
        <v>248</v>
      </c>
      <c r="S547" s="40">
        <v>44164</v>
      </c>
      <c r="T547" s="4">
        <v>100</v>
      </c>
      <c r="U547" s="4">
        <f t="shared" si="138"/>
        <v>45.652173913043477</v>
      </c>
      <c r="V547" s="4">
        <f t="shared" si="139"/>
        <v>73.474801061007966</v>
      </c>
      <c r="W547" s="4">
        <f t="shared" si="140"/>
        <v>78.448275862068954</v>
      </c>
      <c r="X547" s="4">
        <f t="shared" si="141"/>
        <v>48.07692307692308</v>
      </c>
      <c r="Y547" s="4">
        <f t="shared" si="142"/>
        <v>75.899550224887562</v>
      </c>
      <c r="Z547" s="4">
        <f t="shared" si="143"/>
        <v>80.873025025948564</v>
      </c>
      <c r="AA547" s="4">
        <f t="shared" si="144"/>
        <v>-2.4247491638796035</v>
      </c>
      <c r="AB547" s="4">
        <f t="shared" si="145"/>
        <v>-2.4247491638795964</v>
      </c>
      <c r="AC547" s="4">
        <f t="shared" si="146"/>
        <v>-2.4247491638796106</v>
      </c>
      <c r="AF547">
        <v>1.92</v>
      </c>
      <c r="AG547">
        <v>1.98</v>
      </c>
    </row>
    <row r="548" spans="1:35" ht="15" x14ac:dyDescent="0.25">
      <c r="A548">
        <v>5.07</v>
      </c>
      <c r="B548">
        <v>3.85</v>
      </c>
      <c r="C548">
        <v>1.76</v>
      </c>
      <c r="D548" s="45">
        <f t="shared" si="147"/>
        <v>2.5160736699198161E-2</v>
      </c>
      <c r="E548" s="46">
        <f>IF(OR($A548="",$B548="",$C548=""),"",A548*'MPTO_working_3-way'!$I547)</f>
        <v>5.1975649350649347</v>
      </c>
      <c r="F548" s="47">
        <f>IF(OR($A548="",$B548="",$C548=""),"",B548*'MPTO_working_3-way'!$I547)</f>
        <v>3.9468688362919129</v>
      </c>
      <c r="G548" s="48">
        <f>IF(OR($A548="",$B548="",$C548=""),"",C548*'MPTO_working_3-way'!$I547)</f>
        <v>1.8042828965905888</v>
      </c>
      <c r="H548" s="46">
        <f>IF(OR($A548="",$B548="",$C548=""),"",'MPTO_working_3-way'!E547)</f>
        <v>5.2951588656169815</v>
      </c>
      <c r="I548" s="47">
        <f>IF(OR($A548="",$B548="",$C548=""),"",'MPTO_working_3-way'!F547)</f>
        <v>3.9784630279148367</v>
      </c>
      <c r="J548" s="48">
        <f>IF(OR($A548="",$B548="",$C548=""),"",'MPTO_working_3-way'!G547)</f>
        <v>1.7863685242100928</v>
      </c>
      <c r="K548" s="46">
        <f>IF(OR($A548="",$B548="",$C548=""),"",'OddsRatio_working_3-way'!H547)</f>
        <v>5.2465152686529759</v>
      </c>
      <c r="L548" s="47">
        <f>IF(OR($A548="",$B548="",$C548=""),"",'OddsRatio_working_3-way'!I547)</f>
        <v>3.9736040579019609</v>
      </c>
      <c r="M548" s="48">
        <f>IF(OR($A548="",$B548="",$C548=""),"",'OddsRatio_working_3-way'!J547)</f>
        <v>1.7929610821071893</v>
      </c>
      <c r="N548" s="49">
        <f t="shared" si="148"/>
        <v>19.239778867476652</v>
      </c>
      <c r="O548" s="50">
        <f t="shared" si="149"/>
        <v>25.336539963144585</v>
      </c>
      <c r="P548" s="50">
        <f t="shared" si="150"/>
        <v>55.423681169378767</v>
      </c>
      <c r="Q548" t="s">
        <v>280</v>
      </c>
      <c r="R548" t="s">
        <v>250</v>
      </c>
      <c r="S548" s="40">
        <v>44164</v>
      </c>
      <c r="T548" s="4">
        <v>100</v>
      </c>
      <c r="U548" s="4">
        <f t="shared" si="138"/>
        <v>80.276134122287957</v>
      </c>
      <c r="V548" s="4">
        <f t="shared" si="139"/>
        <v>74.025974025974023</v>
      </c>
      <c r="W548" s="4">
        <f t="shared" si="140"/>
        <v>43.181818181818187</v>
      </c>
      <c r="X548" s="4">
        <f t="shared" si="141"/>
        <v>82.79220779220779</v>
      </c>
      <c r="Y548" s="4">
        <f t="shared" si="142"/>
        <v>76.542047695893856</v>
      </c>
      <c r="Z548" s="4">
        <f t="shared" si="143"/>
        <v>45.697891851738007</v>
      </c>
      <c r="AA548" s="4">
        <f t="shared" si="144"/>
        <v>-2.5160736699198338</v>
      </c>
      <c r="AB548" s="4">
        <f t="shared" si="145"/>
        <v>-2.5160736699198338</v>
      </c>
      <c r="AC548" s="4">
        <f t="shared" si="146"/>
        <v>-2.5160736699198196</v>
      </c>
      <c r="AF548">
        <v>1.98</v>
      </c>
      <c r="AG548">
        <v>1.93</v>
      </c>
    </row>
    <row r="549" spans="1:35" ht="15" x14ac:dyDescent="0.25">
      <c r="A549">
        <v>1.38</v>
      </c>
      <c r="B549">
        <v>4.57</v>
      </c>
      <c r="C549">
        <v>8.7200000000000006</v>
      </c>
      <c r="D549" s="45">
        <f t="shared" si="147"/>
        <v>5.8134960985971817E-2</v>
      </c>
      <c r="E549" s="46">
        <f>IF(OR($A549="",$B549="",$C549=""),"",A549*'MPTO_working_3-way'!$I548)</f>
        <v>1.460226246160641</v>
      </c>
      <c r="F549" s="47">
        <f>IF(OR($A549="",$B549="",$C549=""),"",B549*'MPTO_working_3-way'!$I548)</f>
        <v>4.8356767717058915</v>
      </c>
      <c r="G549" s="48">
        <f>IF(OR($A549="",$B549="",$C549=""),"",C549*'MPTO_working_3-way'!$I548)</f>
        <v>9.2269368597976751</v>
      </c>
      <c r="H549" s="46">
        <f>IF(OR($A549="",$B549="",$C549=""),"",'MPTO_working_3-way'!E548)</f>
        <v>1.4179180816856454</v>
      </c>
      <c r="I549" s="47">
        <f>IF(OR($A549="",$B549="",$C549=""),"",'MPTO_working_3-way'!F548)</f>
        <v>5.0140377911917176</v>
      </c>
      <c r="J549" s="48">
        <f>IF(OR($A549="",$B549="",$C549=""),"",'MPTO_working_3-way'!G548)</f>
        <v>10.493115709005661</v>
      </c>
      <c r="K549" s="46">
        <f>IF(OR($A549="",$B549="",$C549=""),"",'OddsRatio_working_3-way'!H548)</f>
        <v>1.4304079329421389</v>
      </c>
      <c r="L549" s="47">
        <f>IF(OR($A549="",$B549="",$C549=""),"",'OddsRatio_working_3-way'!I548)</f>
        <v>5.0435692647458845</v>
      </c>
      <c r="M549" s="48">
        <f>IF(OR($A549="",$B549="",$C549=""),"",'OddsRatio_working_3-way'!J548)</f>
        <v>9.7440769534560854</v>
      </c>
      <c r="N549" s="49">
        <f t="shared" si="148"/>
        <v>68.482538416857693</v>
      </c>
      <c r="O549" s="50">
        <f t="shared" si="149"/>
        <v>20.679628668547835</v>
      </c>
      <c r="P549" s="50">
        <f t="shared" si="150"/>
        <v>10.837832914594451</v>
      </c>
      <c r="Q549" t="s">
        <v>91</v>
      </c>
      <c r="R549" t="s">
        <v>328</v>
      </c>
      <c r="S549" s="40">
        <v>44164</v>
      </c>
      <c r="T549" s="4">
        <v>100</v>
      </c>
      <c r="U549" s="4">
        <f t="shared" si="138"/>
        <v>27.536231884057976</v>
      </c>
      <c r="V549" s="4">
        <f t="shared" si="139"/>
        <v>78.118161925601754</v>
      </c>
      <c r="W549" s="4">
        <f t="shared" si="140"/>
        <v>88.532110091743121</v>
      </c>
      <c r="X549" s="4">
        <f t="shared" si="141"/>
        <v>33.349727982655132</v>
      </c>
      <c r="Y549" s="4">
        <f t="shared" si="142"/>
        <v>83.931658024198924</v>
      </c>
      <c r="Z549" s="4">
        <f t="shared" si="143"/>
        <v>94.345606190340291</v>
      </c>
      <c r="AA549" s="4">
        <f t="shared" si="144"/>
        <v>-5.813496098597156</v>
      </c>
      <c r="AB549" s="4">
        <f t="shared" si="145"/>
        <v>-5.8134960985971702</v>
      </c>
      <c r="AC549" s="4">
        <f t="shared" si="146"/>
        <v>-5.8134960985971702</v>
      </c>
      <c r="AF549">
        <v>2.17</v>
      </c>
      <c r="AG549">
        <v>1.69</v>
      </c>
    </row>
    <row r="550" spans="1:35" ht="15" x14ac:dyDescent="0.25">
      <c r="A550">
        <v>2.19</v>
      </c>
      <c r="B550">
        <v>3.34</v>
      </c>
      <c r="C550">
        <v>3.39</v>
      </c>
      <c r="D550" s="45">
        <f t="shared" si="147"/>
        <v>5.1007452908463646E-2</v>
      </c>
      <c r="E550" s="46">
        <f>IF(OR($A550="",$B550="",$C550=""),"",A550*'MPTO_working_3-way'!$I549)</f>
        <v>2.3017063218695353</v>
      </c>
      <c r="F550" s="47">
        <f>IF(OR($A550="",$B550="",$C550=""),"",B550*'MPTO_working_3-way'!$I549)</f>
        <v>3.5103648927142683</v>
      </c>
      <c r="G550" s="48">
        <f>IF(OR($A550="",$B550="",$C550=""),"",C550*'MPTO_working_3-way'!$I549)</f>
        <v>3.5629152653596918</v>
      </c>
      <c r="H550" s="46">
        <f>IF(OR($A550="",$B550="",$C550=""),"",'MPTO_working_3-way'!E549)</f>
        <v>2.274699435776431</v>
      </c>
      <c r="I550" s="47">
        <f>IF(OR($A550="",$B550="",$C550=""),"",'MPTO_working_3-way'!F549)</f>
        <v>3.5410926215187781</v>
      </c>
      <c r="J550" s="48">
        <f>IF(OR($A550="",$B550="",$C550=""),"",'MPTO_working_3-way'!G549)</f>
        <v>3.5973453060627611</v>
      </c>
      <c r="K550" s="46">
        <f>IF(OR($A550="",$B550="",$C550=""),"",'OddsRatio_working_3-way'!H549)</f>
        <v>2.2858827864230458</v>
      </c>
      <c r="L550" s="47">
        <f>IF(OR($A550="",$B550="",$C550=""),"",'OddsRatio_working_3-way'!I549)</f>
        <v>3.5285426220419551</v>
      </c>
      <c r="M550" s="48">
        <f>IF(OR($A550="",$B550="",$C550=""),"",'OddsRatio_working_3-way'!J549)</f>
        <v>3.582571310547126</v>
      </c>
      <c r="N550" s="49">
        <f t="shared" si="148"/>
        <v>43.446029169688387</v>
      </c>
      <c r="O550" s="50">
        <f t="shared" si="149"/>
        <v>28.487067030424424</v>
      </c>
      <c r="P550" s="50">
        <f t="shared" si="150"/>
        <v>28.066903799887189</v>
      </c>
      <c r="Q550" t="s">
        <v>93</v>
      </c>
      <c r="R550" t="s">
        <v>395</v>
      </c>
      <c r="S550" s="40">
        <v>44164</v>
      </c>
      <c r="T550" s="4">
        <v>100</v>
      </c>
      <c r="U550" s="4">
        <f t="shared" si="138"/>
        <v>54.337899543379002</v>
      </c>
      <c r="V550" s="4">
        <f t="shared" si="139"/>
        <v>70.059880239520965</v>
      </c>
      <c r="W550" s="4">
        <f t="shared" si="140"/>
        <v>70.501474926253692</v>
      </c>
      <c r="X550" s="4">
        <f t="shared" si="141"/>
        <v>59.438644834225364</v>
      </c>
      <c r="Y550" s="4">
        <f t="shared" si="142"/>
        <v>75.160625530367327</v>
      </c>
      <c r="Z550" s="4">
        <f t="shared" si="143"/>
        <v>75.602220217100054</v>
      </c>
      <c r="AA550" s="4">
        <f t="shared" si="144"/>
        <v>-5.100745290846362</v>
      </c>
      <c r="AB550" s="4">
        <f t="shared" si="145"/>
        <v>-5.100745290846362</v>
      </c>
      <c r="AC550" s="4">
        <f t="shared" si="146"/>
        <v>-5.100745290846362</v>
      </c>
      <c r="AF550">
        <v>2.0299999999999998</v>
      </c>
      <c r="AG550">
        <v>1.81</v>
      </c>
    </row>
    <row r="551" spans="1:35" ht="15" x14ac:dyDescent="0.25">
      <c r="A551">
        <v>9.23</v>
      </c>
      <c r="B551">
        <v>4.26</v>
      </c>
      <c r="C551">
        <v>1.4</v>
      </c>
      <c r="D551" s="45">
        <f t="shared" si="147"/>
        <v>5.7369860186761601E-2</v>
      </c>
      <c r="E551" s="46">
        <f>IF(OR($A551="",$B551="",$C551=""),"",A551*'MPTO_working_3-way'!$I550)</f>
        <v>9.7595238095238095</v>
      </c>
      <c r="F551" s="47">
        <f>IF(OR($A551="",$B551="",$C551=""),"",B551*'MPTO_working_3-way'!$I550)</f>
        <v>4.5043956043956044</v>
      </c>
      <c r="G551" s="48">
        <f>IF(OR($A551="",$B551="",$C551=""),"",C551*'MPTO_working_3-way'!$I550)</f>
        <v>1.4803178042614662</v>
      </c>
      <c r="H551" s="46">
        <f>IF(OR($A551="",$B551="",$C551=""),"",'MPTO_working_3-way'!E550)</f>
        <v>11.208365458750965</v>
      </c>
      <c r="I551" s="47">
        <f>IF(OR($A551="",$B551="",$C551=""),"",'MPTO_working_3-way'!F550)</f>
        <v>4.6378210240867759</v>
      </c>
      <c r="J551" s="48">
        <f>IF(OR($A551="",$B551="",$C551=""),"",'MPTO_working_3-way'!G550)</f>
        <v>1.4385127279024317</v>
      </c>
      <c r="K551" s="46">
        <f>IF(OR($A551="",$B551="",$C551=""),"",'OddsRatio_working_3-way'!H550)</f>
        <v>10.285969822777222</v>
      </c>
      <c r="L551" s="47">
        <f>IF(OR($A551="",$B551="",$C551=""),"",'OddsRatio_working_3-way'!I550)</f>
        <v>4.6782820926189244</v>
      </c>
      <c r="M551" s="48">
        <f>IF(OR($A551="",$B551="",$C551=""),"",'OddsRatio_working_3-way'!J550)</f>
        <v>1.4513229561495611</v>
      </c>
      <c r="N551" s="49">
        <f t="shared" si="148"/>
        <v>10.246401561356429</v>
      </c>
      <c r="O551" s="50">
        <f t="shared" si="149"/>
        <v>22.200536716272261</v>
      </c>
      <c r="P551" s="50">
        <f t="shared" si="150"/>
        <v>67.553061722371311</v>
      </c>
      <c r="Q551" t="s">
        <v>282</v>
      </c>
      <c r="R551" t="s">
        <v>90</v>
      </c>
      <c r="S551" s="40">
        <v>44164</v>
      </c>
      <c r="T551" s="4">
        <v>100</v>
      </c>
      <c r="U551" s="4">
        <f t="shared" si="138"/>
        <v>89.165763813651139</v>
      </c>
      <c r="V551" s="4">
        <f t="shared" si="139"/>
        <v>76.525821596244128</v>
      </c>
      <c r="W551" s="4">
        <f t="shared" si="140"/>
        <v>28.571428571428573</v>
      </c>
      <c r="X551" s="4">
        <f t="shared" si="141"/>
        <v>94.902749832327288</v>
      </c>
      <c r="Y551" s="4">
        <f t="shared" si="142"/>
        <v>82.262807614920291</v>
      </c>
      <c r="Z551" s="4">
        <f t="shared" si="143"/>
        <v>34.308414590104732</v>
      </c>
      <c r="AA551" s="4">
        <f t="shared" si="144"/>
        <v>-5.7369860186761485</v>
      </c>
      <c r="AB551" s="4">
        <f t="shared" si="145"/>
        <v>-5.7369860186761628</v>
      </c>
      <c r="AC551" s="4">
        <f t="shared" si="146"/>
        <v>-5.7369860186761592</v>
      </c>
      <c r="AF551">
        <v>2.1800000000000002</v>
      </c>
      <c r="AG551">
        <v>1.68</v>
      </c>
    </row>
    <row r="552" spans="1:35" ht="15" x14ac:dyDescent="0.25">
      <c r="A552">
        <v>4.03</v>
      </c>
      <c r="B552">
        <v>3.26</v>
      </c>
      <c r="C552">
        <v>2.0099999999999998</v>
      </c>
      <c r="D552" s="45">
        <f t="shared" si="147"/>
        <v>5.2399861884991239E-2</v>
      </c>
      <c r="E552" s="46">
        <f>IF(OR($A552="",$B552="",$C552=""),"",A552*'MPTO_working_3-way'!$I551)</f>
        <v>4.2411714433965146</v>
      </c>
      <c r="F552" s="47">
        <f>IF(OR($A552="",$B552="",$C552=""),"",B552*'MPTO_working_3-way'!$I551)</f>
        <v>3.4308235497450714</v>
      </c>
      <c r="G552" s="48">
        <f>IF(OR($A552="",$B552="",$C552=""),"",C552*'MPTO_working_3-way'!$I551)</f>
        <v>2.1153237223888324</v>
      </c>
      <c r="H552" s="46">
        <f>IF(OR($A552="",$B552="",$C552=""),"",'MPTO_working_3-way'!E551)</f>
        <v>4.3351535437246147</v>
      </c>
      <c r="I552" s="47">
        <f>IF(OR($A552="",$B552="",$C552=""),"",'MPTO_working_3-way'!F551)</f>
        <v>3.4568363521896113</v>
      </c>
      <c r="J552" s="48">
        <f>IF(OR($A552="",$B552="",$C552=""),"",'MPTO_working_3-way'!G551)</f>
        <v>2.083134493013588</v>
      </c>
      <c r="K552" s="46">
        <f>IF(OR($A552="",$B552="",$C552=""),"",'OddsRatio_working_3-way'!H551)</f>
        <v>4.287786232461249</v>
      </c>
      <c r="L552" s="47">
        <f>IF(OR($A552="",$B552="",$C552=""),"",'OddsRatio_working_3-way'!I551)</f>
        <v>3.4522761997895786</v>
      </c>
      <c r="M552" s="48">
        <f>IF(OR($A552="",$B552="",$C552=""),"",'OddsRatio_working_3-way'!J551)</f>
        <v>2.0959287441537495</v>
      </c>
      <c r="N552" s="49">
        <f t="shared" si="148"/>
        <v>23.57839133235219</v>
      </c>
      <c r="O552" s="50">
        <f t="shared" si="149"/>
        <v>29.147520573429237</v>
      </c>
      <c r="P552" s="50">
        <f t="shared" si="150"/>
        <v>47.274088094218563</v>
      </c>
      <c r="Q552" t="s">
        <v>340</v>
      </c>
      <c r="R552" t="s">
        <v>92</v>
      </c>
      <c r="S552" s="40">
        <v>44164</v>
      </c>
      <c r="T552" s="4">
        <v>100</v>
      </c>
      <c r="U552" s="4">
        <f t="shared" si="138"/>
        <v>75.186104218362274</v>
      </c>
      <c r="V552" s="4">
        <f t="shared" si="139"/>
        <v>69.325153374233125</v>
      </c>
      <c r="W552" s="4">
        <f t="shared" si="140"/>
        <v>50.248756218905463</v>
      </c>
      <c r="X552" s="4">
        <f t="shared" si="141"/>
        <v>80.426090406861405</v>
      </c>
      <c r="Y552" s="4">
        <f t="shared" si="142"/>
        <v>74.565139562732256</v>
      </c>
      <c r="Z552" s="4">
        <f t="shared" si="143"/>
        <v>55.488742407404587</v>
      </c>
      <c r="AA552" s="4">
        <f t="shared" si="144"/>
        <v>-5.239986188499131</v>
      </c>
      <c r="AB552" s="4">
        <f t="shared" si="145"/>
        <v>-5.239986188499131</v>
      </c>
      <c r="AC552" s="4">
        <f t="shared" si="146"/>
        <v>-5.2399861884991239</v>
      </c>
      <c r="AF552">
        <v>2.27</v>
      </c>
      <c r="AG552">
        <v>1.63</v>
      </c>
    </row>
    <row r="553" spans="1:35" ht="15" x14ac:dyDescent="0.25">
      <c r="A553">
        <v>1.75</v>
      </c>
      <c r="B553">
        <v>4.04</v>
      </c>
      <c r="C553">
        <v>4.87</v>
      </c>
      <c r="D553" s="45">
        <f t="shared" si="147"/>
        <v>2.4292132938726452E-2</v>
      </c>
      <c r="E553" s="46">
        <f>IF(OR($A553="",$B553="",$C553=""),"",A553*'MPTO_working_3-way'!$I552)</f>
        <v>1.7925112326427712</v>
      </c>
      <c r="F553" s="47">
        <f>IF(OR($A553="",$B553="",$C553=""),"",B553*'MPTO_working_3-way'!$I552)</f>
        <v>4.1381402170724551</v>
      </c>
      <c r="G553" s="48">
        <f>IF(OR($A553="",$B553="",$C553=""),"",C553*'MPTO_working_3-way'!$I552)</f>
        <v>4.9883026874115979</v>
      </c>
      <c r="H553" s="46">
        <f>IF(OR($A553="",$B553="",$C553=""),"",'MPTO_working_3-way'!E552)</f>
        <v>1.7751546710661992</v>
      </c>
      <c r="I553" s="47">
        <f>IF(OR($A553="",$B553="",$C553=""),"",'MPTO_working_3-way'!F552)</f>
        <v>4.1766318522022878</v>
      </c>
      <c r="J553" s="48">
        <f>IF(OR($A553="",$B553="",$C553=""),"",'MPTO_working_3-way'!G552)</f>
        <v>5.0699287312993278</v>
      </c>
      <c r="K553" s="46">
        <f>IF(OR($A553="",$B553="",$C553=""),"",'OddsRatio_working_3-way'!H552)</f>
        <v>1.7814643562546904</v>
      </c>
      <c r="L553" s="47">
        <f>IF(OR($A553="",$B553="",$C553=""),"",'OddsRatio_working_3-way'!I552)</f>
        <v>4.1675355240190104</v>
      </c>
      <c r="M553" s="48">
        <f>IF(OR($A553="",$B553="",$C553=""),"",'OddsRatio_working_3-way'!J552)</f>
        <v>5.0323560782742014</v>
      </c>
      <c r="N553" s="49">
        <f t="shared" si="148"/>
        <v>55.787655987274341</v>
      </c>
      <c r="O553" s="50">
        <f t="shared" si="149"/>
        <v>24.165445043992595</v>
      </c>
      <c r="P553" s="50">
        <f t="shared" si="150"/>
        <v>20.046898968733075</v>
      </c>
      <c r="Q553" t="s">
        <v>51</v>
      </c>
      <c r="R553" t="s">
        <v>141</v>
      </c>
      <c r="S553" s="40">
        <v>44164</v>
      </c>
      <c r="T553" s="4">
        <v>100</v>
      </c>
      <c r="U553" s="4">
        <f t="shared" si="138"/>
        <v>42.857142857142854</v>
      </c>
      <c r="V553" s="4">
        <f t="shared" si="139"/>
        <v>75.247524752475243</v>
      </c>
      <c r="W553" s="4">
        <f t="shared" si="140"/>
        <v>79.466119096509232</v>
      </c>
      <c r="X553" s="4">
        <f t="shared" si="141"/>
        <v>45.286356151015511</v>
      </c>
      <c r="Y553" s="4">
        <f t="shared" si="142"/>
        <v>77.676738046347893</v>
      </c>
      <c r="Z553" s="4">
        <f t="shared" si="143"/>
        <v>81.895332390381895</v>
      </c>
      <c r="AA553" s="4">
        <f t="shared" si="144"/>
        <v>-2.4292132938726567</v>
      </c>
      <c r="AB553" s="4">
        <f t="shared" si="145"/>
        <v>-2.4292132938726496</v>
      </c>
      <c r="AC553" s="4">
        <f t="shared" si="146"/>
        <v>-2.4292132938726638</v>
      </c>
      <c r="AF553">
        <v>1.75</v>
      </c>
      <c r="AG553">
        <v>2.19</v>
      </c>
    </row>
    <row r="554" spans="1:35" ht="15" x14ac:dyDescent="0.25">
      <c r="A554">
        <v>1.65</v>
      </c>
      <c r="B554">
        <v>4.38</v>
      </c>
      <c r="C554">
        <v>5.2</v>
      </c>
      <c r="D554" s="45">
        <f t="shared" si="147"/>
        <v>2.6678800651403378E-2</v>
      </c>
      <c r="E554" s="46">
        <f>IF(OR($A554="",$B554="",$C554=""),"",A554*'MPTO_working_3-way'!$I553)</f>
        <v>1.6940200210748155</v>
      </c>
      <c r="F554" s="47">
        <f>IF(OR($A554="",$B554="",$C554=""),"",B554*'MPTO_working_3-way'!$I553)</f>
        <v>4.4968531468531463</v>
      </c>
      <c r="G554" s="48">
        <f>IF(OR($A554="",$B554="",$C554=""),"",C554*'MPTO_working_3-way'!$I553)</f>
        <v>5.3387297633872981</v>
      </c>
      <c r="H554" s="46">
        <f>IF(OR($A554="",$B554="",$C554=""),"",'MPTO_working_3-way'!E553)</f>
        <v>1.6745715584311416</v>
      </c>
      <c r="I554" s="47">
        <f>IF(OR($A554="",$B554="",$C554=""),"",'MPTO_working_3-way'!F553)</f>
        <v>4.5575201920977957</v>
      </c>
      <c r="J554" s="48">
        <f>IF(OR($A554="",$B554="",$C554=""),"",'MPTO_working_3-way'!G553)</f>
        <v>5.4521239554317553</v>
      </c>
      <c r="K554" s="46">
        <f>IF(OR($A554="",$B554="",$C554=""),"",'OddsRatio_working_3-way'!H553)</f>
        <v>1.6813199877487512</v>
      </c>
      <c r="L554" s="47">
        <f>IF(OR($A554="",$B554="",$C554=""),"",'OddsRatio_working_3-way'!I553)</f>
        <v>4.5428639362935073</v>
      </c>
      <c r="M554" s="48">
        <f>IF(OR($A554="",$B554="",$C554=""),"",'OddsRatio_working_3-way'!J553)</f>
        <v>5.4023753054534716</v>
      </c>
      <c r="N554" s="49">
        <f t="shared" si="148"/>
        <v>59.031179535028379</v>
      </c>
      <c r="O554" s="50">
        <f t="shared" si="149"/>
        <v>22.237773112510695</v>
      </c>
      <c r="P554" s="50">
        <f t="shared" si="150"/>
        <v>18.731047352460926</v>
      </c>
      <c r="Q554" t="s">
        <v>100</v>
      </c>
      <c r="R554" t="s">
        <v>204</v>
      </c>
      <c r="S554" s="40">
        <v>44164</v>
      </c>
      <c r="T554" s="4">
        <v>100</v>
      </c>
      <c r="U554" s="4">
        <f t="shared" si="138"/>
        <v>39.393939393939398</v>
      </c>
      <c r="V554" s="4">
        <f t="shared" si="139"/>
        <v>77.168949771689498</v>
      </c>
      <c r="W554" s="4">
        <f t="shared" si="140"/>
        <v>80.769230769230759</v>
      </c>
      <c r="X554" s="4">
        <f t="shared" si="141"/>
        <v>42.061819459079729</v>
      </c>
      <c r="Y554" s="4">
        <f t="shared" si="142"/>
        <v>79.836829836829835</v>
      </c>
      <c r="Z554" s="4">
        <f t="shared" si="143"/>
        <v>83.437110834371111</v>
      </c>
      <c r="AA554" s="4">
        <f t="shared" si="144"/>
        <v>-2.6678800651403307</v>
      </c>
      <c r="AB554" s="4">
        <f t="shared" si="145"/>
        <v>-2.6678800651403378</v>
      </c>
      <c r="AC554" s="4">
        <f t="shared" si="146"/>
        <v>-2.667880065140352</v>
      </c>
      <c r="AF554">
        <v>2.06</v>
      </c>
      <c r="AG554">
        <v>1.85</v>
      </c>
    </row>
    <row r="555" spans="1:35" ht="15" x14ac:dyDescent="0.25">
      <c r="A555">
        <v>1.74</v>
      </c>
      <c r="B555">
        <v>4.03</v>
      </c>
      <c r="C555">
        <v>5.0199999999999996</v>
      </c>
      <c r="D555" s="45">
        <f t="shared" si="147"/>
        <v>2.2054788745534015E-2</v>
      </c>
      <c r="E555" s="46">
        <f>IF(OR($A555="",$B555="",$C555=""),"",A555*'MPTO_working_3-way'!$I554)</f>
        <v>1.7783753324172291</v>
      </c>
      <c r="F555" s="47">
        <f>IF(OR($A555="",$B555="",$C555=""),"",B555*'MPTO_working_3-way'!$I554)</f>
        <v>4.1188807986445024</v>
      </c>
      <c r="G555" s="48">
        <f>IF(OR($A555="",$B555="",$C555=""),"",C555*'MPTO_working_3-way'!$I554)</f>
        <v>5.1307150395025802</v>
      </c>
      <c r="H555" s="46">
        <f>IF(OR($A555="",$B555="",$C555=""),"",'MPTO_working_3-way'!E554)</f>
        <v>1.7625460974636187</v>
      </c>
      <c r="I555" s="47">
        <f>IF(OR($A555="",$B555="",$C555=""),"",'MPTO_working_3-way'!F554)</f>
        <v>4.1530418934307329</v>
      </c>
      <c r="J555" s="48">
        <f>IF(OR($A555="",$B555="",$C555=""),"",'MPTO_working_3-way'!G554)</f>
        <v>5.2123622992891878</v>
      </c>
      <c r="K555" s="46">
        <f>IF(OR($A555="",$B555="",$C555=""),"",'OddsRatio_working_3-way'!H554)</f>
        <v>1.7683029508643666</v>
      </c>
      <c r="L555" s="47">
        <f>IF(OR($A555="",$B555="",$C555=""),"",'OddsRatio_working_3-way'!I554)</f>
        <v>4.1458891096203105</v>
      </c>
      <c r="M555" s="48">
        <f>IF(OR($A555="",$B555="",$C555=""),"",'OddsRatio_working_3-way'!J554)</f>
        <v>5.1737538682091255</v>
      </c>
      <c r="N555" s="49">
        <f t="shared" si="148"/>
        <v>56.231099350707112</v>
      </c>
      <c r="O555" s="50">
        <f t="shared" si="149"/>
        <v>24.278439918171308</v>
      </c>
      <c r="P555" s="50">
        <f t="shared" si="150"/>
        <v>19.49046073112159</v>
      </c>
      <c r="Q555" t="s">
        <v>52</v>
      </c>
      <c r="R555" t="s">
        <v>94</v>
      </c>
      <c r="S555" s="40">
        <v>44164</v>
      </c>
      <c r="T555" s="4">
        <v>100</v>
      </c>
      <c r="U555" s="4">
        <f t="shared" si="138"/>
        <v>42.528735632183903</v>
      </c>
      <c r="V555" s="4">
        <f t="shared" si="139"/>
        <v>75.186104218362274</v>
      </c>
      <c r="W555" s="4">
        <f t="shared" si="140"/>
        <v>80.079681274900395</v>
      </c>
      <c r="X555" s="4">
        <f t="shared" si="141"/>
        <v>44.734214506737317</v>
      </c>
      <c r="Y555" s="4">
        <f t="shared" si="142"/>
        <v>77.391583092915695</v>
      </c>
      <c r="Z555" s="4">
        <f t="shared" si="143"/>
        <v>82.285160149453802</v>
      </c>
      <c r="AA555" s="4">
        <f t="shared" si="144"/>
        <v>-2.205478874553414</v>
      </c>
      <c r="AB555" s="4">
        <f t="shared" si="145"/>
        <v>-2.2054788745534211</v>
      </c>
      <c r="AC555" s="4">
        <f t="shared" si="146"/>
        <v>-2.2054788745534069</v>
      </c>
      <c r="AF555">
        <v>1.71</v>
      </c>
      <c r="AG555">
        <v>2.25</v>
      </c>
    </row>
    <row r="556" spans="1:35" ht="15" x14ac:dyDescent="0.25">
      <c r="A556">
        <v>2.1800000000000002</v>
      </c>
      <c r="B556">
        <v>3.49</v>
      </c>
      <c r="C556">
        <v>3.61</v>
      </c>
      <c r="D556" s="45">
        <f t="shared" si="147"/>
        <v>2.2256857868981017E-2</v>
      </c>
      <c r="E556" s="46">
        <f>IF(OR($A556="",$B556="",$C556=""),"",A556*'MPTO_working_3-way'!$I555)</f>
        <v>2.2285199501543786</v>
      </c>
      <c r="F556" s="47">
        <f>IF(OR($A556="",$B556="",$C556=""),"",B556*'MPTO_working_3-way'!$I555)</f>
        <v>3.567676433962744</v>
      </c>
      <c r="G556" s="48">
        <f>IF(OR($A556="",$B556="",$C556=""),"",C556*'MPTO_working_3-way'!$I555)</f>
        <v>3.6903472569070215</v>
      </c>
      <c r="H556" s="46">
        <f>IF(OR($A556="",$B556="",$C556=""),"",'MPTO_working_3-way'!E555)</f>
        <v>2.2158374407247234</v>
      </c>
      <c r="I556" s="47">
        <f>IF(OR($A556="",$B556="",$C556=""),"",'MPTO_working_3-way'!F555)</f>
        <v>3.5827654821254384</v>
      </c>
      <c r="J556" s="48">
        <f>IF(OR($A556="",$B556="",$C556=""),"",'MPTO_working_3-way'!G555)</f>
        <v>3.7093452382720953</v>
      </c>
      <c r="K556" s="46">
        <f>IF(OR($A556="",$B556="",$C556=""),"",'OddsRatio_working_3-way'!H555)</f>
        <v>2.2211311752842096</v>
      </c>
      <c r="L556" s="47">
        <f>IF(OR($A556="",$B556="",$C556=""),"",'OddsRatio_working_3-way'!I555)</f>
        <v>3.5767937512353236</v>
      </c>
      <c r="M556" s="48">
        <f>IF(OR($A556="",$B556="",$C556=""),"",'OddsRatio_working_3-way'!J555)</f>
        <v>3.7009765826201586</v>
      </c>
      <c r="N556" s="49">
        <f t="shared" si="148"/>
        <v>44.872831402327179</v>
      </c>
      <c r="O556" s="50">
        <f t="shared" si="149"/>
        <v>28.02944769543646</v>
      </c>
      <c r="P556" s="50">
        <f t="shared" si="150"/>
        <v>27.097720902236354</v>
      </c>
      <c r="Q556" t="s">
        <v>95</v>
      </c>
      <c r="R556" t="s">
        <v>196</v>
      </c>
      <c r="S556" s="40">
        <v>44164</v>
      </c>
      <c r="T556" s="4">
        <v>100</v>
      </c>
      <c r="U556" s="4">
        <f t="shared" si="138"/>
        <v>54.128440366972484</v>
      </c>
      <c r="V556" s="4">
        <f t="shared" si="139"/>
        <v>71.346704871060169</v>
      </c>
      <c r="W556" s="4">
        <f t="shared" si="140"/>
        <v>72.29916897506925</v>
      </c>
      <c r="X556" s="4">
        <f t="shared" si="141"/>
        <v>56.354126153870574</v>
      </c>
      <c r="Y556" s="4">
        <f t="shared" si="142"/>
        <v>73.572390657958266</v>
      </c>
      <c r="Z556" s="4">
        <f t="shared" si="143"/>
        <v>74.524854761967347</v>
      </c>
      <c r="AA556" s="4">
        <f t="shared" si="144"/>
        <v>-2.2256857868980902</v>
      </c>
      <c r="AB556" s="4">
        <f t="shared" si="145"/>
        <v>-2.2256857868980973</v>
      </c>
      <c r="AC556" s="4">
        <f t="shared" si="146"/>
        <v>-2.2256857868980973</v>
      </c>
      <c r="AF556">
        <v>1.76</v>
      </c>
      <c r="AG556">
        <v>2.17</v>
      </c>
    </row>
    <row r="557" spans="1:35" ht="15" x14ac:dyDescent="0.25">
      <c r="A557">
        <v>2.2400000000000002</v>
      </c>
      <c r="B557">
        <v>3.82</v>
      </c>
      <c r="C557">
        <v>3.18</v>
      </c>
      <c r="D557" s="45">
        <f t="shared" si="147"/>
        <v>2.2674084945644601E-2</v>
      </c>
      <c r="E557" s="46">
        <f>IF(OR($A557="",$B557="",$C557=""),"",A557*'MPTO_working_3-way'!$I556)</f>
        <v>2.2907899502782443</v>
      </c>
      <c r="F557" s="47">
        <f>IF(OR($A557="",$B557="",$C557=""),"",B557*'MPTO_working_3-way'!$I556)</f>
        <v>3.9066150044923624</v>
      </c>
      <c r="G557" s="48">
        <f>IF(OR($A557="",$B557="",$C557=""),"",C557*'MPTO_working_3-way'!$I556)</f>
        <v>3.2521035901271498</v>
      </c>
      <c r="H557" s="46">
        <f>IF(OR($A557="",$B557="",$C557=""),"",'MPTO_working_3-way'!E556)</f>
        <v>2.2785762582878766</v>
      </c>
      <c r="I557" s="47">
        <f>IF(OR($A557="",$B557="",$C557=""),"",'MPTO_working_3-way'!F556)</f>
        <v>3.9335686899160303</v>
      </c>
      <c r="J557" s="48">
        <f>IF(OR($A557="",$B557="",$C557=""),"",'MPTO_working_3-way'!G556)</f>
        <v>3.2583119975936223</v>
      </c>
      <c r="K557" s="46">
        <f>IF(OR($A557="",$B557="",$C557=""),"",'OddsRatio_working_3-way'!H556)</f>
        <v>2.2838491893984596</v>
      </c>
      <c r="L557" s="47">
        <f>IF(OR($A557="",$B557="",$C557=""),"",'OddsRatio_working_3-way'!I556)</f>
        <v>3.9197215436319799</v>
      </c>
      <c r="M557" s="48">
        <f>IF(OR($A557="",$B557="",$C557=""),"",'OddsRatio_working_3-way'!J556)</f>
        <v>3.2570897039424525</v>
      </c>
      <c r="N557" s="49">
        <f t="shared" si="148"/>
        <v>43.65306386465236</v>
      </c>
      <c r="O557" s="50">
        <f t="shared" si="149"/>
        <v>25.597608130057932</v>
      </c>
      <c r="P557" s="50">
        <f t="shared" si="150"/>
        <v>30.749328005289716</v>
      </c>
      <c r="Q557" t="s">
        <v>97</v>
      </c>
      <c r="R557" t="s">
        <v>102</v>
      </c>
      <c r="S557" s="40">
        <v>44164</v>
      </c>
      <c r="T557" s="4">
        <v>100</v>
      </c>
      <c r="U557" s="4">
        <f t="shared" si="138"/>
        <v>55.357142857142868</v>
      </c>
      <c r="V557" s="4">
        <f t="shared" si="139"/>
        <v>73.821989528795811</v>
      </c>
      <c r="W557" s="4">
        <f t="shared" si="140"/>
        <v>68.55345911949685</v>
      </c>
      <c r="X557" s="4">
        <f t="shared" si="141"/>
        <v>57.624551351707332</v>
      </c>
      <c r="Y557" s="4">
        <f t="shared" si="142"/>
        <v>76.089398023360275</v>
      </c>
      <c r="Z557" s="4">
        <f t="shared" si="143"/>
        <v>70.820867614061328</v>
      </c>
      <c r="AA557" s="4">
        <f t="shared" si="144"/>
        <v>-2.2674084945644637</v>
      </c>
      <c r="AB557" s="4">
        <f t="shared" si="145"/>
        <v>-2.2674084945644637</v>
      </c>
      <c r="AC557" s="4">
        <f t="shared" si="146"/>
        <v>-2.2674084945644779</v>
      </c>
      <c r="AF557">
        <v>1.56</v>
      </c>
      <c r="AG557">
        <v>2.57</v>
      </c>
    </row>
    <row r="558" spans="1:35" s="52" customFormat="1" ht="15" x14ac:dyDescent="0.25">
      <c r="A558">
        <v>3.15</v>
      </c>
      <c r="B558">
        <v>2.96</v>
      </c>
      <c r="C558">
        <v>2.68</v>
      </c>
      <c r="D558" s="45">
        <f t="shared" si="147"/>
        <v>2.8432483656364305E-2</v>
      </c>
      <c r="E558" s="46">
        <f>IF(OR($A558="",$B558="",$C558=""),"",A558*'MPTO_working_3-way'!$I557)</f>
        <v>3.2395623235175472</v>
      </c>
      <c r="F558" s="47">
        <f>IF(OR($A558="",$B558="",$C558=""),"",B558*'MPTO_working_3-way'!$I557)</f>
        <v>3.0441601516228385</v>
      </c>
      <c r="G558" s="48">
        <f>IF(OR($A558="",$B558="",$C558=""),"",C558*'MPTO_working_3-way'!$I557)</f>
        <v>2.7561990561990566</v>
      </c>
      <c r="H558" s="46">
        <f>IF(OR($A558="",$B558="",$C558=""),"",'MPTO_working_3-way'!E557)</f>
        <v>3.2469343275617728</v>
      </c>
      <c r="I558" s="47">
        <f>IF(OR($A558="",$B558="",$C558=""),"",'MPTO_working_3-way'!F557)</f>
        <v>3.0454347501088743</v>
      </c>
      <c r="J558" s="48">
        <f>IF(OR($A558="",$B558="",$C558=""),"",'MPTO_working_3-way'!G557)</f>
        <v>2.7498452030554428</v>
      </c>
      <c r="K558" s="46">
        <f>IF(OR($A558="",$B558="",$C558=""),"",'OddsRatio_working_3-way'!H557)</f>
        <v>3.2432392487570487</v>
      </c>
      <c r="L558" s="47">
        <f>IF(OR($A558="",$B558="",$C558=""),"",'OddsRatio_working_3-way'!I557)</f>
        <v>3.0449995011924726</v>
      </c>
      <c r="M558" s="48">
        <f>IF(OR($A558="",$B558="",$C558=""),"",'OddsRatio_working_3-way'!J557)</f>
        <v>2.7528567153078343</v>
      </c>
      <c r="N558" s="49">
        <f t="shared" si="148"/>
        <v>30.868367394586521</v>
      </c>
      <c r="O558" s="50">
        <f t="shared" si="149"/>
        <v>32.849782869239021</v>
      </c>
      <c r="P558" s="50">
        <f t="shared" si="150"/>
        <v>36.281849736174451</v>
      </c>
      <c r="Q558" t="s">
        <v>461</v>
      </c>
      <c r="R558" t="s">
        <v>195</v>
      </c>
      <c r="S558" s="40">
        <v>44164</v>
      </c>
      <c r="T558" s="4">
        <v>100</v>
      </c>
      <c r="U558" s="4">
        <f t="shared" si="138"/>
        <v>68.253968253968253</v>
      </c>
      <c r="V558" s="4">
        <f t="shared" si="139"/>
        <v>66.21621621621621</v>
      </c>
      <c r="W558" s="4">
        <f t="shared" si="140"/>
        <v>62.686567164179095</v>
      </c>
      <c r="X558" s="4">
        <f t="shared" si="141"/>
        <v>71.09721661960468</v>
      </c>
      <c r="Y558" s="4">
        <f t="shared" si="142"/>
        <v>69.059464581852637</v>
      </c>
      <c r="Z558" s="4">
        <f t="shared" si="143"/>
        <v>65.529815529815522</v>
      </c>
      <c r="AA558" s="4">
        <f t="shared" si="144"/>
        <v>-2.8432483656364269</v>
      </c>
      <c r="AB558" s="4">
        <f t="shared" si="145"/>
        <v>-2.8432483656364269</v>
      </c>
      <c r="AC558" s="4">
        <f t="shared" si="146"/>
        <v>-2.8432483656364269</v>
      </c>
      <c r="AD558" s="53"/>
      <c r="AE558" s="53"/>
      <c r="AF558">
        <v>2.2599999999999998</v>
      </c>
      <c r="AG558">
        <v>1.69</v>
      </c>
      <c r="AH558" s="53"/>
      <c r="AI558" s="53"/>
    </row>
    <row r="559" spans="1:35" ht="15" x14ac:dyDescent="0.25">
      <c r="A559">
        <v>2.84</v>
      </c>
      <c r="B559">
        <v>2.89</v>
      </c>
      <c r="C559">
        <v>3.04</v>
      </c>
      <c r="D559" s="45">
        <f t="shared" si="147"/>
        <v>2.7080805723065371E-2</v>
      </c>
      <c r="E559" s="46">
        <f>IF(OR($A559="",$B559="",$C559=""),"",A559*'MPTO_working_3-way'!$I558)</f>
        <v>2.9169094882535056</v>
      </c>
      <c r="F559" s="47">
        <f>IF(OR($A559="",$B559="",$C559=""),"",B559*'MPTO_working_3-way'!$I558)</f>
        <v>2.968263528539659</v>
      </c>
      <c r="G559" s="48">
        <f>IF(OR($A559="",$B559="",$C559=""),"",C559*'MPTO_working_3-way'!$I558)</f>
        <v>3.1223256493981189</v>
      </c>
      <c r="H559" s="46">
        <f>IF(OR($A559="",$B559="",$C559=""),"",'MPTO_working_3-way'!E558)</f>
        <v>2.9147232922696782</v>
      </c>
      <c r="I559" s="47">
        <f>IF(OR($A559="",$B559="",$C559=""),"",'MPTO_working_3-way'!F558)</f>
        <v>2.9674134148267535</v>
      </c>
      <c r="J559" s="48">
        <f>IF(OR($A559="",$B559="",$C559=""),"",'MPTO_working_3-way'!G558)</f>
        <v>3.1257772129774026</v>
      </c>
      <c r="K559" s="46">
        <f>IF(OR($A559="",$B559="",$C559=""),"",'OddsRatio_working_3-way'!H558)</f>
        <v>2.9158017707715107</v>
      </c>
      <c r="L559" s="47">
        <f>IF(OR($A559="",$B559="",$C559=""),"",'OddsRatio_working_3-way'!I558)</f>
        <v>2.9678616014989978</v>
      </c>
      <c r="M559" s="48">
        <f>IF(OR($A559="",$B559="",$C559=""),"",'OddsRatio_working_3-way'!J558)</f>
        <v>3.1240410936814582</v>
      </c>
      <c r="N559" s="49">
        <f t="shared" si="148"/>
        <v>34.282860130800572</v>
      </c>
      <c r="O559" s="50">
        <f t="shared" si="149"/>
        <v>33.689731062793641</v>
      </c>
      <c r="P559" s="50">
        <f t="shared" si="150"/>
        <v>32.027408806405795</v>
      </c>
      <c r="Q559" t="s">
        <v>193</v>
      </c>
      <c r="R559" t="s">
        <v>199</v>
      </c>
      <c r="S559" s="40">
        <v>44164</v>
      </c>
      <c r="T559" s="4">
        <v>100</v>
      </c>
      <c r="U559" s="4">
        <f t="shared" si="138"/>
        <v>64.788732394366207</v>
      </c>
      <c r="V559" s="4">
        <f t="shared" si="139"/>
        <v>65.397923875432525</v>
      </c>
      <c r="W559" s="4">
        <f t="shared" si="140"/>
        <v>67.10526315789474</v>
      </c>
      <c r="X559" s="4">
        <f t="shared" si="141"/>
        <v>67.496812966672735</v>
      </c>
      <c r="Y559" s="4">
        <f t="shared" si="142"/>
        <v>68.106004447739068</v>
      </c>
      <c r="Z559" s="4">
        <f t="shared" si="143"/>
        <v>69.813343730201268</v>
      </c>
      <c r="AA559" s="4">
        <f t="shared" si="144"/>
        <v>-2.7080805723065282</v>
      </c>
      <c r="AB559" s="4">
        <f t="shared" si="145"/>
        <v>-2.7080805723065424</v>
      </c>
      <c r="AC559" s="4">
        <f t="shared" si="146"/>
        <v>-2.7080805723065282</v>
      </c>
      <c r="AF559">
        <v>2.19</v>
      </c>
      <c r="AG559">
        <v>1.74</v>
      </c>
    </row>
    <row r="560" spans="1:35" ht="15" x14ac:dyDescent="0.25">
      <c r="A560">
        <v>1.35</v>
      </c>
      <c r="B560">
        <v>5.53</v>
      </c>
      <c r="C560">
        <v>8.9499999999999993</v>
      </c>
      <c r="D560" s="45">
        <f t="shared" si="147"/>
        <v>3.330441071760637E-2</v>
      </c>
      <c r="E560" s="46">
        <f>IF(OR($A560="",$B560="",$C560=""),"",A560*'MPTO_working_3-way'!$I559)</f>
        <v>1.3949609544687687</v>
      </c>
      <c r="F560" s="47">
        <f>IF(OR($A560="",$B560="",$C560=""),"",B560*'MPTO_working_3-way'!$I559)</f>
        <v>5.7141733912683632</v>
      </c>
      <c r="G560" s="48">
        <f>IF(OR($A560="",$B560="",$C560=""),"",C560*'MPTO_working_3-way'!$I559)</f>
        <v>9.2480744759225768</v>
      </c>
      <c r="H560" s="46">
        <f>IF(OR($A560="",$B560="",$C560=""),"",'MPTO_working_3-way'!E559)</f>
        <v>1.3705402661682686</v>
      </c>
      <c r="I560" s="47">
        <f>IF(OR($A560="",$B560="",$C560=""),"",'MPTO_working_3-way'!F559)</f>
        <v>5.8916980003512407</v>
      </c>
      <c r="J560" s="48">
        <f>IF(OR($A560="",$B560="",$C560=""),"",'MPTO_working_3-way'!G559)</f>
        <v>9.9373575476947966</v>
      </c>
      <c r="K560" s="46">
        <f>IF(OR($A560="",$B560="",$C560=""),"",'OddsRatio_working_3-way'!H559)</f>
        <v>1.3777544413704073</v>
      </c>
      <c r="L560" s="47">
        <f>IF(OR($A560="",$B560="",$C560=""),"",'OddsRatio_working_3-way'!I559)</f>
        <v>5.8892217697369853</v>
      </c>
      <c r="M560" s="48">
        <f>IF(OR($A560="",$B560="",$C560=""),"",'OddsRatio_working_3-way'!J559)</f>
        <v>9.5804223111278244</v>
      </c>
      <c r="N560" s="49">
        <f t="shared" si="148"/>
        <v>71.686594294735769</v>
      </c>
      <c r="O560" s="50">
        <f t="shared" si="149"/>
        <v>17.500343996002403</v>
      </c>
      <c r="P560" s="50">
        <f t="shared" si="150"/>
        <v>10.813061709261822</v>
      </c>
      <c r="Q560" t="s">
        <v>350</v>
      </c>
      <c r="R560" t="s">
        <v>334</v>
      </c>
      <c r="S560" s="40">
        <v>44164</v>
      </c>
      <c r="T560" s="4">
        <v>100</v>
      </c>
      <c r="U560" s="4">
        <f t="shared" ref="U560:U594" si="151">(1/A560)*((T560*A560)-T560)</f>
        <v>25.925925925925924</v>
      </c>
      <c r="V560" s="4">
        <f t="shared" ref="V560:V594" si="152">(1/B560)*((T560*B560)-T560)</f>
        <v>81.91681735985533</v>
      </c>
      <c r="W560" s="4">
        <f t="shared" ref="W560:W594" si="153">(1/C560)*((T560*C560)-T560)</f>
        <v>88.826815642458087</v>
      </c>
      <c r="X560" s="4">
        <f t="shared" ref="X560:X594" si="154">((1/B560)+(1/C560))*T560</f>
        <v>29.256366997686566</v>
      </c>
      <c r="Y560" s="4">
        <f t="shared" ref="Y560:Y594" si="155">((1/A560)+(1/C560))*T560</f>
        <v>85.247258431615975</v>
      </c>
      <c r="Z560" s="4">
        <f t="shared" ref="Z560:Z594" si="156">((1/A560)+(1/B560))*T560</f>
        <v>92.157256714218732</v>
      </c>
      <c r="AA560" s="4">
        <f t="shared" ref="AA560:AA594" si="157">U560-X560</f>
        <v>-3.3304410717606423</v>
      </c>
      <c r="AB560" s="4">
        <f t="shared" ref="AB560:AB594" si="158">V560-Y560</f>
        <v>-3.3304410717606459</v>
      </c>
      <c r="AC560" s="4">
        <f t="shared" ref="AC560:AC594" si="159">W560-Z560</f>
        <v>-3.3304410717606459</v>
      </c>
      <c r="AF560">
        <v>1.5</v>
      </c>
      <c r="AG560">
        <v>2.7</v>
      </c>
    </row>
    <row r="561" spans="1:35" ht="15" x14ac:dyDescent="0.25">
      <c r="A561">
        <v>1.75</v>
      </c>
      <c r="B561">
        <v>4.21</v>
      </c>
      <c r="C561">
        <v>4.54</v>
      </c>
      <c r="D561" s="45">
        <f t="shared" si="147"/>
        <v>2.9222579820589623E-2</v>
      </c>
      <c r="E561" s="46">
        <f>IF(OR($A561="",$B561="",$C561=""),"",A561*'MPTO_working_3-way'!$I560)</f>
        <v>1.8011395146860318</v>
      </c>
      <c r="F561" s="47">
        <f>IF(OR($A561="",$B561="",$C561=""),"",B561*'MPTO_working_3-way'!$I560)</f>
        <v>4.3330270610446826</v>
      </c>
      <c r="G561" s="48">
        <f>IF(OR($A561="",$B561="",$C561=""),"",C561*'MPTO_working_3-way'!$I560)</f>
        <v>4.6726705123854773</v>
      </c>
      <c r="H561" s="46">
        <f>IF(OR($A561="",$B561="",$C561=""),"",'MPTO_working_3-way'!E560)</f>
        <v>1.7803487232258894</v>
      </c>
      <c r="I561" s="47">
        <f>IF(OR($A561="",$B561="",$C561=""),"",'MPTO_working_3-way'!F560)</f>
        <v>4.3900308650752153</v>
      </c>
      <c r="J561" s="48">
        <f>IF(OR($A561="",$B561="",$C561=""),"",'MPTO_working_3-way'!G560)</f>
        <v>4.7500644968887649</v>
      </c>
      <c r="K561" s="46">
        <f>IF(OR($A561="",$B561="",$C561=""),"",'OddsRatio_working_3-way'!H560)</f>
        <v>1.7878290944030268</v>
      </c>
      <c r="L561" s="47">
        <f>IF(OR($A561="",$B561="",$C561=""),"",'OddsRatio_working_3-way'!I560)</f>
        <v>4.3719085240449553</v>
      </c>
      <c r="M561" s="48">
        <f>IF(OR($A561="",$B561="",$C561=""),"",'OddsRatio_working_3-way'!J560)</f>
        <v>4.7185533255822865</v>
      </c>
      <c r="N561" s="49">
        <f t="shared" si="148"/>
        <v>55.520407600091794</v>
      </c>
      <c r="O561" s="50">
        <f t="shared" si="149"/>
        <v>23.078554228066654</v>
      </c>
      <c r="P561" s="50">
        <f t="shared" si="150"/>
        <v>21.401038171841545</v>
      </c>
      <c r="Q561" t="s">
        <v>332</v>
      </c>
      <c r="R561" t="s">
        <v>359</v>
      </c>
      <c r="S561" s="40">
        <v>44164</v>
      </c>
      <c r="T561" s="4">
        <v>100</v>
      </c>
      <c r="U561" s="4">
        <f t="shared" si="151"/>
        <v>42.857142857142854</v>
      </c>
      <c r="V561" s="4">
        <f t="shared" si="152"/>
        <v>76.24703087885986</v>
      </c>
      <c r="W561" s="4">
        <f t="shared" si="153"/>
        <v>77.973568281938327</v>
      </c>
      <c r="X561" s="4">
        <f t="shared" si="154"/>
        <v>45.77940083920182</v>
      </c>
      <c r="Y561" s="4">
        <f t="shared" si="155"/>
        <v>79.169288860918812</v>
      </c>
      <c r="Z561" s="4">
        <f t="shared" si="156"/>
        <v>80.895826263997279</v>
      </c>
      <c r="AA561" s="4">
        <f t="shared" si="157"/>
        <v>-2.9222579820589658</v>
      </c>
      <c r="AB561" s="4">
        <f t="shared" si="158"/>
        <v>-2.9222579820589516</v>
      </c>
      <c r="AC561" s="4">
        <f t="shared" si="159"/>
        <v>-2.9222579820589516</v>
      </c>
      <c r="AF561">
        <v>1.56</v>
      </c>
      <c r="AG561">
        <v>2.5299999999999998</v>
      </c>
    </row>
    <row r="562" spans="1:35" ht="15" x14ac:dyDescent="0.25">
      <c r="A562">
        <v>2.0099999999999998</v>
      </c>
      <c r="B562">
        <v>3.58</v>
      </c>
      <c r="C562">
        <v>3.97</v>
      </c>
      <c r="D562" s="45">
        <f t="shared" si="147"/>
        <v>2.8731215515235942E-2</v>
      </c>
      <c r="E562" s="46">
        <f>IF(OR($A562="",$B562="",$C562=""),"",A562*'MPTO_working_3-way'!$I561)</f>
        <v>2.0677497431856242</v>
      </c>
      <c r="F562" s="47">
        <f>IF(OR($A562="",$B562="",$C562=""),"",B562*'MPTO_working_3-way'!$I561)</f>
        <v>3.6828577515445446</v>
      </c>
      <c r="G562" s="48">
        <f>IF(OR($A562="",$B562="",$C562=""),"",C562*'MPTO_working_3-way'!$I561)</f>
        <v>4.0840629255954868</v>
      </c>
      <c r="H562" s="46">
        <f>IF(OR($A562="",$B562="",$C562=""),"",'MPTO_working_3-way'!E561)</f>
        <v>2.0494517711517792</v>
      </c>
      <c r="I562" s="47">
        <f>IF(OR($A562="",$B562="",$C562=""),"",'MPTO_working_3-way'!F561)</f>
        <v>3.7071013705750153</v>
      </c>
      <c r="J562" s="48">
        <f>IF(OR($A562="",$B562="",$C562=""),"",'MPTO_working_3-way'!G561)</f>
        <v>4.1269091088749814</v>
      </c>
      <c r="K562" s="46">
        <f>IF(OR($A562="",$B562="",$C562=""),"",'OddsRatio_working_3-way'!H561)</f>
        <v>2.0567085721350167</v>
      </c>
      <c r="L562" s="47">
        <f>IF(OR($A562="",$B562="",$C562=""),"",'OddsRatio_working_3-way'!I561)</f>
        <v>3.6993149664439064</v>
      </c>
      <c r="M562" s="48">
        <f>IF(OR($A562="",$B562="",$C562=""),"",'OddsRatio_working_3-way'!J561)</f>
        <v>4.1073509497435658</v>
      </c>
      <c r="N562" s="49">
        <f t="shared" si="148"/>
        <v>48.361751865551014</v>
      </c>
      <c r="O562" s="50">
        <f t="shared" si="149"/>
        <v>27.152827164736742</v>
      </c>
      <c r="P562" s="50">
        <f t="shared" si="150"/>
        <v>24.485420969712226</v>
      </c>
      <c r="Q562" t="s">
        <v>347</v>
      </c>
      <c r="R562" t="s">
        <v>330</v>
      </c>
      <c r="S562" s="40">
        <v>44164</v>
      </c>
      <c r="T562" s="4">
        <v>100</v>
      </c>
      <c r="U562" s="4">
        <f t="shared" si="151"/>
        <v>50.248756218905463</v>
      </c>
      <c r="V562" s="4">
        <f t="shared" si="152"/>
        <v>72.067039106145245</v>
      </c>
      <c r="W562" s="4">
        <f t="shared" si="153"/>
        <v>74.811083123425689</v>
      </c>
      <c r="X562" s="4">
        <f t="shared" si="154"/>
        <v>53.121877770429052</v>
      </c>
      <c r="Y562" s="4">
        <f t="shared" si="155"/>
        <v>74.940160657668841</v>
      </c>
      <c r="Z562" s="4">
        <f t="shared" si="156"/>
        <v>77.684204674949271</v>
      </c>
      <c r="AA562" s="4">
        <f t="shared" si="157"/>
        <v>-2.8731215515235888</v>
      </c>
      <c r="AB562" s="4">
        <f t="shared" si="158"/>
        <v>-2.8731215515235959</v>
      </c>
      <c r="AC562" s="4">
        <f t="shared" si="159"/>
        <v>-2.8731215515235817</v>
      </c>
      <c r="AF562">
        <v>2.08</v>
      </c>
      <c r="AG562">
        <v>1.83</v>
      </c>
    </row>
    <row r="563" spans="1:35" ht="15" x14ac:dyDescent="0.25">
      <c r="A563">
        <v>4.4400000000000004</v>
      </c>
      <c r="B563">
        <v>4.5599999999999996</v>
      </c>
      <c r="C563">
        <v>1.7</v>
      </c>
      <c r="D563" s="45">
        <f t="shared" si="147"/>
        <v>3.2758764956907438E-2</v>
      </c>
      <c r="E563" s="46">
        <f>IF(OR($A563="",$B563="",$C563=""),"",A563*'MPTO_working_3-way'!$I562)</f>
        <v>4.5854489164086694</v>
      </c>
      <c r="F563" s="47">
        <f>IF(OR($A563="",$B563="",$C563=""),"",B563*'MPTO_working_3-way'!$I562)</f>
        <v>4.7093799682034971</v>
      </c>
      <c r="G563" s="48">
        <f>IF(OR($A563="",$B563="",$C563=""),"",C563*'MPTO_working_3-way'!$I562)</f>
        <v>1.7556899004267426</v>
      </c>
      <c r="H563" s="46">
        <f>IF(OR($A563="",$B563="",$C563=""),"",'MPTO_working_3-way'!E562)</f>
        <v>4.6662328365979047</v>
      </c>
      <c r="I563" s="47">
        <f>IF(OR($A563="",$B563="",$C563=""),"",'MPTO_working_3-way'!F562)</f>
        <v>4.7989559630571552</v>
      </c>
      <c r="J563" s="48">
        <f>IF(OR($A563="",$B563="",$C563=""),"",'MPTO_working_3-way'!G562)</f>
        <v>1.7321545039495614</v>
      </c>
      <c r="K563" s="46">
        <f>IF(OR($A563="",$B563="",$C563=""),"",'OddsRatio_working_3-way'!H562)</f>
        <v>4.6385934809385008</v>
      </c>
      <c r="L563" s="47">
        <f>IF(OR($A563="",$B563="",$C563=""),"",'OddsRatio_working_3-way'!I562)</f>
        <v>4.7655211605061227</v>
      </c>
      <c r="M563" s="48">
        <f>IF(OR($A563="",$B563="",$C563=""),"",'OddsRatio_working_3-way'!J562)</f>
        <v>1.7404114641444626</v>
      </c>
      <c r="N563" s="49">
        <f t="shared" si="148"/>
        <v>21.808115589764363</v>
      </c>
      <c r="O563" s="50">
        <f t="shared" si="149"/>
        <v>21.234217811086356</v>
      </c>
      <c r="P563" s="50">
        <f t="shared" si="150"/>
        <v>56.957666599149285</v>
      </c>
      <c r="Q563" t="s">
        <v>343</v>
      </c>
      <c r="R563" t="s">
        <v>378</v>
      </c>
      <c r="S563" s="40">
        <v>44164</v>
      </c>
      <c r="T563" s="4">
        <v>100</v>
      </c>
      <c r="U563" s="4">
        <f t="shared" si="151"/>
        <v>77.477477477477478</v>
      </c>
      <c r="V563" s="4">
        <f t="shared" si="152"/>
        <v>78.070175438596479</v>
      </c>
      <c r="W563" s="4">
        <f t="shared" si="153"/>
        <v>41.176470588235297</v>
      </c>
      <c r="X563" s="4">
        <f t="shared" si="154"/>
        <v>80.753353973168217</v>
      </c>
      <c r="Y563" s="4">
        <f t="shared" si="155"/>
        <v>81.346051934287232</v>
      </c>
      <c r="Z563" s="4">
        <f t="shared" si="156"/>
        <v>44.452347083926028</v>
      </c>
      <c r="AA563" s="4">
        <f t="shared" si="157"/>
        <v>-3.2758764956907385</v>
      </c>
      <c r="AB563" s="4">
        <f t="shared" si="158"/>
        <v>-3.2758764956907527</v>
      </c>
      <c r="AC563" s="4">
        <f t="shared" si="159"/>
        <v>-3.2758764956907314</v>
      </c>
      <c r="AF563">
        <v>1.54</v>
      </c>
      <c r="AG563">
        <v>2.59</v>
      </c>
    </row>
    <row r="564" spans="1:35" ht="15" x14ac:dyDescent="0.25">
      <c r="A564">
        <v>1.27</v>
      </c>
      <c r="B564">
        <v>6.36</v>
      </c>
      <c r="C564">
        <v>10.91</v>
      </c>
      <c r="D564" s="45">
        <f t="shared" si="147"/>
        <v>3.6293307619964077E-2</v>
      </c>
      <c r="E564" s="46">
        <f>IF(OR($A564="",$B564="",$C564=""),"",A564*'MPTO_working_3-way'!$I563)</f>
        <v>1.3160925006773545</v>
      </c>
      <c r="F564" s="47">
        <f>IF(OR($A564="",$B564="",$C564=""),"",B564*'MPTO_working_3-way'!$I563)</f>
        <v>6.5908254364629721</v>
      </c>
      <c r="G564" s="48">
        <f>IF(OR($A564="",$B564="",$C564=""),"",C564*'MPTO_working_3-way'!$I563)</f>
        <v>11.305959986133809</v>
      </c>
      <c r="H564" s="46">
        <f>IF(OR($A564="",$B564="",$C564=""),"",'MPTO_working_3-way'!E563)</f>
        <v>1.2898169630814991</v>
      </c>
      <c r="I564" s="47">
        <f>IF(OR($A564="",$B564="",$C564=""),"",'MPTO_working_3-way'!F563)</f>
        <v>6.8901398457269449</v>
      </c>
      <c r="J564" s="48">
        <f>IF(OR($A564="",$B564="",$C564=""),"",'MPTO_working_3-way'!G563)</f>
        <v>12.568931285892992</v>
      </c>
      <c r="K564" s="46">
        <f>IF(OR($A564="",$B564="",$C564=""),"",'OddsRatio_working_3-way'!H563)</f>
        <v>1.2970379055496162</v>
      </c>
      <c r="L564" s="47">
        <f>IF(OR($A564="",$B564="",$C564=""),"",'OddsRatio_working_3-way'!I563)</f>
        <v>6.8967524953553445</v>
      </c>
      <c r="M564" s="48">
        <f>IF(OR($A564="",$B564="",$C564=""),"",'OddsRatio_working_3-way'!J563)</f>
        <v>11.902391274061841</v>
      </c>
      <c r="N564" s="49">
        <f t="shared" si="148"/>
        <v>75.982501190860745</v>
      </c>
      <c r="O564" s="50">
        <f t="shared" si="149"/>
        <v>15.172606369873137</v>
      </c>
      <c r="P564" s="50">
        <f t="shared" si="150"/>
        <v>8.8448924392661006</v>
      </c>
      <c r="Q564" t="s">
        <v>348</v>
      </c>
      <c r="R564" t="s">
        <v>345</v>
      </c>
      <c r="S564" s="40">
        <v>44164</v>
      </c>
      <c r="T564" s="4">
        <v>100</v>
      </c>
      <c r="U564" s="4">
        <f t="shared" si="151"/>
        <v>21.259842519685037</v>
      </c>
      <c r="V564" s="4">
        <f t="shared" si="152"/>
        <v>84.276729559748418</v>
      </c>
      <c r="W564" s="4">
        <f t="shared" si="153"/>
        <v>90.834097158570117</v>
      </c>
      <c r="X564" s="4">
        <f t="shared" si="154"/>
        <v>24.889173281681455</v>
      </c>
      <c r="Y564" s="4">
        <f t="shared" si="155"/>
        <v>87.906060321744832</v>
      </c>
      <c r="Z564" s="4">
        <f t="shared" si="156"/>
        <v>94.463427920566517</v>
      </c>
      <c r="AA564" s="4">
        <f t="shared" si="157"/>
        <v>-3.6293307619964175</v>
      </c>
      <c r="AB564" s="4">
        <f t="shared" si="158"/>
        <v>-3.6293307619964139</v>
      </c>
      <c r="AC564" s="4">
        <f t="shared" si="159"/>
        <v>-3.6293307619963997</v>
      </c>
      <c r="AF564">
        <v>1.42</v>
      </c>
      <c r="AG564">
        <v>2.95</v>
      </c>
    </row>
    <row r="565" spans="1:35" ht="15" x14ac:dyDescent="0.25">
      <c r="A565">
        <v>3.16</v>
      </c>
      <c r="B565">
        <v>3.17</v>
      </c>
      <c r="C565">
        <v>2.4900000000000002</v>
      </c>
      <c r="D565" s="45">
        <f t="shared" si="147"/>
        <v>3.3519535154554081E-2</v>
      </c>
      <c r="E565" s="46">
        <f>IF(OR($A565="",$B565="",$C565=""),"",A565*'MPTO_working_3-way'!$I564)</f>
        <v>3.2659217310883912</v>
      </c>
      <c r="F565" s="47">
        <f>IF(OR($A565="",$B565="",$C565=""),"",B565*'MPTO_working_3-way'!$I564)</f>
        <v>3.2762569264399364</v>
      </c>
      <c r="G565" s="48">
        <f>IF(OR($A565="",$B565="",$C565=""),"",C565*'MPTO_working_3-way'!$I564)</f>
        <v>2.5734636425348398</v>
      </c>
      <c r="H565" s="46">
        <f>IF(OR($A565="",$B565="",$C565=""),"",'MPTO_working_3-way'!E564)</f>
        <v>3.2756543255359825</v>
      </c>
      <c r="I565" s="47">
        <f>IF(OR($A565="",$B565="",$C565=""),"",'MPTO_working_3-way'!F564)</f>
        <v>3.2864009548367417</v>
      </c>
      <c r="J565" s="48">
        <f>IF(OR($A565="",$B565="",$C565=""),"",'MPTO_working_3-way'!G564)</f>
        <v>2.5612572875629698</v>
      </c>
      <c r="K565" s="46">
        <f>IF(OR($A565="",$B565="",$C565=""),"",'OddsRatio_working_3-way'!H564)</f>
        <v>3.2712726027606998</v>
      </c>
      <c r="L565" s="47">
        <f>IF(OR($A565="",$B565="",$C565=""),"",'OddsRatio_working_3-way'!I564)</f>
        <v>3.2817877536994073</v>
      </c>
      <c r="M565" s="48">
        <f>IF(OR($A565="",$B565="",$C565=""),"",'OddsRatio_working_3-way'!J564)</f>
        <v>2.5667574898673351</v>
      </c>
      <c r="N565" s="49">
        <f t="shared" si="148"/>
        <v>30.619227352602323</v>
      </c>
      <c r="O565" s="50">
        <f t="shared" si="149"/>
        <v>30.522636730038915</v>
      </c>
      <c r="P565" s="50">
        <f t="shared" si="150"/>
        <v>38.858135917358773</v>
      </c>
      <c r="Q565" t="s">
        <v>171</v>
      </c>
      <c r="R565" t="s">
        <v>144</v>
      </c>
      <c r="S565" s="40">
        <v>44164</v>
      </c>
      <c r="T565" s="4">
        <v>100</v>
      </c>
      <c r="U565" s="4">
        <f t="shared" si="151"/>
        <v>68.35443037974683</v>
      </c>
      <c r="V565" s="4">
        <f t="shared" si="152"/>
        <v>68.454258675078862</v>
      </c>
      <c r="W565" s="4">
        <f t="shared" si="153"/>
        <v>59.839357429718881</v>
      </c>
      <c r="X565" s="4">
        <f t="shared" si="154"/>
        <v>71.706383895202251</v>
      </c>
      <c r="Y565" s="4">
        <f t="shared" si="155"/>
        <v>71.806212190534282</v>
      </c>
      <c r="Z565" s="4">
        <f t="shared" si="156"/>
        <v>63.191310945174294</v>
      </c>
      <c r="AA565" s="4">
        <f t="shared" si="157"/>
        <v>-3.3519535154554205</v>
      </c>
      <c r="AB565" s="4">
        <f t="shared" si="158"/>
        <v>-3.3519535154554205</v>
      </c>
      <c r="AC565" s="4">
        <f t="shared" si="159"/>
        <v>-3.3519535154554134</v>
      </c>
      <c r="AF565">
        <v>2.41</v>
      </c>
      <c r="AG565">
        <v>1.6</v>
      </c>
    </row>
    <row r="566" spans="1:35" ht="15" x14ac:dyDescent="0.25">
      <c r="A566">
        <v>2.1800000000000002</v>
      </c>
      <c r="B566">
        <v>3.5</v>
      </c>
      <c r="C566">
        <v>3.52</v>
      </c>
      <c r="D566" s="45">
        <f t="shared" si="147"/>
        <v>2.8520791135470125E-2</v>
      </c>
      <c r="E566" s="46">
        <f>IF(OR($A566="",$B566="",$C566=""),"",A566*'MPTO_working_3-way'!$I565)</f>
        <v>2.2421753246753249</v>
      </c>
      <c r="F566" s="47">
        <f>IF(OR($A566="",$B566="",$C566=""),"",B566*'MPTO_working_3-way'!$I565)</f>
        <v>3.5998227689741453</v>
      </c>
      <c r="G566" s="48">
        <f>IF(OR($A566="",$B566="",$C566=""),"",C566*'MPTO_working_3-way'!$I565)</f>
        <v>3.6203931847968547</v>
      </c>
      <c r="H566" s="46">
        <f>IF(OR($A566="",$B566="",$C566=""),"",'MPTO_working_3-way'!E565)</f>
        <v>2.2261369287727253</v>
      </c>
      <c r="I566" s="47">
        <f>IF(OR($A566="",$B566="",$C566=""),"",'MPTO_working_3-way'!F565)</f>
        <v>3.6204683933353707</v>
      </c>
      <c r="J566" s="48">
        <f>IF(OR($A566="",$B566="",$C566=""),"",'MPTO_working_3-way'!G565)</f>
        <v>3.6418730790092213</v>
      </c>
      <c r="K566" s="46">
        <f>IF(OR($A566="",$B566="",$C566=""),"",'OddsRatio_working_3-way'!H565)</f>
        <v>2.2328120343865177</v>
      </c>
      <c r="L566" s="47">
        <f>IF(OR($A566="",$B566="",$C566=""),"",'OddsRatio_working_3-way'!I565)</f>
        <v>3.6118899033612659</v>
      </c>
      <c r="M566" s="48">
        <f>IF(OR($A566="",$B566="",$C566=""),"",'OddsRatio_working_3-way'!J565)</f>
        <v>3.6327850225881559</v>
      </c>
      <c r="N566" s="49">
        <f t="shared" si="148"/>
        <v>44.59954531632372</v>
      </c>
      <c r="O566" s="50">
        <f t="shared" si="149"/>
        <v>27.779145368453062</v>
      </c>
      <c r="P566" s="50">
        <f t="shared" si="150"/>
        <v>27.621309315223215</v>
      </c>
      <c r="Q566" t="s">
        <v>145</v>
      </c>
      <c r="R566" t="s">
        <v>486</v>
      </c>
      <c r="S566" s="40">
        <v>44164</v>
      </c>
      <c r="T566" s="4">
        <v>100</v>
      </c>
      <c r="U566" s="4">
        <f t="shared" si="151"/>
        <v>54.128440366972484</v>
      </c>
      <c r="V566" s="4">
        <f t="shared" si="152"/>
        <v>71.428571428571431</v>
      </c>
      <c r="W566" s="4">
        <f t="shared" si="153"/>
        <v>71.590909090909093</v>
      </c>
      <c r="X566" s="4">
        <f t="shared" si="154"/>
        <v>56.980519480519476</v>
      </c>
      <c r="Y566" s="4">
        <f t="shared" si="155"/>
        <v>74.280650542118437</v>
      </c>
      <c r="Z566" s="4">
        <f t="shared" si="156"/>
        <v>74.4429882044561</v>
      </c>
      <c r="AA566" s="4">
        <f t="shared" si="157"/>
        <v>-2.8520791135469921</v>
      </c>
      <c r="AB566" s="4">
        <f t="shared" si="158"/>
        <v>-2.8520791135470063</v>
      </c>
      <c r="AC566" s="4">
        <f t="shared" si="159"/>
        <v>-2.8520791135470063</v>
      </c>
      <c r="AF566">
        <v>2.06</v>
      </c>
      <c r="AG566">
        <v>1.84</v>
      </c>
    </row>
    <row r="567" spans="1:35" ht="15" x14ac:dyDescent="0.25">
      <c r="A567">
        <v>2.19</v>
      </c>
      <c r="B567">
        <v>3.2</v>
      </c>
      <c r="C567">
        <v>3.87</v>
      </c>
      <c r="D567" s="45">
        <f t="shared" si="147"/>
        <v>2.7518937382747577E-2</v>
      </c>
      <c r="E567" s="46">
        <f>IF(OR($A567="",$B567="",$C567=""),"",A567*'MPTO_working_3-way'!$I566)</f>
        <v>2.2502664728682173</v>
      </c>
      <c r="F567" s="47">
        <f>IF(OR($A567="",$B567="",$C567=""),"",B567*'MPTO_working_3-way'!$I566)</f>
        <v>3.2880605996247922</v>
      </c>
      <c r="G567" s="48">
        <f>IF(OR($A567="",$B567="",$C567=""),"",C567*'MPTO_working_3-way'!$I566)</f>
        <v>3.9764982876712334</v>
      </c>
      <c r="H567" s="46">
        <f>IF(OR($A567="",$B567="",$C567=""),"",'MPTO_working_3-way'!E566)</f>
        <v>2.2348964419268875</v>
      </c>
      <c r="I567" s="47">
        <f>IF(OR($A567="",$B567="",$C567=""),"",'MPTO_working_3-way'!F566)</f>
        <v>3.2967719035509551</v>
      </c>
      <c r="J567" s="48">
        <f>IF(OR($A567="",$B567="",$C567=""),"",'MPTO_working_3-way'!G566)</f>
        <v>4.0124393051269234</v>
      </c>
      <c r="K567" s="46">
        <f>IF(OR($A567="",$B567="",$C567=""),"",'OddsRatio_working_3-way'!H566)</f>
        <v>2.2414294293941692</v>
      </c>
      <c r="L567" s="47">
        <f>IF(OR($A567="",$B567="",$C567=""),"",'OddsRatio_working_3-way'!I566)</f>
        <v>3.2950796173673722</v>
      </c>
      <c r="M567" s="48">
        <f>IF(OR($A567="",$B567="",$C567=""),"",'OddsRatio_working_3-way'!J566)</f>
        <v>3.9940356826565266</v>
      </c>
      <c r="N567" s="49">
        <f t="shared" si="148"/>
        <v>44.439181406164209</v>
      </c>
      <c r="O567" s="50">
        <f t="shared" si="149"/>
        <v>30.413064774843633</v>
      </c>
      <c r="P567" s="50">
        <f t="shared" si="150"/>
        <v>25.147753818992147</v>
      </c>
      <c r="Q567" t="s">
        <v>106</v>
      </c>
      <c r="R567" t="s">
        <v>185</v>
      </c>
      <c r="S567" s="40">
        <v>44164</v>
      </c>
      <c r="T567" s="4">
        <v>100</v>
      </c>
      <c r="U567" s="4">
        <f t="shared" si="151"/>
        <v>54.337899543379002</v>
      </c>
      <c r="V567" s="4">
        <f t="shared" si="152"/>
        <v>68.75</v>
      </c>
      <c r="W567" s="4">
        <f t="shared" si="153"/>
        <v>74.160206718346245</v>
      </c>
      <c r="X567" s="4">
        <f t="shared" si="154"/>
        <v>57.089793281653748</v>
      </c>
      <c r="Y567" s="4">
        <f t="shared" si="155"/>
        <v>71.501893738274759</v>
      </c>
      <c r="Z567" s="4">
        <f t="shared" si="156"/>
        <v>76.912100456621005</v>
      </c>
      <c r="AA567" s="4">
        <f t="shared" si="157"/>
        <v>-2.7518937382747453</v>
      </c>
      <c r="AB567" s="4">
        <f t="shared" si="158"/>
        <v>-2.7518937382747595</v>
      </c>
      <c r="AC567" s="4">
        <f t="shared" si="159"/>
        <v>-2.7518937382747595</v>
      </c>
      <c r="AF567">
        <v>2.4300000000000002</v>
      </c>
      <c r="AG567">
        <v>1.59</v>
      </c>
    </row>
    <row r="568" spans="1:35" ht="15" x14ac:dyDescent="0.25">
      <c r="A568">
        <v>1.37</v>
      </c>
      <c r="B568">
        <v>5.0999999999999996</v>
      </c>
      <c r="C568">
        <v>9.5500000000000007</v>
      </c>
      <c r="D568" s="45">
        <f t="shared" si="147"/>
        <v>3.0717480556635701E-2</v>
      </c>
      <c r="E568" s="46">
        <f>IF(OR($A568="",$B568="",$C568=""),"",A568*'MPTO_working_3-way'!$I567)</f>
        <v>1.412082948362591</v>
      </c>
      <c r="F568" s="47">
        <f>IF(OR($A568="",$B568="",$C568=""),"",B568*'MPTO_working_3-way'!$I567)</f>
        <v>5.2566591508388418</v>
      </c>
      <c r="G568" s="48">
        <f>IF(OR($A568="",$B568="",$C568=""),"",C568*'MPTO_working_3-way'!$I567)</f>
        <v>9.8433519393158715</v>
      </c>
      <c r="H568" s="46">
        <f>IF(OR($A568="",$B568="",$C568=""),"",'MPTO_working_3-way'!E567)</f>
        <v>1.3894912968316115</v>
      </c>
      <c r="I568" s="47">
        <f>IF(OR($A568="",$B568="",$C568=""),"",'MPTO_working_3-way'!F567)</f>
        <v>5.3809939826643731</v>
      </c>
      <c r="J568" s="48">
        <f>IF(OR($A568="",$B568="",$C568=""),"",'MPTO_working_3-way'!G567)</f>
        <v>10.585048132470707</v>
      </c>
      <c r="K568" s="46">
        <f>IF(OR($A568="",$B568="",$C568=""),"",'OddsRatio_working_3-way'!H567)</f>
        <v>1.3963939234296203</v>
      </c>
      <c r="L568" s="47">
        <f>IF(OR($A568="",$B568="",$C568=""),"",'OddsRatio_working_3-way'!I567)</f>
        <v>5.392473205571469</v>
      </c>
      <c r="M568" s="48">
        <f>IF(OR($A568="",$B568="",$C568=""),"",'OddsRatio_working_3-way'!J567)</f>
        <v>10.159913636008799</v>
      </c>
      <c r="N568" s="49">
        <f t="shared" si="148"/>
        <v>70.817369557473228</v>
      </c>
      <c r="O568" s="50">
        <f t="shared" si="149"/>
        <v>19.023489469360459</v>
      </c>
      <c r="P568" s="50">
        <f t="shared" si="150"/>
        <v>10.159140973166316</v>
      </c>
      <c r="Q568" t="s">
        <v>175</v>
      </c>
      <c r="R568" t="s">
        <v>487</v>
      </c>
      <c r="S568" s="40">
        <v>44164</v>
      </c>
      <c r="T568" s="4">
        <v>100</v>
      </c>
      <c r="U568" s="4">
        <f t="shared" si="151"/>
        <v>27.007299270072991</v>
      </c>
      <c r="V568" s="4">
        <f t="shared" si="152"/>
        <v>80.392156862745097</v>
      </c>
      <c r="W568" s="4">
        <f t="shared" si="153"/>
        <v>89.528795811518322</v>
      </c>
      <c r="X568" s="4">
        <f t="shared" si="154"/>
        <v>30.079047325736578</v>
      </c>
      <c r="Y568" s="4">
        <f t="shared" si="155"/>
        <v>83.463904918408687</v>
      </c>
      <c r="Z568" s="4">
        <f t="shared" si="156"/>
        <v>92.600543867181912</v>
      </c>
      <c r="AA568" s="4">
        <f t="shared" si="157"/>
        <v>-3.071748055663587</v>
      </c>
      <c r="AB568" s="4">
        <f t="shared" si="158"/>
        <v>-3.0717480556635905</v>
      </c>
      <c r="AC568" s="4">
        <f t="shared" si="159"/>
        <v>-3.0717480556635905</v>
      </c>
      <c r="AF568">
        <v>1.78</v>
      </c>
      <c r="AG568">
        <v>2.12</v>
      </c>
    </row>
    <row r="569" spans="1:35" ht="15" x14ac:dyDescent="0.25">
      <c r="A569">
        <v>1.25</v>
      </c>
      <c r="B569">
        <v>6.62</v>
      </c>
      <c r="C569">
        <v>11.95</v>
      </c>
      <c r="D569" s="45">
        <f t="shared" si="147"/>
        <v>3.4739410180889774E-2</v>
      </c>
      <c r="E569" s="46">
        <f>IF(OR($A569="",$B569="",$C569=""),"",A569*'MPTO_working_3-way'!$I568)</f>
        <v>1.2934242627261123</v>
      </c>
      <c r="F569" s="47">
        <f>IF(OR($A569="",$B569="",$C569=""),"",B569*'MPTO_working_3-way'!$I568)</f>
        <v>6.8499748953974908</v>
      </c>
      <c r="G569" s="48">
        <f>IF(OR($A569="",$B569="",$C569=""),"",C569*'MPTO_working_3-way'!$I568)</f>
        <v>12.365135951661632</v>
      </c>
      <c r="H569" s="46">
        <f>IF(OR($A569="",$B569="",$C569=""),"",'MPTO_working_3-way'!E568)</f>
        <v>1.268359187530129</v>
      </c>
      <c r="I569" s="47">
        <f>IF(OR($A569="",$B569="",$C569=""),"",'MPTO_working_3-way'!F568)</f>
        <v>7.1696101118368203</v>
      </c>
      <c r="J569" s="48">
        <f>IF(OR($A569="",$B569="",$C569=""),"",'MPTO_working_3-way'!G568)</f>
        <v>13.869201369814988</v>
      </c>
      <c r="K569" s="46">
        <f>IF(OR($A569="",$B569="",$C569=""),"",'OddsRatio_working_3-way'!H568)</f>
        <v>1.2751593598323829</v>
      </c>
      <c r="L569" s="47">
        <f>IF(OR($A569="",$B569="",$C569=""),"",'OddsRatio_working_3-way'!I568)</f>
        <v>7.1855824090319693</v>
      </c>
      <c r="M569" s="48">
        <f>IF(OR($A569="",$B569="",$C569=""),"",'OddsRatio_working_3-way'!J568)</f>
        <v>13.05197996065837</v>
      </c>
      <c r="N569" s="49">
        <f t="shared" si="148"/>
        <v>77.31415196219757</v>
      </c>
      <c r="O569" s="50">
        <f t="shared" si="149"/>
        <v>14.598593648451203</v>
      </c>
      <c r="P569" s="50">
        <f t="shared" si="150"/>
        <v>8.0872543893512123</v>
      </c>
      <c r="Q569" t="s">
        <v>114</v>
      </c>
      <c r="R569" t="s">
        <v>111</v>
      </c>
      <c r="S569" s="40">
        <v>44164</v>
      </c>
      <c r="T569" s="4">
        <v>100</v>
      </c>
      <c r="U569" s="4">
        <f t="shared" si="151"/>
        <v>20</v>
      </c>
      <c r="V569" s="4">
        <f t="shared" si="152"/>
        <v>84.894259818731115</v>
      </c>
      <c r="W569" s="4">
        <f t="shared" si="153"/>
        <v>91.631799163179934</v>
      </c>
      <c r="X569" s="4">
        <f t="shared" si="154"/>
        <v>23.473941018088968</v>
      </c>
      <c r="Y569" s="4">
        <f t="shared" si="155"/>
        <v>88.368200836820094</v>
      </c>
      <c r="Z569" s="4">
        <f t="shared" si="156"/>
        <v>95.105740181268885</v>
      </c>
      <c r="AA569" s="4">
        <f t="shared" si="157"/>
        <v>-3.4739410180889685</v>
      </c>
      <c r="AB569" s="4">
        <f t="shared" si="158"/>
        <v>-3.4739410180889791</v>
      </c>
      <c r="AC569" s="4">
        <f t="shared" si="159"/>
        <v>-3.4739410180889507</v>
      </c>
      <c r="AF569">
        <v>1.45</v>
      </c>
      <c r="AG569">
        <v>2.85</v>
      </c>
    </row>
    <row r="570" spans="1:35" ht="15" x14ac:dyDescent="0.25">
      <c r="A570">
        <v>2.93</v>
      </c>
      <c r="B570">
        <v>3.01</v>
      </c>
      <c r="C570">
        <v>2.88</v>
      </c>
      <c r="D570" s="45">
        <f t="shared" si="147"/>
        <v>2.0745064171129535E-2</v>
      </c>
      <c r="E570" s="46">
        <f>IF(OR($A570="",$B570="",$C570=""),"",A570*'MPTO_working_3-way'!$I569)</f>
        <v>2.9907830380214095</v>
      </c>
      <c r="F570" s="47">
        <f>IF(OR($A570="",$B570="",$C570=""),"",B570*'MPTO_working_3-way'!$I569)</f>
        <v>3.0724426431550995</v>
      </c>
      <c r="G570" s="48">
        <f>IF(OR($A570="",$B570="",$C570=""),"",C570*'MPTO_working_3-way'!$I569)</f>
        <v>2.9397457848128528</v>
      </c>
      <c r="H570" s="46">
        <f>IF(OR($A570="",$B570="",$C570=""),"",'MPTO_working_3-way'!E569)</f>
        <v>2.9905924311497043</v>
      </c>
      <c r="I570" s="47">
        <f>IF(OR($A570="",$B570="",$C570=""),"",'MPTO_working_3-way'!F569)</f>
        <v>3.0739825314249254</v>
      </c>
      <c r="J570" s="48">
        <f>IF(OR($A570="",$B570="",$C570=""),"",'MPTO_working_3-way'!G569)</f>
        <v>2.9385214228661738</v>
      </c>
      <c r="K570" s="46">
        <f>IF(OR($A570="",$B570="",$C570=""),"",'OddsRatio_working_3-way'!H569)</f>
        <v>2.9906968232711262</v>
      </c>
      <c r="L570" s="47">
        <f>IF(OR($A570="",$B570="",$C570=""),"",'OddsRatio_working_3-way'!I569)</f>
        <v>3.0732127537694107</v>
      </c>
      <c r="M570" s="48">
        <f>IF(OR($A570="",$B570="",$C570=""),"",'OddsRatio_working_3-way'!J569)</f>
        <v>2.9391243667096982</v>
      </c>
      <c r="N570" s="49">
        <f t="shared" si="148"/>
        <v>33.436059630108197</v>
      </c>
      <c r="O570" s="50">
        <f t="shared" si="149"/>
        <v>32.547393593427586</v>
      </c>
      <c r="P570" s="50">
        <f t="shared" si="150"/>
        <v>34.016546776464246</v>
      </c>
      <c r="Q570" t="s">
        <v>112</v>
      </c>
      <c r="R570" t="s">
        <v>154</v>
      </c>
      <c r="S570" s="40">
        <v>44164</v>
      </c>
      <c r="T570" s="4">
        <v>100</v>
      </c>
      <c r="U570" s="4">
        <f t="shared" si="151"/>
        <v>65.870307167235495</v>
      </c>
      <c r="V570" s="4">
        <f t="shared" si="152"/>
        <v>66.777408637873762</v>
      </c>
      <c r="W570" s="4">
        <f t="shared" si="153"/>
        <v>65.277777777777771</v>
      </c>
      <c r="X570" s="4">
        <f t="shared" si="154"/>
        <v>67.944813584348481</v>
      </c>
      <c r="Y570" s="4">
        <f t="shared" si="155"/>
        <v>68.851915054986719</v>
      </c>
      <c r="Z570" s="4">
        <f t="shared" si="156"/>
        <v>67.352284194890743</v>
      </c>
      <c r="AA570" s="4">
        <f t="shared" si="157"/>
        <v>-2.0745064171129854</v>
      </c>
      <c r="AB570" s="4">
        <f t="shared" si="158"/>
        <v>-2.074506417112957</v>
      </c>
      <c r="AC570" s="4">
        <f t="shared" si="159"/>
        <v>-2.0745064171129712</v>
      </c>
      <c r="AF570">
        <v>3.05</v>
      </c>
      <c r="AG570">
        <v>1.41</v>
      </c>
    </row>
    <row r="571" spans="1:35" ht="15" x14ac:dyDescent="0.25">
      <c r="A571">
        <v>2.0099999999999998</v>
      </c>
      <c r="B571">
        <v>3.61</v>
      </c>
      <c r="C571">
        <v>4.03</v>
      </c>
      <c r="D571" s="45">
        <f t="shared" si="147"/>
        <v>2.2659705876630021E-2</v>
      </c>
      <c r="E571" s="46">
        <f>IF(OR($A571="",$B571="",$C571=""),"",A571*'MPTO_working_3-way'!$I570)</f>
        <v>2.0555460088120263</v>
      </c>
      <c r="F571" s="47">
        <f>IF(OR($A571="",$B571="",$C571=""),"",B571*'MPTO_working_3-way'!$I570)</f>
        <v>3.6918015382146341</v>
      </c>
      <c r="G571" s="48">
        <f>IF(OR($A571="",$B571="",$C571=""),"",C571*'MPTO_working_3-way'!$I570)</f>
        <v>4.1213186146828189</v>
      </c>
      <c r="H571" s="46">
        <f>IF(OR($A571="",$B571="",$C571=""),"",'MPTO_working_3-way'!E570)</f>
        <v>2.040986259385059</v>
      </c>
      <c r="I571" s="47">
        <f>IF(OR($A571="",$B571="",$C571=""),"",'MPTO_working_3-way'!F570)</f>
        <v>3.7111937867906906</v>
      </c>
      <c r="J571" s="48">
        <f>IF(OR($A571="",$B571="",$C571=""),"",'MPTO_working_3-way'!G570)</f>
        <v>4.1565226294737778</v>
      </c>
      <c r="K571" s="46">
        <f>IF(OR($A571="",$B571="",$C571=""),"",'OddsRatio_working_3-way'!H570)</f>
        <v>2.0467809667538717</v>
      </c>
      <c r="L571" s="47">
        <f>IF(OR($A571="",$B571="",$C571=""),"",'OddsRatio_working_3-way'!I570)</f>
        <v>3.7050478447798083</v>
      </c>
      <c r="M571" s="48">
        <f>IF(OR($A571="",$B571="",$C571=""),"",'OddsRatio_working_3-way'!J570)</f>
        <v>4.1403429002616168</v>
      </c>
      <c r="N571" s="49">
        <f t="shared" si="148"/>
        <v>48.648874591619375</v>
      </c>
      <c r="O571" s="50">
        <f t="shared" si="149"/>
        <v>27.087046517771451</v>
      </c>
      <c r="P571" s="50">
        <f t="shared" si="150"/>
        <v>24.264078890609166</v>
      </c>
      <c r="Q571" t="s">
        <v>56</v>
      </c>
      <c r="R571" t="s">
        <v>177</v>
      </c>
      <c r="S571" s="40">
        <v>44164</v>
      </c>
      <c r="T571" s="4">
        <v>100</v>
      </c>
      <c r="U571" s="4">
        <f t="shared" si="151"/>
        <v>50.248756218905463</v>
      </c>
      <c r="V571" s="4">
        <f t="shared" si="152"/>
        <v>72.29916897506925</v>
      </c>
      <c r="W571" s="4">
        <f t="shared" si="153"/>
        <v>75.186104218362274</v>
      </c>
      <c r="X571" s="4">
        <f t="shared" si="154"/>
        <v>52.514726806568468</v>
      </c>
      <c r="Y571" s="4">
        <f t="shared" si="155"/>
        <v>74.565139562732256</v>
      </c>
      <c r="Z571" s="4">
        <f t="shared" si="156"/>
        <v>77.45207480602528</v>
      </c>
      <c r="AA571" s="4">
        <f t="shared" si="157"/>
        <v>-2.2659705876630056</v>
      </c>
      <c r="AB571" s="4">
        <f t="shared" si="158"/>
        <v>-2.2659705876630056</v>
      </c>
      <c r="AC571" s="4">
        <f t="shared" si="159"/>
        <v>-2.2659705876630056</v>
      </c>
      <c r="AF571">
        <v>2.2999999999999998</v>
      </c>
      <c r="AG571">
        <v>1.68</v>
      </c>
    </row>
    <row r="572" spans="1:35" ht="15" x14ac:dyDescent="0.25">
      <c r="A572">
        <v>2.14</v>
      </c>
      <c r="B572">
        <v>3.69</v>
      </c>
      <c r="C572">
        <v>3.52</v>
      </c>
      <c r="D572" s="45">
        <f t="shared" si="147"/>
        <v>2.2383338744177639E-2</v>
      </c>
      <c r="E572" s="46">
        <f>IF(OR($A572="",$B572="",$C572=""),"",A572*'MPTO_working_3-way'!$I571)</f>
        <v>2.1879003449125403</v>
      </c>
      <c r="F572" s="47">
        <f>IF(OR($A572="",$B572="",$C572=""),"",B572*'MPTO_working_3-way'!$I571)</f>
        <v>3.7725945199660154</v>
      </c>
      <c r="G572" s="48">
        <f>IF(OR($A572="",$B572="",$C572=""),"",C572*'MPTO_working_3-way'!$I571)</f>
        <v>3.5987893523795051</v>
      </c>
      <c r="H572" s="46">
        <f>IF(OR($A572="",$B572="",$C572=""),"",'MPTO_working_3-way'!E571)</f>
        <v>2.1747233325732016</v>
      </c>
      <c r="I572" s="47">
        <f>IF(OR($A572="",$B572="",$C572=""),"",'MPTO_working_3-way'!F571)</f>
        <v>3.7944674046033007</v>
      </c>
      <c r="J572" s="48">
        <f>IF(OR($A572="",$B572="",$C572=""),"",'MPTO_working_3-way'!G571)</f>
        <v>3.6149395828752602</v>
      </c>
      <c r="K572" s="46">
        <f>IF(OR($A572="",$B572="",$C572=""),"",'OddsRatio_working_3-way'!H571)</f>
        <v>2.1801629252579926</v>
      </c>
      <c r="L572" s="47">
        <f>IF(OR($A572="",$B572="",$C572=""),"",'OddsRatio_working_3-way'!I571)</f>
        <v>3.7847704113543852</v>
      </c>
      <c r="M572" s="48">
        <f>IF(OR($A572="",$B572="",$C572=""),"",'OddsRatio_working_3-way'!J571)</f>
        <v>3.6087812032018785</v>
      </c>
      <c r="N572" s="49">
        <f t="shared" si="148"/>
        <v>45.705920853537521</v>
      </c>
      <c r="O572" s="50">
        <f t="shared" si="149"/>
        <v>26.506956809368642</v>
      </c>
      <c r="P572" s="50">
        <f t="shared" si="150"/>
        <v>27.787122337093834</v>
      </c>
      <c r="Q572" t="s">
        <v>176</v>
      </c>
      <c r="R572" t="s">
        <v>113</v>
      </c>
      <c r="S572" s="40">
        <v>44164</v>
      </c>
      <c r="T572" s="4">
        <v>100</v>
      </c>
      <c r="U572" s="4">
        <f t="shared" si="151"/>
        <v>53.271028037383175</v>
      </c>
      <c r="V572" s="4">
        <f t="shared" si="152"/>
        <v>72.899728997289984</v>
      </c>
      <c r="W572" s="4">
        <f t="shared" si="153"/>
        <v>71.590909090909093</v>
      </c>
      <c r="X572" s="4">
        <f t="shared" si="154"/>
        <v>55.509361911800937</v>
      </c>
      <c r="Y572" s="4">
        <f t="shared" si="155"/>
        <v>75.138062871707731</v>
      </c>
      <c r="Z572" s="4">
        <f t="shared" si="156"/>
        <v>73.829242965326841</v>
      </c>
      <c r="AA572" s="4">
        <f t="shared" si="157"/>
        <v>-2.2383338744177621</v>
      </c>
      <c r="AB572" s="4">
        <f t="shared" si="158"/>
        <v>-2.2383338744177479</v>
      </c>
      <c r="AC572" s="4">
        <f t="shared" si="159"/>
        <v>-2.2383338744177479</v>
      </c>
      <c r="AF572">
        <v>1.8</v>
      </c>
      <c r="AG572">
        <v>2.11</v>
      </c>
    </row>
    <row r="573" spans="1:35" s="52" customFormat="1" ht="15" x14ac:dyDescent="0.25">
      <c r="A573">
        <v>3.1</v>
      </c>
      <c r="B573">
        <v>2.81</v>
      </c>
      <c r="C573">
        <v>2.82</v>
      </c>
      <c r="D573" s="45">
        <f t="shared" si="147"/>
        <v>3.3062460360300916E-2</v>
      </c>
      <c r="E573" s="46">
        <f>IF(OR($A573="",$B573="",$C573=""),"",A573*'MPTO_working_3-way'!$I572)</f>
        <v>3.2024936271169331</v>
      </c>
      <c r="F573" s="47">
        <f>IF(OR($A573="",$B573="",$C573=""),"",B573*'MPTO_working_3-way'!$I572)</f>
        <v>2.9029055136124455</v>
      </c>
      <c r="G573" s="48">
        <f>IF(OR($A573="",$B573="",$C573=""),"",C573*'MPTO_working_3-way'!$I572)</f>
        <v>2.9132361382160483</v>
      </c>
      <c r="H573" s="46">
        <f>IF(OR($A573="",$B573="",$C573=""),"",'MPTO_working_3-way'!E572)</f>
        <v>3.2096564435667991</v>
      </c>
      <c r="I573" s="47">
        <f>IF(OR($A573="",$B573="",$C573=""),"",'MPTO_working_3-way'!F572)</f>
        <v>2.8998025483772212</v>
      </c>
      <c r="J573" s="48">
        <f>IF(OR($A573="",$B573="",$C573=""),"",'MPTO_working_3-way'!G572)</f>
        <v>2.910453136983715</v>
      </c>
      <c r="K573" s="46">
        <f>IF(OR($A573="",$B573="",$C573=""),"",'OddsRatio_working_3-way'!H572)</f>
        <v>3.2060106012106</v>
      </c>
      <c r="L573" s="47">
        <f>IF(OR($A573="",$B573="",$C573=""),"",'OddsRatio_working_3-way'!I572)</f>
        <v>2.9013710419958021</v>
      </c>
      <c r="M573" s="48">
        <f>IF(OR($A573="",$B573="",$C573=""),"",'OddsRatio_working_3-way'!J572)</f>
        <v>2.9118758543825201</v>
      </c>
      <c r="N573" s="49">
        <f t="shared" si="148"/>
        <v>31.225667134278012</v>
      </c>
      <c r="O573" s="50">
        <f t="shared" si="149"/>
        <v>34.448244881231972</v>
      </c>
      <c r="P573" s="50">
        <f t="shared" si="150"/>
        <v>34.326087984490016</v>
      </c>
      <c r="Q573" t="s">
        <v>156</v>
      </c>
      <c r="R573" t="s">
        <v>162</v>
      </c>
      <c r="S573" s="40">
        <v>44164</v>
      </c>
      <c r="T573" s="4">
        <v>100</v>
      </c>
      <c r="U573" s="4">
        <f t="shared" si="151"/>
        <v>67.741935483870961</v>
      </c>
      <c r="V573" s="4">
        <f t="shared" si="152"/>
        <v>64.412811387900362</v>
      </c>
      <c r="W573" s="4">
        <f t="shared" si="153"/>
        <v>64.539007092198588</v>
      </c>
      <c r="X573" s="4">
        <f t="shared" si="154"/>
        <v>71.048181519901064</v>
      </c>
      <c r="Y573" s="4">
        <f t="shared" si="155"/>
        <v>67.719057423930451</v>
      </c>
      <c r="Z573" s="4">
        <f t="shared" si="156"/>
        <v>67.845253128228677</v>
      </c>
      <c r="AA573" s="4">
        <f t="shared" si="157"/>
        <v>-3.3062460360301031</v>
      </c>
      <c r="AB573" s="4">
        <f t="shared" si="158"/>
        <v>-3.3062460360300889</v>
      </c>
      <c r="AC573" s="4">
        <f t="shared" si="159"/>
        <v>-3.3062460360300889</v>
      </c>
      <c r="AD573" s="53"/>
      <c r="AE573" s="53"/>
      <c r="AF573">
        <v>2.95</v>
      </c>
      <c r="AG573">
        <v>1.42</v>
      </c>
      <c r="AH573" s="53"/>
      <c r="AI573" s="53"/>
    </row>
    <row r="574" spans="1:35" ht="15" x14ac:dyDescent="0.25">
      <c r="A574">
        <v>1.56</v>
      </c>
      <c r="B574">
        <v>3.75</v>
      </c>
      <c r="C574">
        <v>7.74</v>
      </c>
      <c r="D574" s="45">
        <f t="shared" si="147"/>
        <v>3.6891274100576243E-2</v>
      </c>
      <c r="E574" s="46">
        <f>IF(OR($A574="",$B574="",$C574=""),"",A574*'MPTO_working_3-way'!$I573)</f>
        <v>1.6175503875968991</v>
      </c>
      <c r="F574" s="47">
        <f>IF(OR($A574="",$B574="",$C574=""),"",B574*'MPTO_working_3-way'!$I573)</f>
        <v>3.888342277877161</v>
      </c>
      <c r="G574" s="48">
        <f>IF(OR($A574="",$B574="",$C574=""),"",C574*'MPTO_working_3-way'!$I573)</f>
        <v>8.02553846153846</v>
      </c>
      <c r="H574" s="46">
        <f>IF(OR($A574="",$B574="",$C574=""),"",'MPTO_working_3-way'!E573)</f>
        <v>1.5905115181149492</v>
      </c>
      <c r="I574" s="47">
        <f>IF(OR($A574="",$B574="",$C574=""),"",'MPTO_working_3-way'!F573)</f>
        <v>3.9312877682850584</v>
      </c>
      <c r="J574" s="48">
        <f>IF(OR($A574="",$B574="",$C574=""),"",'MPTO_working_3-way'!G573)</f>
        <v>8.5541827250056635</v>
      </c>
      <c r="K574" s="46">
        <f>IF(OR($A574="",$B574="",$C574=""),"",'OddsRatio_working_3-way'!H573)</f>
        <v>1.6000305750469512</v>
      </c>
      <c r="L574" s="47">
        <f>IF(OR($A574="",$B574="",$C574=""),"",'OddsRatio_working_3-way'!I573)</f>
        <v>3.9465787167484208</v>
      </c>
      <c r="M574" s="48">
        <f>IF(OR($A574="",$B574="",$C574=""),"",'OddsRatio_working_3-way'!J573)</f>
        <v>8.22179656395795</v>
      </c>
      <c r="N574" s="49">
        <f t="shared" si="148"/>
        <v>61.82187631790822</v>
      </c>
      <c r="O574" s="50">
        <f t="shared" si="149"/>
        <v>25.717900548249823</v>
      </c>
      <c r="P574" s="50">
        <f t="shared" si="150"/>
        <v>12.46022313384197</v>
      </c>
      <c r="Q574" t="s">
        <v>115</v>
      </c>
      <c r="R574" t="s">
        <v>163</v>
      </c>
      <c r="S574" s="40">
        <v>44164</v>
      </c>
      <c r="T574" s="4">
        <v>100</v>
      </c>
      <c r="U574" s="4">
        <f t="shared" si="151"/>
        <v>35.897435897435898</v>
      </c>
      <c r="V574" s="4">
        <f t="shared" si="152"/>
        <v>73.333333333333329</v>
      </c>
      <c r="W574" s="4">
        <f t="shared" si="153"/>
        <v>87.080103359173123</v>
      </c>
      <c r="X574" s="4">
        <f t="shared" si="154"/>
        <v>39.586563307493542</v>
      </c>
      <c r="Y574" s="4">
        <f t="shared" si="155"/>
        <v>77.022460743390965</v>
      </c>
      <c r="Z574" s="4">
        <f t="shared" si="156"/>
        <v>90.769230769230759</v>
      </c>
      <c r="AA574" s="4">
        <f t="shared" si="157"/>
        <v>-3.6891274100576439</v>
      </c>
      <c r="AB574" s="4">
        <f t="shared" si="158"/>
        <v>-3.6891274100576368</v>
      </c>
      <c r="AC574" s="4">
        <f t="shared" si="159"/>
        <v>-3.6891274100576368</v>
      </c>
      <c r="AF574">
        <v>2.31</v>
      </c>
      <c r="AG574">
        <v>1.65</v>
      </c>
    </row>
    <row r="575" spans="1:35" ht="15" x14ac:dyDescent="0.25">
      <c r="A575">
        <v>1.76</v>
      </c>
      <c r="B575">
        <v>3.56</v>
      </c>
      <c r="C575">
        <v>5.38</v>
      </c>
      <c r="D575" s="45">
        <f t="shared" si="147"/>
        <v>3.4954300534268068E-2</v>
      </c>
      <c r="E575" s="46">
        <f>IF(OR($A575="",$B575="",$C575=""),"",A575*'MPTO_working_3-way'!$I574)</f>
        <v>1.8215195689403119</v>
      </c>
      <c r="F575" s="47">
        <f>IF(OR($A575="",$B575="",$C575=""),"",B575*'MPTO_working_3-way'!$I574)</f>
        <v>3.6844373099019943</v>
      </c>
      <c r="G575" s="48">
        <f>IF(OR($A575="",$B575="",$C575=""),"",C575*'MPTO_working_3-way'!$I574)</f>
        <v>5.5680541368743617</v>
      </c>
      <c r="H575" s="46">
        <f>IF(OR($A575="",$B575="",$C575=""),"",'MPTO_working_3-way'!E574)</f>
        <v>1.7968470860620647</v>
      </c>
      <c r="I575" s="47">
        <f>IF(OR($A575="",$B575="",$C575=""),"",'MPTO_working_3-way'!F574)</f>
        <v>3.7140557000466581</v>
      </c>
      <c r="J575" s="48">
        <f>IF(OR($A575="",$B575="",$C575=""),"",'MPTO_working_3-way'!G574)</f>
        <v>5.7397975585701611</v>
      </c>
      <c r="K575" s="46">
        <f>IF(OR($A575="",$B575="",$C575=""),"",'OddsRatio_working_3-way'!H574)</f>
        <v>1.8060509768236181</v>
      </c>
      <c r="L575" s="47">
        <f>IF(OR($A575="",$B575="",$C575=""),"",'OddsRatio_working_3-way'!I574)</f>
        <v>3.715119079826926</v>
      </c>
      <c r="M575" s="48">
        <f>IF(OR($A575="",$B575="",$C575=""),"",'OddsRatio_working_3-way'!J574)</f>
        <v>5.6453990506413794</v>
      </c>
      <c r="N575" s="49">
        <f t="shared" si="148"/>
        <v>54.899218051319679</v>
      </c>
      <c r="O575" s="50">
        <f t="shared" si="149"/>
        <v>27.141186452337816</v>
      </c>
      <c r="P575" s="50">
        <f t="shared" si="150"/>
        <v>17.959595496342498</v>
      </c>
      <c r="Q575" t="s">
        <v>152</v>
      </c>
      <c r="R575" t="s">
        <v>394</v>
      </c>
      <c r="S575" s="40">
        <v>44164</v>
      </c>
      <c r="T575" s="4">
        <v>100</v>
      </c>
      <c r="U575" s="4">
        <f t="shared" si="151"/>
        <v>43.181818181818187</v>
      </c>
      <c r="V575" s="4">
        <f t="shared" si="152"/>
        <v>71.910112359550567</v>
      </c>
      <c r="W575" s="4">
        <f t="shared" si="153"/>
        <v>81.412639405204473</v>
      </c>
      <c r="X575" s="4">
        <f t="shared" si="154"/>
        <v>46.677248235244981</v>
      </c>
      <c r="Y575" s="4">
        <f t="shared" si="155"/>
        <v>75.405542412977368</v>
      </c>
      <c r="Z575" s="4">
        <f t="shared" si="156"/>
        <v>84.90806945863126</v>
      </c>
      <c r="AA575" s="4">
        <f t="shared" si="157"/>
        <v>-3.4954300534267944</v>
      </c>
      <c r="AB575" s="4">
        <f t="shared" si="158"/>
        <v>-3.4954300534268015</v>
      </c>
      <c r="AC575" s="4">
        <f t="shared" si="159"/>
        <v>-3.4954300534267873</v>
      </c>
      <c r="AF575">
        <v>2.58</v>
      </c>
      <c r="AG575">
        <v>1.53</v>
      </c>
    </row>
    <row r="576" spans="1:35" ht="15" x14ac:dyDescent="0.25">
      <c r="A576">
        <v>3.48</v>
      </c>
      <c r="B576">
        <v>2.92</v>
      </c>
      <c r="C576">
        <v>2.48</v>
      </c>
      <c r="D576" s="45">
        <f t="shared" si="147"/>
        <v>3.3047881715351002E-2</v>
      </c>
      <c r="E576" s="46">
        <f>IF(OR($A576="",$B576="",$C576=""),"",A576*'MPTO_working_3-way'!$I575)</f>
        <v>3.5950066283694215</v>
      </c>
      <c r="F576" s="47">
        <f>IF(OR($A576="",$B576="",$C576=""),"",B576*'MPTO_working_3-way'!$I575)</f>
        <v>3.0164998146088249</v>
      </c>
      <c r="G576" s="48">
        <f>IF(OR($A576="",$B576="",$C576=""),"",C576*'MPTO_working_3-way'!$I575)</f>
        <v>2.5619587466540703</v>
      </c>
      <c r="H576" s="46">
        <f>IF(OR($A576="",$B576="",$C576=""),"",'MPTO_working_3-way'!E575)</f>
        <v>3.6187258184580795</v>
      </c>
      <c r="I576" s="47">
        <f>IF(OR($A576="",$B576="",$C576=""),"",'MPTO_working_3-way'!F575)</f>
        <v>3.0170481972329566</v>
      </c>
      <c r="J576" s="48">
        <f>IF(OR($A576="",$B576="",$C576=""),"",'MPTO_working_3-way'!G575)</f>
        <v>2.5496555237075662</v>
      </c>
      <c r="K576" s="46">
        <f>IF(OR($A576="",$B576="",$C576=""),"",'OddsRatio_working_3-way'!H575)</f>
        <v>3.6062772164825159</v>
      </c>
      <c r="L576" s="47">
        <f>IF(OR($A576="",$B576="",$C576=""),"",'OddsRatio_working_3-way'!I575)</f>
        <v>3.0177630063090448</v>
      </c>
      <c r="M576" s="48">
        <f>IF(OR($A576="",$B576="",$C576=""),"",'OddsRatio_working_3-way'!J575)</f>
        <v>2.5553589840298883</v>
      </c>
      <c r="N576" s="49">
        <f t="shared" si="148"/>
        <v>27.816360395796195</v>
      </c>
      <c r="O576" s="50">
        <f t="shared" si="149"/>
        <v>33.151004855263963</v>
      </c>
      <c r="P576" s="50">
        <f t="shared" si="150"/>
        <v>39.032634748939834</v>
      </c>
      <c r="Q576" t="s">
        <v>122</v>
      </c>
      <c r="R576" t="s">
        <v>151</v>
      </c>
      <c r="S576" s="40">
        <v>44164</v>
      </c>
      <c r="T576" s="4">
        <v>100</v>
      </c>
      <c r="U576" s="4">
        <f t="shared" si="151"/>
        <v>71.264367816091948</v>
      </c>
      <c r="V576" s="4">
        <f t="shared" si="152"/>
        <v>65.753424657534239</v>
      </c>
      <c r="W576" s="4">
        <f t="shared" si="153"/>
        <v>59.677419354838712</v>
      </c>
      <c r="X576" s="4">
        <f t="shared" si="154"/>
        <v>74.569155987627042</v>
      </c>
      <c r="Y576" s="4">
        <f t="shared" si="155"/>
        <v>69.058212829069348</v>
      </c>
      <c r="Z576" s="4">
        <f t="shared" si="156"/>
        <v>62.982207526373799</v>
      </c>
      <c r="AA576" s="4">
        <f t="shared" si="157"/>
        <v>-3.304788171535094</v>
      </c>
      <c r="AB576" s="4">
        <f t="shared" si="158"/>
        <v>-3.3047881715351082</v>
      </c>
      <c r="AC576" s="4">
        <f t="shared" si="159"/>
        <v>-3.3047881715350869</v>
      </c>
      <c r="AF576">
        <v>2.84</v>
      </c>
      <c r="AG576">
        <v>1.45</v>
      </c>
    </row>
    <row r="577" spans="1:33" ht="15" x14ac:dyDescent="0.25">
      <c r="A577">
        <v>2.74</v>
      </c>
      <c r="B577">
        <v>2.93</v>
      </c>
      <c r="C577">
        <v>3.06</v>
      </c>
      <c r="D577" s="45">
        <f t="shared" si="147"/>
        <v>3.3057817598195038E-2</v>
      </c>
      <c r="E577" s="46">
        <f>IF(OR($A577="",$B577="",$C577=""),"",A577*'MPTO_working_3-way'!$I576)</f>
        <v>2.8305784202190547</v>
      </c>
      <c r="F577" s="47">
        <f>IF(OR($A577="",$B577="",$C577=""),"",B577*'MPTO_working_3-way'!$I576)</f>
        <v>3.0268594055627118</v>
      </c>
      <c r="G577" s="48">
        <f>IF(OR($A577="",$B577="",$C577=""),"",C577*'MPTO_working_3-way'!$I576)</f>
        <v>3.1611569218504769</v>
      </c>
      <c r="H577" s="46">
        <f>IF(OR($A577="",$B577="",$C577=""),"",'MPTO_working_3-way'!E576)</f>
        <v>2.8253038532211945</v>
      </c>
      <c r="I577" s="47">
        <f>IF(OR($A577="",$B577="",$C577=""),"",'MPTO_working_3-way'!F576)</f>
        <v>3.0277555337287252</v>
      </c>
      <c r="J577" s="48">
        <f>IF(OR($A577="",$B577="",$C577=""),"",'MPTO_working_3-way'!G576)</f>
        <v>3.1667805922975498</v>
      </c>
      <c r="K577" s="46">
        <f>IF(OR($A577="",$B577="",$C577=""),"",'OddsRatio_working_3-way'!H576)</f>
        <v>2.8278288980066995</v>
      </c>
      <c r="L577" s="47">
        <f>IF(OR($A577="",$B577="",$C577=""),"",'OddsRatio_working_3-way'!I576)</f>
        <v>3.0274194098580058</v>
      </c>
      <c r="M577" s="48">
        <f>IF(OR($A577="",$B577="",$C577=""),"",'OddsRatio_working_3-way'!J576)</f>
        <v>3.1639813390194256</v>
      </c>
      <c r="N577" s="49">
        <f t="shared" si="148"/>
        <v>35.32846830375437</v>
      </c>
      <c r="O577" s="50">
        <f t="shared" si="149"/>
        <v>33.037543737981906</v>
      </c>
      <c r="P577" s="50">
        <f t="shared" si="150"/>
        <v>31.63398795826372</v>
      </c>
      <c r="Q577" t="s">
        <v>119</v>
      </c>
      <c r="R577" t="s">
        <v>157</v>
      </c>
      <c r="S577" s="40">
        <v>44164</v>
      </c>
      <c r="T577" s="4">
        <v>100</v>
      </c>
      <c r="U577" s="4">
        <f t="shared" si="151"/>
        <v>63.503649635036496</v>
      </c>
      <c r="V577" s="4">
        <f t="shared" si="152"/>
        <v>65.870307167235495</v>
      </c>
      <c r="W577" s="4">
        <f t="shared" si="153"/>
        <v>67.320261437908499</v>
      </c>
      <c r="X577" s="4">
        <f t="shared" si="154"/>
        <v>66.809431394856006</v>
      </c>
      <c r="Y577" s="4">
        <f t="shared" si="155"/>
        <v>69.176088927055005</v>
      </c>
      <c r="Z577" s="4">
        <f t="shared" si="156"/>
        <v>70.626043197728009</v>
      </c>
      <c r="AA577" s="4">
        <f t="shared" si="157"/>
        <v>-3.3057817598195101</v>
      </c>
      <c r="AB577" s="4">
        <f t="shared" si="158"/>
        <v>-3.3057817598195101</v>
      </c>
      <c r="AC577" s="4">
        <f t="shared" si="159"/>
        <v>-3.3057817598195101</v>
      </c>
      <c r="AF577">
        <v>2.84</v>
      </c>
      <c r="AG577">
        <v>1.45</v>
      </c>
    </row>
    <row r="578" spans="1:33" ht="15" x14ac:dyDescent="0.25">
      <c r="A578">
        <v>2.13</v>
      </c>
      <c r="B578">
        <v>3.53</v>
      </c>
      <c r="C578">
        <v>3.5</v>
      </c>
      <c r="D578" s="45">
        <f t="shared" si="147"/>
        <v>3.848397276957316E-2</v>
      </c>
      <c r="E578" s="46">
        <f>IF(OR($A578="",$B578="",$C578=""),"",A578*'MPTO_working_3-way'!$I577)</f>
        <v>2.2119708619991907</v>
      </c>
      <c r="F578" s="47">
        <f>IF(OR($A578="",$B578="",$C578=""),"",B578*'MPTO_working_3-way'!$I577)</f>
        <v>3.6658484238765929</v>
      </c>
      <c r="G578" s="48">
        <f>IF(OR($A578="",$B578="",$C578=""),"",C578*'MPTO_working_3-way'!$I577)</f>
        <v>3.6346939046935063</v>
      </c>
      <c r="H578" s="46">
        <f>IF(OR($A578="",$B578="",$C578=""),"",'MPTO_working_3-way'!E577)</f>
        <v>2.1898341989750985</v>
      </c>
      <c r="I578" s="47">
        <f>IF(OR($A578="",$B578="",$C578=""),"",'MPTO_working_3-way'!F577)</f>
        <v>3.6974300132304561</v>
      </c>
      <c r="J578" s="48">
        <f>IF(OR($A578="",$B578="",$C578=""),"",'MPTO_working_3-way'!G577)</f>
        <v>3.6645299492432919</v>
      </c>
      <c r="K578" s="46">
        <f>IF(OR($A578="",$B578="",$C578=""),"",'OddsRatio_working_3-way'!H577)</f>
        <v>2.1988769589727153</v>
      </c>
      <c r="L578" s="47">
        <f>IF(OR($A578="",$B578="",$C578=""),"",'OddsRatio_working_3-way'!I577)</f>
        <v>3.684211244425637</v>
      </c>
      <c r="M578" s="48">
        <f>IF(OR($A578="",$B578="",$C578=""),"",'OddsRatio_working_3-way'!J577)</f>
        <v>3.6523826525945022</v>
      </c>
      <c r="N578" s="49">
        <f t="shared" si="148"/>
        <v>45.20855211881927</v>
      </c>
      <c r="O578" s="50">
        <f t="shared" si="149"/>
        <v>27.278814734584998</v>
      </c>
      <c r="P578" s="50">
        <f t="shared" si="150"/>
        <v>27.512633146595721</v>
      </c>
      <c r="Q578" t="s">
        <v>352</v>
      </c>
      <c r="R578" t="s">
        <v>127</v>
      </c>
      <c r="S578" s="40">
        <v>44164</v>
      </c>
      <c r="T578" s="4">
        <v>100</v>
      </c>
      <c r="U578" s="4">
        <f t="shared" si="151"/>
        <v>53.051643192488264</v>
      </c>
      <c r="V578" s="4">
        <f t="shared" si="152"/>
        <v>71.671388101982998</v>
      </c>
      <c r="W578" s="4">
        <f t="shared" si="153"/>
        <v>71.428571428571431</v>
      </c>
      <c r="X578" s="4">
        <f t="shared" si="154"/>
        <v>56.900040469445571</v>
      </c>
      <c r="Y578" s="4">
        <f t="shared" si="155"/>
        <v>75.519785378940313</v>
      </c>
      <c r="Z578" s="4">
        <f t="shared" si="156"/>
        <v>75.276968705528731</v>
      </c>
      <c r="AA578" s="4">
        <f t="shared" si="157"/>
        <v>-3.8483972769573072</v>
      </c>
      <c r="AB578" s="4">
        <f t="shared" si="158"/>
        <v>-3.8483972769573143</v>
      </c>
      <c r="AC578" s="4">
        <f t="shared" si="159"/>
        <v>-3.8483972769573001</v>
      </c>
      <c r="AF578">
        <v>1.86</v>
      </c>
      <c r="AG578">
        <v>1.99</v>
      </c>
    </row>
    <row r="579" spans="1:33" ht="15" x14ac:dyDescent="0.25">
      <c r="A579">
        <v>1.68</v>
      </c>
      <c r="B579">
        <v>3.69</v>
      </c>
      <c r="C579">
        <v>5.69</v>
      </c>
      <c r="D579" s="45">
        <f t="shared" si="147"/>
        <v>4.1987729694018094E-2</v>
      </c>
      <c r="E579" s="46">
        <f>IF(OR($A579="",$B579="",$C579=""),"",A579*'MPTO_working_3-way'!$I578)</f>
        <v>1.7505393858859504</v>
      </c>
      <c r="F579" s="47">
        <f>IF(OR($A579="",$B579="",$C579=""),"",B579*'MPTO_working_3-way'!$I578)</f>
        <v>3.8449347225709265</v>
      </c>
      <c r="G579" s="48">
        <f>IF(OR($A579="",$B579="",$C579=""),"",C579*'MPTO_working_3-way'!$I578)</f>
        <v>5.9289101819589636</v>
      </c>
      <c r="H579" s="46">
        <f>IF(OR($A579="",$B579="",$C579=""),"",'MPTO_working_3-way'!E578)</f>
        <v>1.7204532382915263</v>
      </c>
      <c r="I579" s="47">
        <f>IF(OR($A579="",$B579="",$C579=""),"",'MPTO_working_3-way'!F578)</f>
        <v>3.8909476305595847</v>
      </c>
      <c r="J579" s="48">
        <f>IF(OR($A579="",$B579="",$C579=""),"",'MPTO_working_3-way'!G578)</f>
        <v>6.1823414394070602</v>
      </c>
      <c r="K579" s="46">
        <f>IF(OR($A579="",$B579="",$C579=""),"",'OddsRatio_working_3-way'!H578)</f>
        <v>1.7312163023632468</v>
      </c>
      <c r="L579" s="47">
        <f>IF(OR($A579="",$B579="",$C579=""),"",'OddsRatio_working_3-way'!I578)</f>
        <v>3.8926056667016642</v>
      </c>
      <c r="M579" s="48">
        <f>IF(OR($A579="",$B579="",$C579=""),"",'OddsRatio_working_3-way'!J578)</f>
        <v>6.0432418501229783</v>
      </c>
      <c r="N579" s="49">
        <f t="shared" si="148"/>
        <v>57.125249969391504</v>
      </c>
      <c r="O579" s="50">
        <f t="shared" si="149"/>
        <v>26.008243888503447</v>
      </c>
      <c r="P579" s="50">
        <f t="shared" si="150"/>
        <v>16.866506142105045</v>
      </c>
      <c r="Q579" t="s">
        <v>128</v>
      </c>
      <c r="R579" t="s">
        <v>169</v>
      </c>
      <c r="S579" s="40">
        <v>44164</v>
      </c>
      <c r="T579" s="4">
        <v>100</v>
      </c>
      <c r="U579" s="4">
        <f t="shared" si="151"/>
        <v>40.476190476190474</v>
      </c>
      <c r="V579" s="4">
        <f t="shared" si="152"/>
        <v>72.899728997289984</v>
      </c>
      <c r="W579" s="4">
        <f t="shared" si="153"/>
        <v>82.425307557117748</v>
      </c>
      <c r="X579" s="4">
        <f t="shared" si="154"/>
        <v>44.674963445592276</v>
      </c>
      <c r="Y579" s="4">
        <f t="shared" si="155"/>
        <v>77.098501966691771</v>
      </c>
      <c r="Z579" s="4">
        <f t="shared" si="156"/>
        <v>86.624080526519549</v>
      </c>
      <c r="AA579" s="4">
        <f t="shared" si="157"/>
        <v>-4.1987729694018014</v>
      </c>
      <c r="AB579" s="4">
        <f t="shared" si="158"/>
        <v>-4.1987729694017872</v>
      </c>
      <c r="AC579" s="4">
        <f t="shared" si="159"/>
        <v>-4.1987729694018014</v>
      </c>
      <c r="AF579">
        <v>2.0499999999999998</v>
      </c>
      <c r="AG579">
        <v>1.81</v>
      </c>
    </row>
    <row r="580" spans="1:33" ht="15" x14ac:dyDescent="0.25">
      <c r="A580">
        <v>1.82</v>
      </c>
      <c r="B580">
        <v>3.51</v>
      </c>
      <c r="C580">
        <v>4.84</v>
      </c>
      <c r="D580" s="45">
        <f t="shared" si="147"/>
        <v>4.0962404598768209E-2</v>
      </c>
      <c r="E580" s="46">
        <f>IF(OR($A580="",$B580="",$C580=""),"",A580*'MPTO_working_3-way'!$I579)</f>
        <v>1.8945515763697582</v>
      </c>
      <c r="F580" s="47">
        <f>IF(OR($A580="",$B580="",$C580=""),"",B580*'MPTO_working_3-way'!$I579)</f>
        <v>3.6537780401416762</v>
      </c>
      <c r="G580" s="48">
        <f>IF(OR($A580="",$B580="",$C580=""),"",C580*'MPTO_working_3-way'!$I579)</f>
        <v>5.0382580382580384</v>
      </c>
      <c r="H580" s="46">
        <f>IF(OR($A580="",$B580="",$C580=""),"",'MPTO_working_3-way'!E579)</f>
        <v>1.8663805370475777</v>
      </c>
      <c r="I580" s="47">
        <f>IF(OR($A580="",$B580="",$C580=""),"",'MPTO_working_3-way'!F579)</f>
        <v>3.6866882714263269</v>
      </c>
      <c r="J580" s="48">
        <f>IF(OR($A580="",$B580="",$C580=""),"",'MPTO_working_3-way'!G579)</f>
        <v>5.1824901073231953</v>
      </c>
      <c r="K580" s="46">
        <f>IF(OR($A580="",$B580="",$C580=""),"",'OddsRatio_working_3-way'!H579)</f>
        <v>1.8769805080913864</v>
      </c>
      <c r="L580" s="47">
        <f>IF(OR($A580="",$B580="",$C580=""),"",'OddsRatio_working_3-way'!I579)</f>
        <v>3.6844159454992425</v>
      </c>
      <c r="M580" s="48">
        <f>IF(OR($A580="",$B580="",$C580=""),"",'OddsRatio_working_3-way'!J579)</f>
        <v>5.1068355500864921</v>
      </c>
      <c r="N580" s="49">
        <f t="shared" si="148"/>
        <v>52.782938848049113</v>
      </c>
      <c r="O580" s="50">
        <f t="shared" si="149"/>
        <v>27.368931254543988</v>
      </c>
      <c r="P580" s="50">
        <f t="shared" si="150"/>
        <v>19.848129897406899</v>
      </c>
      <c r="Q580" t="s">
        <v>167</v>
      </c>
      <c r="R580" t="s">
        <v>64</v>
      </c>
      <c r="S580" s="40">
        <v>44164</v>
      </c>
      <c r="T580" s="4">
        <v>100</v>
      </c>
      <c r="U580" s="4">
        <f t="shared" si="151"/>
        <v>45.054945054945051</v>
      </c>
      <c r="V580" s="4">
        <f t="shared" si="152"/>
        <v>71.509971509971507</v>
      </c>
      <c r="W580" s="4">
        <f t="shared" si="153"/>
        <v>79.338842975206617</v>
      </c>
      <c r="X580" s="4">
        <f t="shared" si="154"/>
        <v>49.151185514821883</v>
      </c>
      <c r="Y580" s="4">
        <f t="shared" si="155"/>
        <v>75.606211969848331</v>
      </c>
      <c r="Z580" s="4">
        <f t="shared" si="156"/>
        <v>83.435083435083442</v>
      </c>
      <c r="AA580" s="4">
        <f t="shared" si="157"/>
        <v>-4.0962404598768316</v>
      </c>
      <c r="AB580" s="4">
        <f t="shared" si="158"/>
        <v>-4.0962404598768245</v>
      </c>
      <c r="AC580" s="4">
        <f t="shared" si="159"/>
        <v>-4.0962404598768245</v>
      </c>
      <c r="AF580">
        <v>1.96</v>
      </c>
      <c r="AG580">
        <v>1.89</v>
      </c>
    </row>
    <row r="581" spans="1:33" ht="15" x14ac:dyDescent="0.25">
      <c r="A581">
        <v>1.83</v>
      </c>
      <c r="B581">
        <v>3.8</v>
      </c>
      <c r="C581">
        <v>4.29</v>
      </c>
      <c r="D581" s="45">
        <f t="shared" si="147"/>
        <v>4.2706215268768943E-2</v>
      </c>
      <c r="E581" s="46">
        <f>IF(OR($A581="",$B581="",$C581=""),"",A581*'MPTO_working_3-way'!$I580)</f>
        <v>1.9081523739418473</v>
      </c>
      <c r="F581" s="47">
        <f>IF(OR($A581="",$B581="",$C581=""),"",B581*'MPTO_working_3-way'!$I580)</f>
        <v>3.9622836180213219</v>
      </c>
      <c r="G581" s="48">
        <f>IF(OR($A581="",$B581="",$C581=""),"",C581*'MPTO_working_3-way'!$I580)</f>
        <v>4.4732096635030185</v>
      </c>
      <c r="H581" s="46">
        <f>IF(OR($A581="",$B581="",$C581=""),"",'MPTO_working_3-way'!E580)</f>
        <v>1.8789480844374236</v>
      </c>
      <c r="I581" s="47">
        <f>IF(OR($A581="",$B581="",$C581=""),"",'MPTO_working_3-way'!F580)</f>
        <v>4.0173147931193274</v>
      </c>
      <c r="J581" s="48">
        <f>IF(OR($A581="",$B581="",$C581=""),"",'MPTO_working_3-way'!G580)</f>
        <v>4.5690301593427787</v>
      </c>
      <c r="K581" s="46">
        <f>IF(OR($A581="",$B581="",$C581=""),"",'OddsRatio_working_3-way'!H580)</f>
        <v>1.8897168244668037</v>
      </c>
      <c r="L581" s="47">
        <f>IF(OR($A581="",$B581="",$C581=""),"",'OddsRatio_working_3-way'!I580)</f>
        <v>4.0014543475988544</v>
      </c>
      <c r="M581" s="48">
        <f>IF(OR($A581="",$B581="",$C581=""),"",'OddsRatio_working_3-way'!J580)</f>
        <v>4.5267088584286546</v>
      </c>
      <c r="N581" s="49">
        <f t="shared" si="148"/>
        <v>52.406716237980888</v>
      </c>
      <c r="O581" s="50">
        <f t="shared" si="149"/>
        <v>25.237971240922381</v>
      </c>
      <c r="P581" s="50">
        <f t="shared" si="150"/>
        <v>22.355312521096749</v>
      </c>
      <c r="Q581" t="s">
        <v>65</v>
      </c>
      <c r="R581" t="s">
        <v>166</v>
      </c>
      <c r="S581" s="40">
        <v>44164</v>
      </c>
      <c r="T581" s="4">
        <v>100</v>
      </c>
      <c r="U581" s="4">
        <f t="shared" si="151"/>
        <v>45.355191256830594</v>
      </c>
      <c r="V581" s="4">
        <f t="shared" si="152"/>
        <v>73.68421052631578</v>
      </c>
      <c r="W581" s="4">
        <f t="shared" si="153"/>
        <v>76.689976689976689</v>
      </c>
      <c r="X581" s="4">
        <f t="shared" si="154"/>
        <v>49.625812783707516</v>
      </c>
      <c r="Y581" s="4">
        <f t="shared" si="155"/>
        <v>77.954832053192703</v>
      </c>
      <c r="Z581" s="4">
        <f t="shared" si="156"/>
        <v>80.960598216853597</v>
      </c>
      <c r="AA581" s="4">
        <f t="shared" si="157"/>
        <v>-4.2706215268769228</v>
      </c>
      <c r="AB581" s="4">
        <f t="shared" si="158"/>
        <v>-4.2706215268769228</v>
      </c>
      <c r="AC581" s="4">
        <f t="shared" si="159"/>
        <v>-4.2706215268769085</v>
      </c>
      <c r="AF581">
        <v>1.55</v>
      </c>
      <c r="AG581">
        <v>2.52</v>
      </c>
    </row>
    <row r="582" spans="1:33" ht="15" x14ac:dyDescent="0.25">
      <c r="A582">
        <v>1.63</v>
      </c>
      <c r="B582">
        <v>4.3099999999999996</v>
      </c>
      <c r="C582">
        <v>5.28</v>
      </c>
      <c r="D582" s="45">
        <f t="shared" si="147"/>
        <v>3.4909433394195721E-2</v>
      </c>
      <c r="E582" s="46">
        <f>IF(OR($A582="",$B582="",$C582=""),"",A582*'MPTO_working_3-way'!$I581)</f>
        <v>1.6869023764325388</v>
      </c>
      <c r="F582" s="47">
        <f>IF(OR($A582="",$B582="",$C582=""),"",B582*'MPTO_working_3-way'!$I581)</f>
        <v>4.4604596579289835</v>
      </c>
      <c r="G582" s="48">
        <f>IF(OR($A582="",$B582="",$C582=""),"",C582*'MPTO_working_3-way'!$I581)</f>
        <v>5.4643218083213538</v>
      </c>
      <c r="H582" s="46">
        <f>IF(OR($A582="",$B582="",$C582=""),"",'MPTO_working_3-way'!E581)</f>
        <v>1.6615147118608355</v>
      </c>
      <c r="I582" s="47">
        <f>IF(OR($A582="",$B582="",$C582=""),"",'MPTO_working_3-way'!F581)</f>
        <v>4.537573940996606</v>
      </c>
      <c r="J582" s="48">
        <f>IF(OR($A582="",$B582="",$C582=""),"",'MPTO_working_3-way'!G581)</f>
        <v>5.6256428901615827</v>
      </c>
      <c r="K582" s="46">
        <f>IF(OR($A582="",$B582="",$C582=""),"",'OddsRatio_working_3-way'!H581)</f>
        <v>1.6701878962742052</v>
      </c>
      <c r="L582" s="47">
        <f>IF(OR($A582="",$B582="",$C582=""),"",'OddsRatio_working_3-way'!I581)</f>
        <v>4.5211459312184408</v>
      </c>
      <c r="M582" s="48">
        <f>IF(OR($A582="",$B582="",$C582=""),"",'OddsRatio_working_3-way'!J581)</f>
        <v>5.5530225334184076</v>
      </c>
      <c r="N582" s="49">
        <f t="shared" si="148"/>
        <v>59.280253200828369</v>
      </c>
      <c r="O582" s="50">
        <f t="shared" si="149"/>
        <v>22.419214087552263</v>
      </c>
      <c r="P582" s="50">
        <f t="shared" si="150"/>
        <v>18.300532711619361</v>
      </c>
      <c r="Q582" t="s">
        <v>238</v>
      </c>
      <c r="R582" t="s">
        <v>234</v>
      </c>
      <c r="S582" s="40">
        <v>44165</v>
      </c>
      <c r="T582" s="4">
        <v>100</v>
      </c>
      <c r="U582" s="4">
        <f t="shared" si="151"/>
        <v>38.650306748466257</v>
      </c>
      <c r="V582" s="4">
        <f t="shared" si="152"/>
        <v>76.798143851508115</v>
      </c>
      <c r="W582" s="4">
        <f t="shared" si="153"/>
        <v>81.060606060606062</v>
      </c>
      <c r="X582" s="4">
        <f t="shared" si="154"/>
        <v>42.141250087885815</v>
      </c>
      <c r="Y582" s="4">
        <f t="shared" si="155"/>
        <v>80.289087190927688</v>
      </c>
      <c r="Z582" s="4">
        <f t="shared" si="156"/>
        <v>84.551549400025621</v>
      </c>
      <c r="AA582" s="4">
        <f t="shared" si="157"/>
        <v>-3.4909433394195588</v>
      </c>
      <c r="AB582" s="4">
        <f t="shared" si="158"/>
        <v>-3.490943339419573</v>
      </c>
      <c r="AC582" s="4">
        <f t="shared" si="159"/>
        <v>-3.4909433394195588</v>
      </c>
      <c r="AF582">
        <v>1.5</v>
      </c>
      <c r="AG582">
        <v>2.65</v>
      </c>
    </row>
    <row r="583" spans="1:33" ht="15" x14ac:dyDescent="0.25">
      <c r="A583">
        <v>2.2599999999999998</v>
      </c>
      <c r="B583">
        <v>3.45</v>
      </c>
      <c r="C583">
        <v>3.31</v>
      </c>
      <c r="D583" s="45">
        <f t="shared" si="147"/>
        <v>3.4447752195340353E-2</v>
      </c>
      <c r="E583" s="46">
        <f>IF(OR($A583="",$B583="",$C583=""),"",A583*'MPTO_working_3-way'!$I582)</f>
        <v>2.3378519199614689</v>
      </c>
      <c r="F583" s="47">
        <f>IF(OR($A583="",$B583="",$C583=""),"",B583*'MPTO_working_3-way'!$I582)</f>
        <v>3.5688447450739242</v>
      </c>
      <c r="G583" s="48">
        <f>IF(OR($A583="",$B583="",$C583=""),"",C583*'MPTO_working_3-way'!$I582)</f>
        <v>3.4240220597665765</v>
      </c>
      <c r="H583" s="46">
        <f>IF(OR($A583="",$B583="",$C583=""),"",'MPTO_working_3-way'!E582)</f>
        <v>2.3202109592990237</v>
      </c>
      <c r="I583" s="47">
        <f>IF(OR($A583="",$B583="",$C583=""),"",'MPTO_working_3-way'!F582)</f>
        <v>3.5923090164280507</v>
      </c>
      <c r="J583" s="48">
        <f>IF(OR($A583="",$B583="",$C583=""),"",'MPTO_working_3-way'!G582)</f>
        <v>3.4407747410560048</v>
      </c>
      <c r="K583" s="46">
        <f>IF(OR($A583="",$B583="",$C583=""),"",'OddsRatio_working_3-way'!H582)</f>
        <v>2.3277124446203121</v>
      </c>
      <c r="L583" s="47">
        <f>IF(OR($A583="",$B583="",$C583=""),"",'OddsRatio_working_3-way'!I582)</f>
        <v>3.5816630867617176</v>
      </c>
      <c r="M583" s="48">
        <f>IF(OR($A583="",$B583="",$C583=""),"",'OddsRatio_working_3-way'!J582)</f>
        <v>3.4341394818039062</v>
      </c>
      <c r="N583" s="49">
        <f t="shared" si="148"/>
        <v>42.774308820059112</v>
      </c>
      <c r="O583" s="50">
        <f t="shared" si="149"/>
        <v>28.020271864734376</v>
      </c>
      <c r="P583" s="50">
        <f t="shared" si="150"/>
        <v>29.205419315206527</v>
      </c>
      <c r="Q583" t="s">
        <v>389</v>
      </c>
      <c r="R583" t="s">
        <v>356</v>
      </c>
      <c r="S583" s="40">
        <v>44165</v>
      </c>
      <c r="T583" s="4">
        <v>100</v>
      </c>
      <c r="U583" s="4">
        <f t="shared" si="151"/>
        <v>55.752212389380524</v>
      </c>
      <c r="V583" s="4">
        <f t="shared" si="152"/>
        <v>71.014492753623188</v>
      </c>
      <c r="W583" s="4">
        <f t="shared" si="153"/>
        <v>69.78851963746223</v>
      </c>
      <c r="X583" s="4">
        <f t="shared" si="154"/>
        <v>59.196987608914576</v>
      </c>
      <c r="Y583" s="4">
        <f t="shared" si="155"/>
        <v>74.459267973157225</v>
      </c>
      <c r="Z583" s="4">
        <f t="shared" si="156"/>
        <v>73.233294856996281</v>
      </c>
      <c r="AA583" s="4">
        <f t="shared" si="157"/>
        <v>-3.4447752195340513</v>
      </c>
      <c r="AB583" s="4">
        <f t="shared" si="158"/>
        <v>-3.4447752195340371</v>
      </c>
      <c r="AC583" s="4">
        <f t="shared" si="159"/>
        <v>-3.4447752195340513</v>
      </c>
      <c r="AF583">
        <v>1.83</v>
      </c>
      <c r="AG583">
        <v>2.0499999999999998</v>
      </c>
    </row>
    <row r="584" spans="1:33" ht="15" x14ac:dyDescent="0.25">
      <c r="A584">
        <v>1.54</v>
      </c>
      <c r="B584">
        <v>4.53</v>
      </c>
      <c r="C584">
        <v>6.44</v>
      </c>
      <c r="D584" s="45">
        <f t="shared" si="147"/>
        <v>2.5380704332619075E-2</v>
      </c>
      <c r="E584" s="46">
        <f>IF(OR($A584="",$B584="",$C584=""),"",A584*'MPTO_working_3-way'!$I583)</f>
        <v>1.5790862846722333</v>
      </c>
      <c r="F584" s="47">
        <f>IF(OR($A584="",$B584="",$C584=""),"",B584*'MPTO_working_3-way'!$I583)</f>
        <v>4.6449745906267648</v>
      </c>
      <c r="G584" s="48">
        <f>IF(OR($A584="",$B584="",$C584=""),"",C584*'MPTO_working_3-way'!$I583)</f>
        <v>6.603451735902067</v>
      </c>
      <c r="H584" s="46">
        <f>IF(OR($A584="",$B584="",$C584=""),"",'MPTO_working_3-way'!E583)</f>
        <v>1.5603291565315258</v>
      </c>
      <c r="I584" s="47">
        <f>IF(OR($A584="",$B584="",$C584=""),"",'MPTO_working_3-way'!F583)</f>
        <v>4.7105304361781659</v>
      </c>
      <c r="J584" s="48">
        <f>IF(OR($A584="",$B584="",$C584=""),"",'MPTO_working_3-way'!G583)</f>
        <v>6.811095106165614</v>
      </c>
      <c r="K584" s="46">
        <f>IF(OR($A584="",$B584="",$C584=""),"",'OddsRatio_working_3-way'!H583)</f>
        <v>1.5665909871282848</v>
      </c>
      <c r="L584" s="47">
        <f>IF(OR($A584="",$B584="",$C584=""),"",'OddsRatio_working_3-way'!I583)</f>
        <v>4.7038262677089726</v>
      </c>
      <c r="M584" s="48">
        <f>IF(OR($A584="",$B584="",$C584=""),"",'OddsRatio_working_3-way'!J583)</f>
        <v>6.7078795740330905</v>
      </c>
      <c r="N584" s="49">
        <f t="shared" si="148"/>
        <v>63.327761738337642</v>
      </c>
      <c r="O584" s="50">
        <f t="shared" si="149"/>
        <v>21.528643063364232</v>
      </c>
      <c r="P584" s="50">
        <f t="shared" si="150"/>
        <v>15.143595198298133</v>
      </c>
      <c r="Q584" t="s">
        <v>39</v>
      </c>
      <c r="R584" t="s">
        <v>41</v>
      </c>
      <c r="S584" s="40">
        <v>44165</v>
      </c>
      <c r="T584" s="4">
        <v>100</v>
      </c>
      <c r="U584" s="4">
        <f t="shared" si="151"/>
        <v>35.064935064935064</v>
      </c>
      <c r="V584" s="4">
        <f t="shared" si="152"/>
        <v>77.924944812362028</v>
      </c>
      <c r="W584" s="4">
        <f t="shared" si="153"/>
        <v>84.472049689440993</v>
      </c>
      <c r="X584" s="4">
        <f t="shared" si="154"/>
        <v>37.603005498196971</v>
      </c>
      <c r="Y584" s="4">
        <f t="shared" si="155"/>
        <v>80.463015245623936</v>
      </c>
      <c r="Z584" s="4">
        <f t="shared" si="156"/>
        <v>87.010120122702901</v>
      </c>
      <c r="AA584" s="4">
        <f t="shared" si="157"/>
        <v>-2.5380704332619075</v>
      </c>
      <c r="AB584" s="4">
        <f t="shared" si="158"/>
        <v>-2.5380704332619075</v>
      </c>
      <c r="AC584" s="4">
        <f t="shared" si="159"/>
        <v>-2.5380704332619075</v>
      </c>
      <c r="AF584">
        <v>1.72</v>
      </c>
      <c r="AG584">
        <v>2.23</v>
      </c>
    </row>
    <row r="585" spans="1:33" ht="15" x14ac:dyDescent="0.25">
      <c r="A585">
        <v>2.36</v>
      </c>
      <c r="B585">
        <v>3.64</v>
      </c>
      <c r="C585">
        <v>3.09</v>
      </c>
      <c r="D585" s="45">
        <f t="shared" si="147"/>
        <v>2.2078683753852468E-2</v>
      </c>
      <c r="E585" s="46">
        <f>IF(OR($A585="",$B585="",$C585=""),"",A585*'MPTO_working_3-way'!$I584)</f>
        <v>2.4121056936590919</v>
      </c>
      <c r="F585" s="47">
        <f>IF(OR($A585="",$B585="",$C585=""),"",B585*'MPTO_working_3-way'!$I584)</f>
        <v>3.7203664088640229</v>
      </c>
      <c r="G585" s="48">
        <f>IF(OR($A585="",$B585="",$C585=""),"",C585*'MPTO_working_3-way'!$I584)</f>
        <v>3.1582231327994039</v>
      </c>
      <c r="H585" s="46">
        <f>IF(OR($A585="",$B585="",$C585=""),"",'MPTO_working_3-way'!E584)</f>
        <v>2.4017143303852349</v>
      </c>
      <c r="I585" s="47">
        <f>IF(OR($A585="",$B585="",$C585=""),"",'MPTO_working_3-way'!F584)</f>
        <v>3.740195356414989</v>
      </c>
      <c r="J585" s="48">
        <f>IF(OR($A585="",$B585="",$C585=""),"",'MPTO_working_3-way'!G584)</f>
        <v>3.1619050220733373</v>
      </c>
      <c r="K585" s="46">
        <f>IF(OR($A585="",$B585="",$C585=""),"",'OddsRatio_working_3-way'!H584)</f>
        <v>2.406346191034836</v>
      </c>
      <c r="L585" s="47">
        <f>IF(OR($A585="",$B585="",$C585=""),"",'OddsRatio_working_3-way'!I584)</f>
        <v>3.7299661355382128</v>
      </c>
      <c r="M585" s="48">
        <f>IF(OR($A585="",$B585="",$C585=""),"",'OddsRatio_working_3-way'!J584)</f>
        <v>3.1612231906344186</v>
      </c>
      <c r="N585" s="49">
        <f t="shared" si="148"/>
        <v>41.457553150709167</v>
      </c>
      <c r="O585" s="50">
        <f t="shared" si="149"/>
        <v>26.879072921888358</v>
      </c>
      <c r="P585" s="50">
        <f t="shared" si="150"/>
        <v>31.663373927402471</v>
      </c>
      <c r="Q585" t="s">
        <v>72</v>
      </c>
      <c r="R585" t="s">
        <v>136</v>
      </c>
      <c r="S585" s="40">
        <v>44165</v>
      </c>
      <c r="T585" s="4">
        <v>100</v>
      </c>
      <c r="U585" s="4">
        <f t="shared" si="151"/>
        <v>57.627118644067799</v>
      </c>
      <c r="V585" s="4">
        <f t="shared" si="152"/>
        <v>72.527472527472526</v>
      </c>
      <c r="W585" s="4">
        <f t="shared" si="153"/>
        <v>67.637540453074436</v>
      </c>
      <c r="X585" s="4">
        <f t="shared" si="154"/>
        <v>59.834987019453045</v>
      </c>
      <c r="Y585" s="4">
        <f t="shared" si="155"/>
        <v>74.735340902857786</v>
      </c>
      <c r="Z585" s="4">
        <f t="shared" si="156"/>
        <v>69.845408828459682</v>
      </c>
      <c r="AA585" s="4">
        <f t="shared" si="157"/>
        <v>-2.2078683753852459</v>
      </c>
      <c r="AB585" s="4">
        <f t="shared" si="158"/>
        <v>-2.2078683753852602</v>
      </c>
      <c r="AC585" s="4">
        <f t="shared" si="159"/>
        <v>-2.2078683753852459</v>
      </c>
      <c r="AF585">
        <v>1.73</v>
      </c>
      <c r="AG585">
        <v>2.2200000000000002</v>
      </c>
    </row>
    <row r="586" spans="1:33" ht="15" x14ac:dyDescent="0.25">
      <c r="A586">
        <v>2.36</v>
      </c>
      <c r="B586">
        <v>2.79</v>
      </c>
      <c r="C586">
        <v>3.6</v>
      </c>
      <c r="D586" s="45">
        <f t="shared" si="147"/>
        <v>5.9929530405200104E-2</v>
      </c>
      <c r="E586" s="46">
        <f>IF(OR($A586="",$B586="",$C586=""),"",A586*'MPTO_working_3-way'!$I585)</f>
        <v>2.5014336917562723</v>
      </c>
      <c r="F586" s="47">
        <f>IF(OR($A586="",$B586="",$C586=""),"",B586*'MPTO_working_3-way'!$I585)</f>
        <v>2.9572033898305081</v>
      </c>
      <c r="G586" s="48">
        <f>IF(OR($A586="",$B586="",$C586=""),"",C586*'MPTO_working_3-way'!$I585)</f>
        <v>3.8157463094587203</v>
      </c>
      <c r="H586" s="46">
        <f>IF(OR($A586="",$B586="",$C586=""),"",'MPTO_working_3-way'!E585)</f>
        <v>2.4767660556210349</v>
      </c>
      <c r="I586" s="47">
        <f>IF(OR($A586="",$B586="",$C586=""),"",'MPTO_working_3-way'!F585)</f>
        <v>2.9546773566278755</v>
      </c>
      <c r="J586" s="48">
        <f>IF(OR($A586="",$B586="",$C586=""),"",'MPTO_working_3-way'!G585)</f>
        <v>3.8789568769146174</v>
      </c>
      <c r="K586" s="46">
        <f>IF(OR($A586="",$B586="",$C586=""),"",'OddsRatio_working_3-way'!H585)</f>
        <v>2.4880898975114962</v>
      </c>
      <c r="L586" s="47">
        <f>IF(OR($A586="",$B586="",$C586=""),"",'OddsRatio_working_3-way'!I585)</f>
        <v>2.95858890922469</v>
      </c>
      <c r="M586" s="48">
        <f>IF(OR($A586="",$B586="",$C586=""),"",'OddsRatio_working_3-way'!J585)</f>
        <v>3.8448777452425662</v>
      </c>
      <c r="N586" s="49">
        <f t="shared" si="148"/>
        <v>39.977074079381005</v>
      </c>
      <c r="O586" s="50">
        <f t="shared" si="149"/>
        <v>33.815732913024796</v>
      </c>
      <c r="P586" s="50">
        <f t="shared" si="150"/>
        <v>26.207193007594213</v>
      </c>
      <c r="Q586" t="s">
        <v>396</v>
      </c>
      <c r="R586" t="s">
        <v>339</v>
      </c>
      <c r="S586" s="40">
        <v>44165</v>
      </c>
      <c r="T586" s="4">
        <v>100</v>
      </c>
      <c r="U586" s="4">
        <f t="shared" si="151"/>
        <v>57.627118644067799</v>
      </c>
      <c r="V586" s="4">
        <f t="shared" si="152"/>
        <v>64.157706093189958</v>
      </c>
      <c r="W586" s="4">
        <f t="shared" si="153"/>
        <v>72.222222222222229</v>
      </c>
      <c r="X586" s="4">
        <f t="shared" si="154"/>
        <v>63.620071684587806</v>
      </c>
      <c r="Y586" s="4">
        <f t="shared" si="155"/>
        <v>70.150659133709993</v>
      </c>
      <c r="Z586" s="4">
        <f t="shared" si="156"/>
        <v>78.215175262742235</v>
      </c>
      <c r="AA586" s="4">
        <f t="shared" si="157"/>
        <v>-5.9929530405200069</v>
      </c>
      <c r="AB586" s="4">
        <f t="shared" si="158"/>
        <v>-5.9929530405200353</v>
      </c>
      <c r="AC586" s="4">
        <f t="shared" si="159"/>
        <v>-5.9929530405200069</v>
      </c>
      <c r="AF586">
        <v>2.41</v>
      </c>
      <c r="AG586">
        <v>1.55</v>
      </c>
    </row>
    <row r="587" spans="1:33" ht="15" x14ac:dyDescent="0.25">
      <c r="A587">
        <v>2.64</v>
      </c>
      <c r="B587">
        <v>3.54</v>
      </c>
      <c r="C587">
        <v>2.77</v>
      </c>
      <c r="D587" s="45">
        <f t="shared" si="147"/>
        <v>2.2284584819003195E-2</v>
      </c>
      <c r="E587" s="46">
        <f>IF(OR($A587="",$B587="",$C587=""),"",A587*'MPTO_working_3-way'!$I586)</f>
        <v>2.6988313039221685</v>
      </c>
      <c r="F587" s="47">
        <f>IF(OR($A587="",$B587="",$C587=""),"",B587*'MPTO_working_3-way'!$I586)</f>
        <v>3.6188874302592713</v>
      </c>
      <c r="G587" s="48">
        <f>IF(OR($A587="",$B587="",$C587=""),"",C587*'MPTO_working_3-way'!$I586)</f>
        <v>2.8317282999486388</v>
      </c>
      <c r="H587" s="46">
        <f>IF(OR($A587="",$B587="",$C587=""),"",'MPTO_working_3-way'!E586)</f>
        <v>2.6928071179873645</v>
      </c>
      <c r="I587" s="47">
        <f>IF(OR($A587="",$B587="",$C587=""),"",'MPTO_working_3-way'!F586)</f>
        <v>3.6356010754294923</v>
      </c>
      <c r="J587" s="48">
        <f>IF(OR($A587="",$B587="",$C587=""),"",'MPTO_working_3-way'!G586)</f>
        <v>2.8281931857611196</v>
      </c>
      <c r="K587" s="46">
        <f>IF(OR($A587="",$B587="",$C587=""),"",'OddsRatio_working_3-way'!H586)</f>
        <v>2.6958777448837186</v>
      </c>
      <c r="L587" s="47">
        <f>IF(OR($A587="",$B587="",$C587=""),"",'OddsRatio_working_3-way'!I586)</f>
        <v>3.6265423609784424</v>
      </c>
      <c r="M587" s="48">
        <f>IF(OR($A587="",$B587="",$C587=""),"",'OddsRatio_working_3-way'!J586)</f>
        <v>2.8303070783196231</v>
      </c>
      <c r="N587" s="49">
        <f t="shared" si="148"/>
        <v>37.053075475548098</v>
      </c>
      <c r="O587" s="50">
        <f t="shared" si="149"/>
        <v>27.632802049561295</v>
      </c>
      <c r="P587" s="50">
        <f t="shared" si="150"/>
        <v>35.31412247489061</v>
      </c>
      <c r="Q587" t="s">
        <v>104</v>
      </c>
      <c r="R587" t="s">
        <v>99</v>
      </c>
      <c r="S587" s="40">
        <v>44165</v>
      </c>
      <c r="T587" s="4">
        <v>100</v>
      </c>
      <c r="U587" s="4">
        <f t="shared" si="151"/>
        <v>62.121212121212118</v>
      </c>
      <c r="V587" s="4">
        <f t="shared" si="152"/>
        <v>71.751412429378533</v>
      </c>
      <c r="W587" s="4">
        <f t="shared" si="153"/>
        <v>63.898916967509031</v>
      </c>
      <c r="X587" s="4">
        <f t="shared" si="154"/>
        <v>64.349670603112457</v>
      </c>
      <c r="Y587" s="4">
        <f t="shared" si="155"/>
        <v>73.979870911278852</v>
      </c>
      <c r="Z587" s="4">
        <f t="shared" si="156"/>
        <v>66.127375449409342</v>
      </c>
      <c r="AA587" s="4">
        <f t="shared" si="157"/>
        <v>-2.2284584819003399</v>
      </c>
      <c r="AB587" s="4">
        <f t="shared" si="158"/>
        <v>-2.2284584819003186</v>
      </c>
      <c r="AC587" s="4">
        <f t="shared" si="159"/>
        <v>-2.2284584819003115</v>
      </c>
      <c r="AF587">
        <v>1.72</v>
      </c>
      <c r="AG587">
        <v>2.23</v>
      </c>
    </row>
    <row r="588" spans="1:33" ht="15" x14ac:dyDescent="0.25">
      <c r="A588">
        <v>2.73</v>
      </c>
      <c r="B588">
        <v>3.36</v>
      </c>
      <c r="C588">
        <v>2.79</v>
      </c>
      <c r="D588" s="45">
        <f t="shared" si="147"/>
        <v>2.2342352987514191E-2</v>
      </c>
      <c r="E588" s="46">
        <f>IF(OR($A588="",$B588="",$C588=""),"",A588*'MPTO_working_3-way'!$I587)</f>
        <v>2.7909946236559136</v>
      </c>
      <c r="F588" s="47">
        <f>IF(OR($A588="",$B588="",$C588=""),"",B588*'MPTO_working_3-way'!$I587)</f>
        <v>3.4350703060380474</v>
      </c>
      <c r="G588" s="48">
        <f>IF(OR($A588="",$B588="",$C588=""),"",C588*'MPTO_working_3-way'!$I587)</f>
        <v>2.8523351648351647</v>
      </c>
      <c r="H588" s="46">
        <f>IF(OR($A588="",$B588="",$C588=""),"",'MPTO_working_3-way'!E587)</f>
        <v>2.7866570323147135</v>
      </c>
      <c r="I588" s="47">
        <f>IF(OR($A588="",$B588="",$C588=""),"",'MPTO_working_3-way'!F587)</f>
        <v>3.4462366807682732</v>
      </c>
      <c r="J588" s="48">
        <f>IF(OR($A588="",$B588="",$C588=""),"",'MPTO_working_3-way'!G587)</f>
        <v>2.849201821735512</v>
      </c>
      <c r="K588" s="46">
        <f>IF(OR($A588="",$B588="",$C588=""),"",'OddsRatio_working_3-way'!H587)</f>
        <v>2.7888828744422369</v>
      </c>
      <c r="L588" s="47">
        <f>IF(OR($A588="",$B588="",$C588=""),"",'OddsRatio_working_3-way'!I587)</f>
        <v>3.4403257709154218</v>
      </c>
      <c r="M588" s="48">
        <f>IF(OR($A588="",$B588="",$C588=""),"",'OddsRatio_working_3-way'!J587)</f>
        <v>2.8509250550587302</v>
      </c>
      <c r="N588" s="49">
        <f t="shared" si="148"/>
        <v>35.829520828316888</v>
      </c>
      <c r="O588" s="50">
        <f t="shared" si="149"/>
        <v>29.111485673007468</v>
      </c>
      <c r="P588" s="50">
        <f t="shared" si="150"/>
        <v>35.058993498675655</v>
      </c>
      <c r="Q588" t="s">
        <v>96</v>
      </c>
      <c r="R588" t="s">
        <v>103</v>
      </c>
      <c r="S588" s="40">
        <v>44165</v>
      </c>
      <c r="T588" s="4">
        <v>100</v>
      </c>
      <c r="U588" s="4">
        <f t="shared" si="151"/>
        <v>63.369963369963365</v>
      </c>
      <c r="V588" s="4">
        <f t="shared" si="152"/>
        <v>70.238095238095241</v>
      </c>
      <c r="W588" s="4">
        <f t="shared" si="153"/>
        <v>64.157706093189958</v>
      </c>
      <c r="X588" s="4">
        <f t="shared" si="154"/>
        <v>65.604198668714801</v>
      </c>
      <c r="Y588" s="4">
        <f t="shared" si="155"/>
        <v>72.47233053684667</v>
      </c>
      <c r="Z588" s="4">
        <f t="shared" si="156"/>
        <v>66.391941391941387</v>
      </c>
      <c r="AA588" s="4">
        <f t="shared" si="157"/>
        <v>-2.234235298751436</v>
      </c>
      <c r="AB588" s="4">
        <f t="shared" si="158"/>
        <v>-2.2342352987514289</v>
      </c>
      <c r="AC588" s="4">
        <f t="shared" si="159"/>
        <v>-2.2342352987514289</v>
      </c>
      <c r="AF588">
        <v>1.98</v>
      </c>
      <c r="AG588">
        <v>1.93</v>
      </c>
    </row>
    <row r="589" spans="1:33" ht="15" x14ac:dyDescent="0.25">
      <c r="A589">
        <v>3.4</v>
      </c>
      <c r="B589">
        <v>3.16</v>
      </c>
      <c r="C589">
        <v>2.37</v>
      </c>
      <c r="D589" s="45">
        <f t="shared" si="147"/>
        <v>3.2514271531397299E-2</v>
      </c>
      <c r="E589" s="46">
        <f>IF(OR($A589="",$B589="",$C589=""),"",A589*'MPTO_working_3-way'!$I588)</f>
        <v>3.5105485232067508</v>
      </c>
      <c r="F589" s="47">
        <f>IF(OR($A589="",$B589="",$C589=""),"",B589*'MPTO_working_3-way'!$I588)</f>
        <v>3.2627450980392156</v>
      </c>
      <c r="G589" s="48">
        <f>IF(OR($A589="",$B589="",$C589=""),"",C589*'MPTO_working_3-way'!$I588)</f>
        <v>2.4470588235294115</v>
      </c>
      <c r="H589" s="46">
        <f>IF(OR($A589="",$B589="",$C589=""),"",'MPTO_working_3-way'!E588)</f>
        <v>3.5300817757009342</v>
      </c>
      <c r="I589" s="47">
        <f>IF(OR($A589="",$B589="",$C589=""),"",'MPTO_working_3-way'!F588)</f>
        <v>3.2720628045479154</v>
      </c>
      <c r="J589" s="48">
        <f>IF(OR($A589="",$B589="",$C589=""),"",'MPTO_working_3-way'!G588)</f>
        <v>2.4324813845844231</v>
      </c>
      <c r="K589" s="46">
        <f>IF(OR($A589="",$B589="",$C589=""),"",'OddsRatio_working_3-way'!H588)</f>
        <v>3.5206769234936903</v>
      </c>
      <c r="L589" s="47">
        <f>IF(OR($A589="",$B589="",$C589=""),"",'OddsRatio_working_3-way'!I588)</f>
        <v>3.2686092311443211</v>
      </c>
      <c r="M589" s="48">
        <f>IF(OR($A589="",$B589="",$C589=""),"",'OddsRatio_working_3-way'!J588)</f>
        <v>2.4388864104943151</v>
      </c>
      <c r="N589" s="49">
        <f t="shared" si="148"/>
        <v>28.485576923076927</v>
      </c>
      <c r="O589" s="50">
        <f t="shared" si="149"/>
        <v>30.649038461538463</v>
      </c>
      <c r="P589" s="50">
        <f t="shared" si="150"/>
        <v>40.86538461538462</v>
      </c>
      <c r="Q589" t="s">
        <v>203</v>
      </c>
      <c r="R589" t="s">
        <v>140</v>
      </c>
      <c r="S589" s="40">
        <v>44165</v>
      </c>
      <c r="T589" s="4">
        <v>100</v>
      </c>
      <c r="U589" s="4">
        <f t="shared" si="151"/>
        <v>70.588235294117652</v>
      </c>
      <c r="V589" s="4">
        <f t="shared" si="152"/>
        <v>68.35443037974683</v>
      </c>
      <c r="W589" s="4">
        <f t="shared" si="153"/>
        <v>57.805907172995774</v>
      </c>
      <c r="X589" s="4">
        <f t="shared" si="154"/>
        <v>73.839662447257368</v>
      </c>
      <c r="Y589" s="4">
        <f t="shared" si="155"/>
        <v>71.605857532886574</v>
      </c>
      <c r="Z589" s="4">
        <f t="shared" si="156"/>
        <v>61.057334326135518</v>
      </c>
      <c r="AA589" s="4">
        <f t="shared" si="157"/>
        <v>-3.2514271531397156</v>
      </c>
      <c r="AB589" s="4">
        <f t="shared" si="158"/>
        <v>-3.2514271531397441</v>
      </c>
      <c r="AC589" s="4">
        <f t="shared" si="159"/>
        <v>-3.2514271531397441</v>
      </c>
      <c r="AF589">
        <v>2.13</v>
      </c>
      <c r="AG589">
        <v>1.76</v>
      </c>
    </row>
    <row r="590" spans="1:33" ht="15" x14ac:dyDescent="0.25">
      <c r="A590">
        <v>9.42</v>
      </c>
      <c r="B590">
        <v>4.99</v>
      </c>
      <c r="C590">
        <v>1.37</v>
      </c>
      <c r="D590" s="45">
        <f t="shared" si="147"/>
        <v>3.6484921429015715E-2</v>
      </c>
      <c r="E590" s="46">
        <f>IF(OR($A590="",$B590="",$C590=""),"",A590*'MPTO_working_3-way'!$I589)</f>
        <v>9.7636879598613273</v>
      </c>
      <c r="F590" s="47">
        <f>IF(OR($A590="",$B590="",$C590=""),"",B590*'MPTO_working_3-way'!$I589)</f>
        <v>5.1720597579307883</v>
      </c>
      <c r="G590" s="48">
        <f>IF(OR($A590="",$B590="",$C590=""),"",C590*'MPTO_working_3-way'!$I589)</f>
        <v>1.4199843423577516</v>
      </c>
      <c r="H590" s="46">
        <f>IF(OR($A590="",$B590="",$C590=""),"",'MPTO_working_3-way'!E589)</f>
        <v>10.638810340416443</v>
      </c>
      <c r="I590" s="47">
        <f>IF(OR($A590="",$B590="",$C590=""),"",'MPTO_working_3-way'!F589)</f>
        <v>5.3123908649700606</v>
      </c>
      <c r="J590" s="48">
        <f>IF(OR($A590="",$B590="",$C590=""),"",'MPTO_working_3-way'!G589)</f>
        <v>1.3932129442610657</v>
      </c>
      <c r="K590" s="46">
        <f>IF(OR($A590="",$B590="",$C590=""),"",'OddsRatio_working_3-way'!H589)</f>
        <v>10.132729616262315</v>
      </c>
      <c r="L590" s="47">
        <f>IF(OR($A590="",$B590="",$C590=""),"",'OddsRatio_working_3-way'!I589)</f>
        <v>5.3277424191076781</v>
      </c>
      <c r="M590" s="48">
        <f>IF(OR($A590="",$B590="",$C590=""),"",'OddsRatio_working_3-way'!J589)</f>
        <v>1.4013194724485816</v>
      </c>
      <c r="N590" s="49">
        <f t="shared" si="148"/>
        <v>10.242031536761678</v>
      </c>
      <c r="O590" s="50">
        <f t="shared" si="149"/>
        <v>19.334656728716432</v>
      </c>
      <c r="P590" s="50">
        <f t="shared" si="150"/>
        <v>70.423311734521889</v>
      </c>
      <c r="Q590" t="s">
        <v>107</v>
      </c>
      <c r="R590" t="s">
        <v>149</v>
      </c>
      <c r="S590" s="40">
        <v>44165</v>
      </c>
      <c r="T590" s="4">
        <v>100</v>
      </c>
      <c r="U590" s="4">
        <f t="shared" si="151"/>
        <v>89.384288747346076</v>
      </c>
      <c r="V590" s="4">
        <f t="shared" si="152"/>
        <v>79.959919839679344</v>
      </c>
      <c r="W590" s="4">
        <f t="shared" si="153"/>
        <v>27.007299270072991</v>
      </c>
      <c r="X590" s="4">
        <f t="shared" si="154"/>
        <v>93.032780890247651</v>
      </c>
      <c r="Y590" s="4">
        <f t="shared" si="155"/>
        <v>83.608411982580932</v>
      </c>
      <c r="Z590" s="4">
        <f t="shared" si="156"/>
        <v>30.655791412974565</v>
      </c>
      <c r="AA590" s="4">
        <f t="shared" si="157"/>
        <v>-3.6484921429015742</v>
      </c>
      <c r="AB590" s="4">
        <f t="shared" si="158"/>
        <v>-3.6484921429015884</v>
      </c>
      <c r="AC590" s="4">
        <f t="shared" si="159"/>
        <v>-3.6484921429015742</v>
      </c>
      <c r="AF590">
        <v>1.67</v>
      </c>
      <c r="AG590">
        <v>2.2799999999999998</v>
      </c>
    </row>
    <row r="591" spans="1:33" ht="15" x14ac:dyDescent="0.25">
      <c r="A591">
        <v>1.79</v>
      </c>
      <c r="B591">
        <v>3.81</v>
      </c>
      <c r="C591">
        <v>4.91</v>
      </c>
      <c r="D591" s="45">
        <f t="shared" si="147"/>
        <v>2.4792397258185384E-2</v>
      </c>
      <c r="E591" s="46">
        <f>IF(OR($A591="",$B591="",$C591=""),"",A591*'MPTO_working_3-way'!$I590)</f>
        <v>1.8343783910921518</v>
      </c>
      <c r="F591" s="47">
        <f>IF(OR($A591="",$B591="",$C591=""),"",B591*'MPTO_working_3-way'!$I590)</f>
        <v>3.9044590335536862</v>
      </c>
      <c r="G591" s="48">
        <f>IF(OR($A591="",$B591="",$C591=""),"",C591*'MPTO_working_3-way'!$I590)</f>
        <v>5.0317306705376907</v>
      </c>
      <c r="H591" s="46">
        <f>IF(OR($A591="",$B591="",$C591=""),"",'MPTO_working_3-way'!E590)</f>
        <v>1.8168766880765586</v>
      </c>
      <c r="I591" s="47">
        <f>IF(OR($A591="",$B591="",$C591=""),"",'MPTO_working_3-way'!F590)</f>
        <v>3.9338629645892462</v>
      </c>
      <c r="J591" s="48">
        <f>IF(OR($A591="",$B591="",$C591=""),"",'MPTO_working_3-way'!G590)</f>
        <v>5.1176586739892462</v>
      </c>
      <c r="K591" s="46">
        <f>IF(OR($A591="",$B591="",$C591=""),"",'OddsRatio_working_3-way'!H590)</f>
        <v>1.8233845755760356</v>
      </c>
      <c r="L591" s="47">
        <f>IF(OR($A591="",$B591="",$C591=""),"",'OddsRatio_working_3-way'!I590)</f>
        <v>3.9287476675552666</v>
      </c>
      <c r="M591" s="48">
        <f>IF(OR($A591="",$B591="",$C591=""),"",'OddsRatio_working_3-way'!J590)</f>
        <v>5.0752325196231638</v>
      </c>
      <c r="N591" s="49">
        <f t="shared" si="148"/>
        <v>54.514379631599354</v>
      </c>
      <c r="O591" s="50">
        <f t="shared" si="149"/>
        <v>25.611742661565053</v>
      </c>
      <c r="P591" s="50">
        <f t="shared" si="150"/>
        <v>19.873877706835607</v>
      </c>
      <c r="Q591" t="s">
        <v>110</v>
      </c>
      <c r="R591" t="s">
        <v>150</v>
      </c>
      <c r="S591" s="40">
        <v>44165</v>
      </c>
      <c r="T591" s="4">
        <v>100</v>
      </c>
      <c r="U591" s="4">
        <f t="shared" si="151"/>
        <v>44.134078212290497</v>
      </c>
      <c r="V591" s="4">
        <f t="shared" si="152"/>
        <v>73.753280839895012</v>
      </c>
      <c r="W591" s="4">
        <f t="shared" si="153"/>
        <v>79.633401221995925</v>
      </c>
      <c r="X591" s="4">
        <f t="shared" si="154"/>
        <v>46.613317938109056</v>
      </c>
      <c r="Y591" s="4">
        <f t="shared" si="155"/>
        <v>76.232520565713571</v>
      </c>
      <c r="Z591" s="4">
        <f t="shared" si="156"/>
        <v>82.112640947814469</v>
      </c>
      <c r="AA591" s="4">
        <f t="shared" si="157"/>
        <v>-2.4792397258185588</v>
      </c>
      <c r="AB591" s="4">
        <f t="shared" si="158"/>
        <v>-2.4792397258185588</v>
      </c>
      <c r="AC591" s="4">
        <f t="shared" si="159"/>
        <v>-2.4792397258185446</v>
      </c>
      <c r="AF591">
        <v>1.92</v>
      </c>
      <c r="AG591">
        <v>1.98</v>
      </c>
    </row>
    <row r="592" spans="1:33" ht="15" x14ac:dyDescent="0.25">
      <c r="A592">
        <v>2.73</v>
      </c>
      <c r="B592">
        <v>2.77</v>
      </c>
      <c r="C592">
        <v>3.26</v>
      </c>
      <c r="D592" s="45">
        <f t="shared" si="147"/>
        <v>3.4059662882944819E-2</v>
      </c>
      <c r="E592" s="46">
        <f>IF(OR($A592="",$B592="",$C592=""),"",A592*'MPTO_working_3-way'!$I591)</f>
        <v>2.8229828796704393</v>
      </c>
      <c r="F592" s="47">
        <f>IF(OR($A592="",$B592="",$C592=""),"",B592*'MPTO_working_3-way'!$I591)</f>
        <v>2.8643452661857571</v>
      </c>
      <c r="G592" s="48">
        <f>IF(OR($A592="",$B592="",$C592=""),"",C592*'MPTO_working_3-way'!$I591)</f>
        <v>3.3710345009984</v>
      </c>
      <c r="H592" s="46">
        <f>IF(OR($A592="",$B592="",$C592=""),"",'MPTO_working_3-way'!E591)</f>
        <v>2.8173208691222023</v>
      </c>
      <c r="I592" s="47">
        <f>IF(OR($A592="",$B592="",$C592=""),"",'MPTO_working_3-way'!F591)</f>
        <v>2.8599406196797141</v>
      </c>
      <c r="J592" s="48">
        <f>IF(OR($A592="",$B592="",$C592=""),"",'MPTO_working_3-way'!G591)</f>
        <v>3.385294841139459</v>
      </c>
      <c r="K592" s="46">
        <f>IF(OR($A592="",$B592="",$C592=""),"",'OddsRatio_working_3-way'!H591)</f>
        <v>2.820210076046183</v>
      </c>
      <c r="L592" s="47">
        <f>IF(OR($A592="",$B592="",$C592=""),"",'OddsRatio_working_3-way'!I591)</f>
        <v>2.8622958581512967</v>
      </c>
      <c r="M592" s="48">
        <f>IF(OR($A592="",$B592="",$C592=""),"",'OddsRatio_working_3-way'!J591)</f>
        <v>3.3778466889389449</v>
      </c>
      <c r="N592" s="49">
        <f t="shared" si="148"/>
        <v>35.423523366062426</v>
      </c>
      <c r="O592" s="50">
        <f t="shared" si="149"/>
        <v>34.911992342725782</v>
      </c>
      <c r="P592" s="50">
        <f t="shared" si="150"/>
        <v>29.664484291211785</v>
      </c>
      <c r="Q592" t="s">
        <v>118</v>
      </c>
      <c r="R592" t="s">
        <v>161</v>
      </c>
      <c r="S592" s="40">
        <v>44165</v>
      </c>
      <c r="T592" s="4">
        <v>100</v>
      </c>
      <c r="U592" s="4">
        <f t="shared" si="151"/>
        <v>63.369963369963365</v>
      </c>
      <c r="V592" s="4">
        <f t="shared" si="152"/>
        <v>63.898916967509031</v>
      </c>
      <c r="W592" s="4">
        <f t="shared" si="153"/>
        <v>69.325153374233125</v>
      </c>
      <c r="X592" s="4">
        <f t="shared" si="154"/>
        <v>66.775929658257851</v>
      </c>
      <c r="Y592" s="4">
        <f t="shared" si="155"/>
        <v>67.304883255803503</v>
      </c>
      <c r="Z592" s="4">
        <f t="shared" si="156"/>
        <v>72.731119662527604</v>
      </c>
      <c r="AA592" s="4">
        <f t="shared" si="157"/>
        <v>-3.4059662882944863</v>
      </c>
      <c r="AB592" s="4">
        <f t="shared" si="158"/>
        <v>-3.4059662882944721</v>
      </c>
      <c r="AC592" s="4">
        <f t="shared" si="159"/>
        <v>-3.4059662882944792</v>
      </c>
      <c r="AF592">
        <v>2.7</v>
      </c>
      <c r="AG592">
        <v>1.5</v>
      </c>
    </row>
    <row r="593" spans="1:33" ht="15" x14ac:dyDescent="0.25">
      <c r="A593">
        <v>3.1</v>
      </c>
      <c r="B593">
        <v>3.52</v>
      </c>
      <c r="C593">
        <v>2.3199999999999998</v>
      </c>
      <c r="D593" s="45">
        <f t="shared" si="147"/>
        <v>3.7706037010820204E-2</v>
      </c>
      <c r="E593" s="46">
        <f>IF(OR($A593="",$B593="",$C593=""),"",A593*'MPTO_working_3-way'!$I592)</f>
        <v>3.2168887147335425</v>
      </c>
      <c r="F593" s="47">
        <f>IF(OR($A593="",$B593="",$C593=""),"",B593*'MPTO_working_3-way'!$I592)</f>
        <v>3.6527252502780869</v>
      </c>
      <c r="G593" s="48">
        <f>IF(OR($A593="",$B593="",$C593=""),"",C593*'MPTO_working_3-way'!$I592)</f>
        <v>2.4074780058651029</v>
      </c>
      <c r="H593" s="46">
        <f>IF(OR($A593="",$B593="",$C593=""),"",'MPTO_working_3-way'!E592)</f>
        <v>3.2256819386493065</v>
      </c>
      <c r="I593" s="47">
        <f>IF(OR($A593="",$B593="",$C593=""),"",'MPTO_working_3-way'!F592)</f>
        <v>3.6829396977126723</v>
      </c>
      <c r="J593" s="48">
        <f>IF(OR($A593="",$B593="",$C593=""),"",'MPTO_working_3-way'!G592)</f>
        <v>2.3896815248144829</v>
      </c>
      <c r="K593" s="46">
        <f>IF(OR($A593="",$B593="",$C593=""),"",'OddsRatio_working_3-way'!H592)</f>
        <v>3.2232077885064165</v>
      </c>
      <c r="L593" s="47">
        <f>IF(OR($A593="",$B593="",$C593=""),"",'OddsRatio_working_3-way'!I592)</f>
        <v>3.6678493462077002</v>
      </c>
      <c r="M593" s="48">
        <f>IF(OR($A593="",$B593="",$C593=""),"",'OddsRatio_working_3-way'!J592)</f>
        <v>2.3974448956326047</v>
      </c>
      <c r="N593" s="49">
        <f t="shared" si="148"/>
        <v>31.085937024179302</v>
      </c>
      <c r="O593" s="50">
        <f t="shared" si="149"/>
        <v>27.376819538339724</v>
      </c>
      <c r="P593" s="50">
        <f t="shared" si="150"/>
        <v>41.537243437480967</v>
      </c>
      <c r="Q593" t="s">
        <v>165</v>
      </c>
      <c r="R593" t="s">
        <v>336</v>
      </c>
      <c r="S593" s="40">
        <v>44165</v>
      </c>
      <c r="T593" s="4">
        <v>100</v>
      </c>
      <c r="U593" s="4">
        <f t="shared" si="151"/>
        <v>67.741935483870961</v>
      </c>
      <c r="V593" s="4">
        <f t="shared" si="152"/>
        <v>71.590909090909093</v>
      </c>
      <c r="W593" s="4">
        <f t="shared" si="153"/>
        <v>56.896551724137922</v>
      </c>
      <c r="X593" s="4">
        <f t="shared" si="154"/>
        <v>71.512539184952985</v>
      </c>
      <c r="Y593" s="4">
        <f t="shared" si="155"/>
        <v>75.361512791991103</v>
      </c>
      <c r="Z593" s="4">
        <f t="shared" si="156"/>
        <v>60.667155425219946</v>
      </c>
      <c r="AA593" s="4">
        <f t="shared" si="157"/>
        <v>-3.7706037010820239</v>
      </c>
      <c r="AB593" s="4">
        <f t="shared" si="158"/>
        <v>-3.7706037010820097</v>
      </c>
      <c r="AC593" s="4">
        <f t="shared" si="159"/>
        <v>-3.7706037010820239</v>
      </c>
      <c r="AF593">
        <v>1.87</v>
      </c>
      <c r="AG593">
        <v>1.98</v>
      </c>
    </row>
    <row r="594" spans="1:33" ht="15" x14ac:dyDescent="0.25">
      <c r="A594">
        <v>1.83</v>
      </c>
      <c r="B594">
        <v>3.78</v>
      </c>
      <c r="C594">
        <v>4.3099999999999996</v>
      </c>
      <c r="D594" s="45">
        <f t="shared" si="147"/>
        <v>4.3016913466877416E-2</v>
      </c>
      <c r="E594" s="46">
        <f>IF(OR($A594="",$B594="",$C594=""),"",A594*'MPTO_working_3-way'!$I593)</f>
        <v>1.9087209516443857</v>
      </c>
      <c r="F594" s="47">
        <f>IF(OR($A594="",$B594="",$C594=""),"",B594*'MPTO_working_3-way'!$I593)</f>
        <v>3.9426039329047966</v>
      </c>
      <c r="G594" s="48">
        <f>IF(OR($A594="",$B594="",$C594=""),"",C594*'MPTO_working_3-way'!$I593)</f>
        <v>4.4954028970422408</v>
      </c>
      <c r="H594" s="46">
        <f>IF(OR($A594="",$B594="",$C594=""),"",'MPTO_working_3-way'!E593)</f>
        <v>1.8793137899956243</v>
      </c>
      <c r="I594" s="47">
        <f>IF(OR($A594="",$B594="",$C594=""),"",'MPTO_working_3-way'!F593)</f>
        <v>3.9966221605464392</v>
      </c>
      <c r="J594" s="48">
        <f>IF(OR($A594="",$B594="",$C594=""),"",'MPTO_working_3-way'!G593)</f>
        <v>4.593907947397633</v>
      </c>
      <c r="K594" s="46">
        <f>IF(OR($A594="",$B594="",$C594=""),"",'OddsRatio_working_3-way'!H593)</f>
        <v>1.8901624800641752</v>
      </c>
      <c r="L594" s="47">
        <f>IF(OR($A594="",$B594="",$C594=""),"",'OddsRatio_working_3-way'!I593)</f>
        <v>3.981508065757116</v>
      </c>
      <c r="M594" s="48">
        <f>IF(OR($A594="",$B594="",$C594=""),"",'OddsRatio_working_3-way'!J593)</f>
        <v>4.5499250710992998</v>
      </c>
      <c r="N594" s="49">
        <f t="shared" si="148"/>
        <v>52.391105108291924</v>
      </c>
      <c r="O594" s="50">
        <f t="shared" si="149"/>
        <v>25.363947711157202</v>
      </c>
      <c r="P594" s="50">
        <f t="shared" si="150"/>
        <v>22.244947180550867</v>
      </c>
      <c r="Q594" t="s">
        <v>124</v>
      </c>
      <c r="R594" t="s">
        <v>130</v>
      </c>
      <c r="S594" s="40">
        <v>44165</v>
      </c>
      <c r="T594" s="4">
        <v>100</v>
      </c>
      <c r="U594" s="4">
        <f t="shared" si="151"/>
        <v>45.355191256830594</v>
      </c>
      <c r="V594" s="4">
        <f t="shared" si="152"/>
        <v>73.544973544973558</v>
      </c>
      <c r="W594" s="4">
        <f t="shared" si="153"/>
        <v>76.798143851508115</v>
      </c>
      <c r="X594" s="4">
        <f t="shared" si="154"/>
        <v>49.656882603518341</v>
      </c>
      <c r="Y594" s="4">
        <f t="shared" si="155"/>
        <v>77.846664891661277</v>
      </c>
      <c r="Z594" s="4">
        <f t="shared" si="156"/>
        <v>81.099835198195862</v>
      </c>
      <c r="AA594" s="4">
        <f t="shared" si="157"/>
        <v>-4.3016913466877469</v>
      </c>
      <c r="AB594" s="4">
        <f t="shared" si="158"/>
        <v>-4.3016913466877185</v>
      </c>
      <c r="AC594" s="4">
        <f t="shared" si="159"/>
        <v>-4.3016913466877469</v>
      </c>
      <c r="AF594">
        <v>1.66</v>
      </c>
      <c r="AG594">
        <v>2.1</v>
      </c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60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60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60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2020-11-28T10:47:16Z</dcterms:modified>
</cp:coreProperties>
</file>