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41" i="2" l="1"/>
  <c r="F241" i="2"/>
  <c r="G241" i="2"/>
  <c r="P241" i="2" s="1"/>
  <c r="N241" i="2"/>
  <c r="O241" i="2"/>
  <c r="E242" i="2"/>
  <c r="N242" i="2" s="1"/>
  <c r="F242" i="2"/>
  <c r="O242" i="2" s="1"/>
  <c r="G242" i="2"/>
  <c r="P242" i="2"/>
  <c r="E243" i="2"/>
  <c r="F243" i="2"/>
  <c r="G243" i="2"/>
  <c r="P243" i="2" s="1"/>
  <c r="N243" i="2"/>
  <c r="O243" i="2"/>
  <c r="E244" i="2"/>
  <c r="N244" i="2" s="1"/>
  <c r="F244" i="2"/>
  <c r="O244" i="2" s="1"/>
  <c r="G244" i="2"/>
  <c r="P244" i="2"/>
  <c r="E245" i="2"/>
  <c r="F245" i="2"/>
  <c r="G245" i="2"/>
  <c r="P245" i="2" s="1"/>
  <c r="N245" i="2"/>
  <c r="O245" i="2"/>
  <c r="E246" i="2"/>
  <c r="N246" i="2" s="1"/>
  <c r="F246" i="2"/>
  <c r="O246" i="2" s="1"/>
  <c r="G246" i="2"/>
  <c r="P246" i="2"/>
  <c r="E247" i="2"/>
  <c r="F247" i="2"/>
  <c r="G247" i="2"/>
  <c r="P247" i="2" s="1"/>
  <c r="N247" i="2"/>
  <c r="O247" i="2"/>
  <c r="E248" i="2"/>
  <c r="N248" i="2" s="1"/>
  <c r="F248" i="2"/>
  <c r="O248" i="2" s="1"/>
  <c r="G248" i="2"/>
  <c r="P248" i="2"/>
  <c r="D241" i="2"/>
  <c r="D242" i="2"/>
  <c r="D243" i="2"/>
  <c r="D244" i="2"/>
  <c r="D245" i="2"/>
  <c r="D246" i="2"/>
  <c r="D247" i="2"/>
  <c r="D248" i="2"/>
  <c r="E170" i="2" l="1"/>
  <c r="F170" i="2"/>
  <c r="G170" i="2"/>
  <c r="N170" i="2"/>
  <c r="O170" i="2"/>
  <c r="P170" i="2"/>
  <c r="E171" i="2"/>
  <c r="F171" i="2"/>
  <c r="O171" i="2" s="1"/>
  <c r="G171" i="2"/>
  <c r="N171" i="2"/>
  <c r="P171" i="2"/>
  <c r="E172" i="2"/>
  <c r="F172" i="2"/>
  <c r="G172" i="2"/>
  <c r="N172" i="2"/>
  <c r="O172" i="2"/>
  <c r="P172" i="2"/>
  <c r="E173" i="2"/>
  <c r="N173" i="2" s="1"/>
  <c r="F173" i="2"/>
  <c r="O173" i="2" s="1"/>
  <c r="G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O177" i="2" s="1"/>
  <c r="G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O181" i="2" s="1"/>
  <c r="G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G184" i="2"/>
  <c r="P184" i="2" s="1"/>
  <c r="N184" i="2"/>
  <c r="O184" i="2"/>
  <c r="E185" i="2"/>
  <c r="N185" i="2" s="1"/>
  <c r="F185" i="2"/>
  <c r="O185" i="2" s="1"/>
  <c r="G185" i="2"/>
  <c r="P185" i="2"/>
  <c r="E186" i="2"/>
  <c r="F186" i="2"/>
  <c r="G186" i="2"/>
  <c r="P186" i="2" s="1"/>
  <c r="N186" i="2"/>
  <c r="O186" i="2"/>
  <c r="E187" i="2"/>
  <c r="N187" i="2" s="1"/>
  <c r="F187" i="2"/>
  <c r="O187" i="2" s="1"/>
  <c r="G187" i="2"/>
  <c r="P187" i="2"/>
  <c r="E188" i="2"/>
  <c r="F188" i="2"/>
  <c r="G188" i="2"/>
  <c r="P188" i="2" s="1"/>
  <c r="N188" i="2"/>
  <c r="O188" i="2"/>
  <c r="E189" i="2"/>
  <c r="N189" i="2" s="1"/>
  <c r="F189" i="2"/>
  <c r="O189" i="2" s="1"/>
  <c r="G189" i="2"/>
  <c r="P189" i="2"/>
  <c r="E190" i="2"/>
  <c r="F190" i="2"/>
  <c r="G190" i="2"/>
  <c r="P190" i="2" s="1"/>
  <c r="N190" i="2"/>
  <c r="O190" i="2"/>
  <c r="E191" i="2"/>
  <c r="N191" i="2" s="1"/>
  <c r="F191" i="2"/>
  <c r="O191" i="2" s="1"/>
  <c r="G191" i="2"/>
  <c r="P191" i="2"/>
  <c r="E192" i="2"/>
  <c r="F192" i="2"/>
  <c r="G192" i="2"/>
  <c r="P192" i="2" s="1"/>
  <c r="N192" i="2"/>
  <c r="O192" i="2"/>
  <c r="E193" i="2"/>
  <c r="N193" i="2" s="1"/>
  <c r="F193" i="2"/>
  <c r="O193" i="2" s="1"/>
  <c r="G193" i="2"/>
  <c r="P193" i="2"/>
  <c r="E194" i="2"/>
  <c r="F194" i="2"/>
  <c r="G194" i="2"/>
  <c r="P194" i="2" s="1"/>
  <c r="N194" i="2"/>
  <c r="O194" i="2"/>
  <c r="E195" i="2"/>
  <c r="N195" i="2" s="1"/>
  <c r="F195" i="2"/>
  <c r="O195" i="2" s="1"/>
  <c r="G195" i="2"/>
  <c r="P195" i="2"/>
  <c r="E196" i="2"/>
  <c r="F196" i="2"/>
  <c r="G196" i="2"/>
  <c r="P196" i="2" s="1"/>
  <c r="N196" i="2"/>
  <c r="O196" i="2"/>
  <c r="E197" i="2"/>
  <c r="N197" i="2" s="1"/>
  <c r="F197" i="2"/>
  <c r="O197" i="2" s="1"/>
  <c r="G197" i="2"/>
  <c r="P197" i="2"/>
  <c r="E198" i="2"/>
  <c r="F198" i="2"/>
  <c r="G198" i="2"/>
  <c r="P198" i="2" s="1"/>
  <c r="N198" i="2"/>
  <c r="O198" i="2"/>
  <c r="E199" i="2"/>
  <c r="N199" i="2" s="1"/>
  <c r="F199" i="2"/>
  <c r="O199" i="2" s="1"/>
  <c r="G199" i="2"/>
  <c r="P199" i="2"/>
  <c r="E200" i="2"/>
  <c r="F200" i="2"/>
  <c r="G200" i="2"/>
  <c r="P200" i="2" s="1"/>
  <c r="N200" i="2"/>
  <c r="O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O203" i="2" s="1"/>
  <c r="G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O207" i="2" s="1"/>
  <c r="G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O211" i="2" s="1"/>
  <c r="G211" i="2"/>
  <c r="P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G214" i="2"/>
  <c r="P214" i="2" s="1"/>
  <c r="N214" i="2"/>
  <c r="O214" i="2"/>
  <c r="E215" i="2"/>
  <c r="N215" i="2" s="1"/>
  <c r="F215" i="2"/>
  <c r="O215" i="2" s="1"/>
  <c r="G215" i="2"/>
  <c r="P215" i="2"/>
  <c r="E216" i="2"/>
  <c r="F216" i="2"/>
  <c r="G216" i="2"/>
  <c r="P216" i="2" s="1"/>
  <c r="N216" i="2"/>
  <c r="O216" i="2"/>
  <c r="E217" i="2"/>
  <c r="N217" i="2" s="1"/>
  <c r="F217" i="2"/>
  <c r="O217" i="2" s="1"/>
  <c r="G217" i="2"/>
  <c r="P217" i="2"/>
  <c r="E218" i="2"/>
  <c r="F218" i="2"/>
  <c r="G218" i="2"/>
  <c r="P218" i="2" s="1"/>
  <c r="N218" i="2"/>
  <c r="O218" i="2"/>
  <c r="E219" i="2"/>
  <c r="N219" i="2" s="1"/>
  <c r="F219" i="2"/>
  <c r="O219" i="2" s="1"/>
  <c r="G219" i="2"/>
  <c r="P219" i="2"/>
  <c r="E220" i="2"/>
  <c r="F220" i="2"/>
  <c r="G220" i="2"/>
  <c r="P220" i="2" s="1"/>
  <c r="N220" i="2"/>
  <c r="O220" i="2"/>
  <c r="E221" i="2"/>
  <c r="N221" i="2" s="1"/>
  <c r="F221" i="2"/>
  <c r="O221" i="2" s="1"/>
  <c r="G221" i="2"/>
  <c r="P221" i="2"/>
  <c r="E222" i="2"/>
  <c r="F222" i="2"/>
  <c r="G222" i="2"/>
  <c r="P222" i="2" s="1"/>
  <c r="N222" i="2"/>
  <c r="O222" i="2"/>
  <c r="E223" i="2"/>
  <c r="N223" i="2" s="1"/>
  <c r="F223" i="2"/>
  <c r="O223" i="2" s="1"/>
  <c r="G223" i="2"/>
  <c r="P223" i="2"/>
  <c r="E224" i="2"/>
  <c r="F224" i="2"/>
  <c r="G224" i="2"/>
  <c r="P224" i="2" s="1"/>
  <c r="N224" i="2"/>
  <c r="O224" i="2"/>
  <c r="E225" i="2"/>
  <c r="N225" i="2" s="1"/>
  <c r="F225" i="2"/>
  <c r="O225" i="2" s="1"/>
  <c r="G225" i="2"/>
  <c r="P225" i="2"/>
  <c r="E226" i="2"/>
  <c r="F226" i="2"/>
  <c r="G226" i="2"/>
  <c r="P226" i="2" s="1"/>
  <c r="N226" i="2"/>
  <c r="O226" i="2"/>
  <c r="E227" i="2"/>
  <c r="N227" i="2" s="1"/>
  <c r="F227" i="2"/>
  <c r="O227" i="2" s="1"/>
  <c r="G227" i="2"/>
  <c r="P227" i="2"/>
  <c r="E228" i="2"/>
  <c r="F228" i="2"/>
  <c r="G228" i="2"/>
  <c r="P228" i="2" s="1"/>
  <c r="N228" i="2"/>
  <c r="O228" i="2"/>
  <c r="E229" i="2"/>
  <c r="N229" i="2" s="1"/>
  <c r="F229" i="2"/>
  <c r="O229" i="2" s="1"/>
  <c r="G229" i="2"/>
  <c r="P229" i="2"/>
  <c r="E230" i="2"/>
  <c r="F230" i="2"/>
  <c r="G230" i="2"/>
  <c r="P230" i="2" s="1"/>
  <c r="N230" i="2"/>
  <c r="O230" i="2"/>
  <c r="E231" i="2"/>
  <c r="N231" i="2" s="1"/>
  <c r="F231" i="2"/>
  <c r="O231" i="2" s="1"/>
  <c r="G231" i="2"/>
  <c r="P231" i="2"/>
  <c r="E232" i="2"/>
  <c r="F232" i="2"/>
  <c r="G232" i="2"/>
  <c r="P232" i="2" s="1"/>
  <c r="N232" i="2"/>
  <c r="O232" i="2"/>
  <c r="E233" i="2"/>
  <c r="N233" i="2" s="1"/>
  <c r="F233" i="2"/>
  <c r="O233" i="2" s="1"/>
  <c r="G233" i="2"/>
  <c r="P233" i="2"/>
  <c r="E234" i="2"/>
  <c r="F234" i="2"/>
  <c r="G234" i="2"/>
  <c r="P234" i="2" s="1"/>
  <c r="N234" i="2"/>
  <c r="O234" i="2"/>
  <c r="E235" i="2"/>
  <c r="N235" i="2" s="1"/>
  <c r="F235" i="2"/>
  <c r="O235" i="2" s="1"/>
  <c r="G235" i="2"/>
  <c r="P235" i="2"/>
  <c r="E236" i="2"/>
  <c r="F236" i="2"/>
  <c r="G236" i="2"/>
  <c r="P236" i="2" s="1"/>
  <c r="N236" i="2"/>
  <c r="O236" i="2"/>
  <c r="E237" i="2"/>
  <c r="N237" i="2" s="1"/>
  <c r="F237" i="2"/>
  <c r="O237" i="2" s="1"/>
  <c r="G237" i="2"/>
  <c r="P237" i="2"/>
  <c r="E238" i="2"/>
  <c r="F238" i="2"/>
  <c r="G238" i="2"/>
  <c r="P238" i="2" s="1"/>
  <c r="N238" i="2"/>
  <c r="O238" i="2"/>
  <c r="E239" i="2"/>
  <c r="N239" i="2" s="1"/>
  <c r="F239" i="2"/>
  <c r="O239" i="2" s="1"/>
  <c r="G239" i="2"/>
  <c r="P239" i="2"/>
  <c r="E240" i="2"/>
  <c r="F240" i="2"/>
  <c r="G240" i="2"/>
  <c r="P240" i="2" s="1"/>
  <c r="N240" i="2"/>
  <c r="O240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E134" i="2" l="1"/>
  <c r="N134" i="2" s="1"/>
  <c r="F134" i="2"/>
  <c r="G134" i="2"/>
  <c r="O134" i="2"/>
  <c r="P134" i="2"/>
  <c r="E135" i="2"/>
  <c r="F135" i="2"/>
  <c r="G135" i="2"/>
  <c r="P135" i="2" s="1"/>
  <c r="N135" i="2"/>
  <c r="O135" i="2"/>
  <c r="E136" i="2"/>
  <c r="N136" i="2" s="1"/>
  <c r="F136" i="2"/>
  <c r="G136" i="2"/>
  <c r="O136" i="2"/>
  <c r="P136" i="2"/>
  <c r="E137" i="2"/>
  <c r="N137" i="2" s="1"/>
  <c r="F137" i="2"/>
  <c r="G137" i="2"/>
  <c r="P137" i="2" s="1"/>
  <c r="O137" i="2"/>
  <c r="E138" i="2"/>
  <c r="N138" i="2" s="1"/>
  <c r="F138" i="2"/>
  <c r="G138" i="2"/>
  <c r="O138" i="2"/>
  <c r="P138" i="2"/>
  <c r="E139" i="2"/>
  <c r="N139" i="2" s="1"/>
  <c r="F139" i="2"/>
  <c r="G139" i="2"/>
  <c r="P139" i="2" s="1"/>
  <c r="O139" i="2"/>
  <c r="E140" i="2"/>
  <c r="N140" i="2" s="1"/>
  <c r="F140" i="2"/>
  <c r="G140" i="2"/>
  <c r="P140" i="2" s="1"/>
  <c r="O140" i="2"/>
  <c r="E141" i="2"/>
  <c r="N141" i="2" s="1"/>
  <c r="F141" i="2"/>
  <c r="G141" i="2"/>
  <c r="P141" i="2" s="1"/>
  <c r="O141" i="2"/>
  <c r="E142" i="2"/>
  <c r="N142" i="2" s="1"/>
  <c r="F142" i="2"/>
  <c r="G142" i="2"/>
  <c r="P142" i="2" s="1"/>
  <c r="O142" i="2"/>
  <c r="E143" i="2"/>
  <c r="N143" i="2" s="1"/>
  <c r="F143" i="2"/>
  <c r="G143" i="2"/>
  <c r="P143" i="2" s="1"/>
  <c r="O143" i="2"/>
  <c r="E144" i="2"/>
  <c r="N144" i="2" s="1"/>
  <c r="F144" i="2"/>
  <c r="G144" i="2"/>
  <c r="P144" i="2" s="1"/>
  <c r="O144" i="2"/>
  <c r="E145" i="2"/>
  <c r="N145" i="2" s="1"/>
  <c r="F145" i="2"/>
  <c r="G145" i="2"/>
  <c r="P145" i="2" s="1"/>
  <c r="O145" i="2"/>
  <c r="E146" i="2"/>
  <c r="N146" i="2" s="1"/>
  <c r="F146" i="2"/>
  <c r="G146" i="2"/>
  <c r="P146" i="2" s="1"/>
  <c r="O146" i="2"/>
  <c r="E147" i="2"/>
  <c r="N147" i="2" s="1"/>
  <c r="F147" i="2"/>
  <c r="G147" i="2"/>
  <c r="P147" i="2" s="1"/>
  <c r="O147" i="2"/>
  <c r="E148" i="2"/>
  <c r="N148" i="2" s="1"/>
  <c r="F148" i="2"/>
  <c r="G148" i="2"/>
  <c r="P148" i="2" s="1"/>
  <c r="O148" i="2"/>
  <c r="E149" i="2"/>
  <c r="N149" i="2" s="1"/>
  <c r="F149" i="2"/>
  <c r="G149" i="2"/>
  <c r="P149" i="2" s="1"/>
  <c r="O149" i="2"/>
  <c r="E150" i="2"/>
  <c r="N150" i="2" s="1"/>
  <c r="F150" i="2"/>
  <c r="G150" i="2"/>
  <c r="P150" i="2" s="1"/>
  <c r="O150" i="2"/>
  <c r="E151" i="2"/>
  <c r="N151" i="2" s="1"/>
  <c r="F151" i="2"/>
  <c r="G151" i="2"/>
  <c r="P151" i="2" s="1"/>
  <c r="O151" i="2"/>
  <c r="E152" i="2"/>
  <c r="N152" i="2" s="1"/>
  <c r="F152" i="2"/>
  <c r="G152" i="2"/>
  <c r="P152" i="2" s="1"/>
  <c r="O152" i="2"/>
  <c r="E153" i="2"/>
  <c r="N153" i="2" s="1"/>
  <c r="F153" i="2"/>
  <c r="G153" i="2"/>
  <c r="P153" i="2" s="1"/>
  <c r="O153" i="2"/>
  <c r="E154" i="2"/>
  <c r="N154" i="2" s="1"/>
  <c r="F154" i="2"/>
  <c r="G154" i="2"/>
  <c r="P154" i="2" s="1"/>
  <c r="O154" i="2"/>
  <c r="E155" i="2"/>
  <c r="N155" i="2" s="1"/>
  <c r="F155" i="2"/>
  <c r="G155" i="2"/>
  <c r="P155" i="2" s="1"/>
  <c r="O155" i="2"/>
  <c r="E156" i="2"/>
  <c r="N156" i="2" s="1"/>
  <c r="F156" i="2"/>
  <c r="G156" i="2"/>
  <c r="P156" i="2" s="1"/>
  <c r="O156" i="2"/>
  <c r="E157" i="2"/>
  <c r="N157" i="2" s="1"/>
  <c r="F157" i="2"/>
  <c r="G157" i="2"/>
  <c r="P157" i="2" s="1"/>
  <c r="O157" i="2"/>
  <c r="E158" i="2"/>
  <c r="N158" i="2" s="1"/>
  <c r="F158" i="2"/>
  <c r="G158" i="2"/>
  <c r="P158" i="2" s="1"/>
  <c r="O158" i="2"/>
  <c r="E159" i="2"/>
  <c r="N159" i="2" s="1"/>
  <c r="F159" i="2"/>
  <c r="G159" i="2"/>
  <c r="P159" i="2" s="1"/>
  <c r="O159" i="2"/>
  <c r="E160" i="2"/>
  <c r="N160" i="2" s="1"/>
  <c r="F160" i="2"/>
  <c r="G160" i="2"/>
  <c r="P160" i="2" s="1"/>
  <c r="O160" i="2"/>
  <c r="E161" i="2"/>
  <c r="N161" i="2" s="1"/>
  <c r="F161" i="2"/>
  <c r="G161" i="2"/>
  <c r="P161" i="2" s="1"/>
  <c r="O161" i="2"/>
  <c r="E162" i="2"/>
  <c r="N162" i="2" s="1"/>
  <c r="F162" i="2"/>
  <c r="G162" i="2"/>
  <c r="P162" i="2" s="1"/>
  <c r="O162" i="2"/>
  <c r="E163" i="2"/>
  <c r="N163" i="2" s="1"/>
  <c r="F163" i="2"/>
  <c r="G163" i="2"/>
  <c r="P163" i="2" s="1"/>
  <c r="O163" i="2"/>
  <c r="E164" i="2"/>
  <c r="N164" i="2" s="1"/>
  <c r="F164" i="2"/>
  <c r="G164" i="2"/>
  <c r="P164" i="2" s="1"/>
  <c r="O164" i="2"/>
  <c r="E165" i="2"/>
  <c r="N165" i="2" s="1"/>
  <c r="F165" i="2"/>
  <c r="G165" i="2"/>
  <c r="P165" i="2" s="1"/>
  <c r="O165" i="2"/>
  <c r="E166" i="2"/>
  <c r="N166" i="2" s="1"/>
  <c r="F166" i="2"/>
  <c r="G166" i="2"/>
  <c r="P166" i="2" s="1"/>
  <c r="O166" i="2"/>
  <c r="E167" i="2"/>
  <c r="N167" i="2" s="1"/>
  <c r="F167" i="2"/>
  <c r="G167" i="2"/>
  <c r="P167" i="2" s="1"/>
  <c r="O167" i="2"/>
  <c r="E168" i="2"/>
  <c r="N168" i="2" s="1"/>
  <c r="F168" i="2"/>
  <c r="G168" i="2"/>
  <c r="P168" i="2" s="1"/>
  <c r="O168" i="2"/>
  <c r="E169" i="2"/>
  <c r="N169" i="2" s="1"/>
  <c r="F169" i="2"/>
  <c r="G169" i="2"/>
  <c r="P169" i="2" s="1"/>
  <c r="O169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25" i="2" l="1"/>
  <c r="D126" i="2"/>
  <c r="D127" i="2"/>
  <c r="D128" i="2"/>
  <c r="D129" i="2"/>
  <c r="D130" i="2"/>
  <c r="D131" i="2"/>
  <c r="D132" i="2"/>
  <c r="D133" i="2"/>
  <c r="D95" i="2" l="1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81" i="2" l="1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65" i="2" l="1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57" i="2" l="1"/>
  <c r="D58" i="2"/>
  <c r="D59" i="2"/>
  <c r="D60" i="2"/>
  <c r="D61" i="2"/>
  <c r="D62" i="2"/>
  <c r="D63" i="2"/>
  <c r="D64" i="2"/>
  <c r="D51" i="2" l="1"/>
  <c r="D52" i="2"/>
  <c r="D53" i="2"/>
  <c r="D54" i="2"/>
  <c r="D55" i="2"/>
  <c r="D56" i="2"/>
  <c r="D25" i="2" l="1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C2" i="12"/>
  <c r="F2" i="12" l="1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N857" i="11" s="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K976" i="11"/>
  <c r="L968" i="11"/>
  <c r="K965" i="11"/>
  <c r="L946" i="11"/>
  <c r="N942" i="11"/>
  <c r="N936" i="11"/>
  <c r="L932" i="11"/>
  <c r="L930" i="11"/>
  <c r="N920" i="11"/>
  <c r="L916" i="11"/>
  <c r="L914" i="11"/>
  <c r="M911" i="11"/>
  <c r="K911" i="11"/>
  <c r="N910" i="11"/>
  <c r="L910" i="11"/>
  <c r="N909" i="11"/>
  <c r="M907" i="11"/>
  <c r="N905" i="11"/>
  <c r="L905" i="11"/>
  <c r="M902" i="11"/>
  <c r="N899" i="11"/>
  <c r="M896" i="11"/>
  <c r="K896" i="11"/>
  <c r="N893" i="11"/>
  <c r="M892" i="11"/>
  <c r="M890" i="11"/>
  <c r="M886" i="11"/>
  <c r="K886" i="11"/>
  <c r="L882" i="11"/>
  <c r="M880" i="11"/>
  <c r="M876" i="11"/>
  <c r="N871" i="11"/>
  <c r="L861" i="11"/>
  <c r="M860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8" i="11"/>
  <c r="M988" i="11"/>
  <c r="M986" i="11"/>
  <c r="L983" i="11"/>
  <c r="K982" i="11"/>
  <c r="M978" i="11"/>
  <c r="K978" i="11"/>
  <c r="L977" i="11"/>
  <c r="N976" i="11"/>
  <c r="L976" i="11"/>
  <c r="L972" i="11"/>
  <c r="M967" i="11"/>
  <c r="N960" i="11"/>
  <c r="N956" i="11"/>
  <c r="L956" i="11"/>
  <c r="L954" i="11"/>
  <c r="L950" i="11"/>
  <c r="L944" i="11"/>
  <c r="N940" i="11"/>
  <c r="L940" i="11"/>
  <c r="N938" i="11"/>
  <c r="L934" i="11"/>
  <c r="L928" i="11"/>
  <c r="N924" i="11"/>
  <c r="N923" i="11"/>
  <c r="N922" i="11"/>
  <c r="L922" i="11"/>
  <c r="L918" i="11"/>
  <c r="N912" i="11"/>
  <c r="M909" i="11"/>
  <c r="N907" i="11"/>
  <c r="M904" i="11"/>
  <c r="K904" i="11"/>
  <c r="M900" i="11"/>
  <c r="K900" i="11"/>
  <c r="M898" i="11"/>
  <c r="N895" i="11"/>
  <c r="L895" i="11"/>
  <c r="K894" i="11"/>
  <c r="N891" i="11"/>
  <c r="L891" i="11"/>
  <c r="M888" i="11"/>
  <c r="K888" i="11"/>
  <c r="N885" i="11"/>
  <c r="M884" i="11"/>
  <c r="K884" i="11"/>
  <c r="M882" i="11"/>
  <c r="K882" i="11"/>
  <c r="K871" i="11"/>
  <c r="N869" i="11"/>
  <c r="N865" i="11"/>
  <c r="L865" i="11"/>
  <c r="L863" i="11"/>
  <c r="M862" i="11"/>
  <c r="K862" i="11"/>
  <c r="L859" i="11"/>
  <c r="M856" i="11"/>
  <c r="K856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F801" i="11"/>
  <c r="E777" i="11"/>
  <c r="E769" i="11"/>
  <c r="E729" i="11"/>
  <c r="F723" i="11"/>
  <c r="E709" i="11"/>
  <c r="E693" i="11"/>
  <c r="F614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867" i="11" l="1"/>
  <c r="M985" i="11"/>
  <c r="C989" i="11"/>
  <c r="M950" i="11"/>
  <c r="H976" i="11"/>
  <c r="C909" i="11"/>
  <c r="F909" i="11" s="1"/>
  <c r="F684" i="11"/>
  <c r="I684" i="11" s="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J691" i="11" s="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H955" i="11" s="1"/>
  <c r="L955" i="11"/>
  <c r="D939" i="11"/>
  <c r="L939" i="11"/>
  <c r="D935" i="11"/>
  <c r="N935" i="11"/>
  <c r="D931" i="11"/>
  <c r="N931" i="11"/>
  <c r="D923" i="11"/>
  <c r="H923" i="11" s="1"/>
  <c r="L923" i="11"/>
  <c r="D921" i="11"/>
  <c r="N921" i="11"/>
  <c r="D919" i="11"/>
  <c r="L919" i="11"/>
  <c r="D917" i="11"/>
  <c r="L917" i="11"/>
  <c r="D915" i="11"/>
  <c r="F915" i="11" s="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H930" i="11" s="1"/>
  <c r="N930" i="11"/>
  <c r="D928" i="11"/>
  <c r="F928" i="11" s="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H901" i="11" s="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E902" i="11" s="1"/>
  <c r="K902" i="11"/>
  <c r="C892" i="11"/>
  <c r="K892" i="11"/>
  <c r="C890" i="11"/>
  <c r="H890" i="11" s="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I575" i="11" s="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E945" i="11" s="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E960" i="11" s="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H937" i="11" s="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J679" i="11" s="1"/>
  <c r="L892" i="11"/>
  <c r="F987" i="11"/>
  <c r="H987" i="11"/>
  <c r="I987" i="11" s="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I749" i="11" s="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H947" i="11" s="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34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1" i="11"/>
  <c r="H915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Q975" i="4" s="1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I583" i="11" s="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J613" i="11" s="1"/>
  <c r="H609" i="11"/>
  <c r="E603" i="11"/>
  <c r="H566" i="11"/>
  <c r="E564" i="11"/>
  <c r="H562" i="11"/>
  <c r="E538" i="11"/>
  <c r="M999" i="4"/>
  <c r="M812" i="4"/>
  <c r="F812" i="4" s="1"/>
  <c r="J991" i="4"/>
  <c r="J888" i="4"/>
  <c r="M915" i="4"/>
  <c r="J930" i="4"/>
  <c r="M815" i="4"/>
  <c r="I958" i="4"/>
  <c r="L986" i="4"/>
  <c r="M878" i="4"/>
  <c r="F878" i="4" s="1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N912" i="4" s="1"/>
  <c r="R912" i="4" s="1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Q893" i="4" s="1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F908" i="4" s="1"/>
  <c r="J908" i="4"/>
  <c r="M897" i="4"/>
  <c r="J897" i="4"/>
  <c r="M896" i="4"/>
  <c r="J896" i="4"/>
  <c r="M887" i="4"/>
  <c r="J887" i="4"/>
  <c r="J886" i="4"/>
  <c r="M886" i="4"/>
  <c r="J883" i="4"/>
  <c r="M883" i="4"/>
  <c r="F883" i="4" s="1"/>
  <c r="M875" i="4"/>
  <c r="J875" i="4"/>
  <c r="M872" i="4"/>
  <c r="J872" i="4"/>
  <c r="F993" i="4"/>
  <c r="P148" i="4"/>
  <c r="E986" i="4"/>
  <c r="P174" i="4"/>
  <c r="K991" i="4"/>
  <c r="AR991" i="4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F945" i="11"/>
  <c r="H945" i="11"/>
  <c r="E937" i="11"/>
  <c r="E935" i="11"/>
  <c r="F925" i="11"/>
  <c r="E925" i="11"/>
  <c r="H922" i="11"/>
  <c r="E922" i="11"/>
  <c r="F922" i="11"/>
  <c r="H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F819" i="11" s="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F955" i="11"/>
  <c r="E955" i="11"/>
  <c r="F952" i="11"/>
  <c r="E952" i="11"/>
  <c r="H952" i="11"/>
  <c r="E946" i="11"/>
  <c r="H946" i="11"/>
  <c r="F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959" i="11"/>
  <c r="F688" i="11"/>
  <c r="C970" i="11"/>
  <c r="E970" i="11" s="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E873" i="11" s="1"/>
  <c r="M873" i="11"/>
  <c r="K873" i="11"/>
  <c r="C859" i="11"/>
  <c r="F859" i="11" s="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J811" i="11" s="1"/>
  <c r="K811" i="11" s="1"/>
  <c r="M811" i="11" s="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F873" i="11"/>
  <c r="N971" i="11"/>
  <c r="L980" i="11"/>
  <c r="N968" i="11"/>
  <c r="N974" i="11"/>
  <c r="L987" i="11"/>
  <c r="C982" i="11"/>
  <c r="D973" i="11"/>
  <c r="E973" i="11" s="1"/>
  <c r="D972" i="11"/>
  <c r="E972" i="11" s="1"/>
  <c r="D970" i="11"/>
  <c r="D969" i="11"/>
  <c r="H969" i="11" s="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37" i="11"/>
  <c r="F921" i="11"/>
  <c r="H918" i="11"/>
  <c r="E908" i="11"/>
  <c r="H902" i="11"/>
  <c r="E900" i="11"/>
  <c r="F897" i="11"/>
  <c r="L909" i="11"/>
  <c r="N967" i="11"/>
  <c r="D985" i="11"/>
  <c r="L989" i="11"/>
  <c r="F847" i="11"/>
  <c r="F845" i="11"/>
  <c r="F829" i="11"/>
  <c r="F823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E969" i="11"/>
  <c r="H968" i="11"/>
  <c r="E967" i="11"/>
  <c r="H967" i="11"/>
  <c r="F967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E877" i="11"/>
  <c r="H877" i="11"/>
  <c r="F876" i="11"/>
  <c r="H876" i="11"/>
  <c r="E876" i="11"/>
  <c r="E875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I715" i="11" s="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I692" i="11" s="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H731" i="11"/>
  <c r="I731" i="11" s="1"/>
  <c r="I708" i="11"/>
  <c r="F726" i="11"/>
  <c r="F738" i="11"/>
  <c r="I963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J779" i="11"/>
  <c r="I779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E910" i="11"/>
  <c r="H910" i="11"/>
  <c r="F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J716" i="11"/>
  <c r="J664" i="11"/>
  <c r="I585" i="11"/>
  <c r="E1001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7" i="11"/>
  <c r="F947" i="11"/>
  <c r="E942" i="11"/>
  <c r="F942" i="11"/>
  <c r="F940" i="11"/>
  <c r="H940" i="11"/>
  <c r="H938" i="11"/>
  <c r="F938" i="11"/>
  <c r="F934" i="11"/>
  <c r="H934" i="11"/>
  <c r="E930" i="11"/>
  <c r="F930" i="11"/>
  <c r="E928" i="11"/>
  <c r="H928" i="11"/>
  <c r="J928" i="11" s="1"/>
  <c r="E924" i="11"/>
  <c r="F924" i="11"/>
  <c r="H924" i="11"/>
  <c r="F919" i="11"/>
  <c r="F917" i="11"/>
  <c r="E915" i="11"/>
  <c r="E912" i="11"/>
  <c r="F908" i="11"/>
  <c r="H908" i="11"/>
  <c r="E898" i="11"/>
  <c r="F898" i="11"/>
  <c r="E894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53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E876" i="4" s="1"/>
  <c r="I876" i="4"/>
  <c r="L872" i="4"/>
  <c r="I872" i="4"/>
  <c r="L812" i="4"/>
  <c r="N812" i="4" s="1"/>
  <c r="R812" i="4" s="1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D940" i="4" s="1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F992" i="4" s="1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F972" i="4" s="1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Q914" i="4" s="1"/>
  <c r="AR914" i="4"/>
  <c r="G914" i="4" s="1"/>
  <c r="H914" i="4"/>
  <c r="K913" i="4"/>
  <c r="H913" i="4"/>
  <c r="K911" i="4"/>
  <c r="AR911" i="4"/>
  <c r="H911" i="4"/>
  <c r="K936" i="4"/>
  <c r="D936" i="4" s="1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Q994" i="4" s="1"/>
  <c r="I994" i="4"/>
  <c r="I992" i="4"/>
  <c r="L992" i="4"/>
  <c r="N992" i="4" s="1"/>
  <c r="R992" i="4" s="1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F879" i="4" s="1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Q871" i="4" s="1"/>
  <c r="AR871" i="4"/>
  <c r="F991" i="4"/>
  <c r="F985" i="4"/>
  <c r="K986" i="4"/>
  <c r="D986" i="4" s="1"/>
  <c r="H986" i="4"/>
  <c r="L982" i="4"/>
  <c r="Q982" i="4" s="1"/>
  <c r="I982" i="4"/>
  <c r="L981" i="4"/>
  <c r="E981" i="4" s="1"/>
  <c r="I981" i="4"/>
  <c r="L977" i="4"/>
  <c r="I977" i="4"/>
  <c r="L964" i="4"/>
  <c r="E964" i="4" s="1"/>
  <c r="I964" i="4"/>
  <c r="M960" i="4"/>
  <c r="J960" i="4"/>
  <c r="M958" i="4"/>
  <c r="P958" i="4" s="1"/>
  <c r="J958" i="4"/>
  <c r="M952" i="4"/>
  <c r="F952" i="4" s="1"/>
  <c r="J952" i="4"/>
  <c r="M951" i="4"/>
  <c r="N951" i="4" s="1"/>
  <c r="R951" i="4" s="1"/>
  <c r="J951" i="4"/>
  <c r="M947" i="4"/>
  <c r="J947" i="4"/>
  <c r="M936" i="4"/>
  <c r="F936" i="4" s="1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P972" i="4" s="1"/>
  <c r="AR972" i="4"/>
  <c r="G972" i="4" s="1"/>
  <c r="K971" i="4"/>
  <c r="H971" i="4"/>
  <c r="L959" i="4"/>
  <c r="Q959" i="4" s="1"/>
  <c r="I959" i="4"/>
  <c r="L957" i="4"/>
  <c r="I957" i="4"/>
  <c r="L956" i="4"/>
  <c r="E956" i="4" s="1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N938" i="4"/>
  <c r="R938" i="4" s="1"/>
  <c r="E932" i="4"/>
  <c r="Q155" i="4"/>
  <c r="N108" i="4"/>
  <c r="R108" i="4" s="1"/>
  <c r="P35" i="4"/>
  <c r="Q141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P879" i="4"/>
  <c r="G919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S912" i="4" s="1"/>
  <c r="U912" i="4" s="1"/>
  <c r="N970" i="4"/>
  <c r="Q78" i="4"/>
  <c r="P104" i="4"/>
  <c r="Q998" i="4"/>
  <c r="N993" i="4"/>
  <c r="R993" i="4" s="1"/>
  <c r="Q953" i="4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91" i="11"/>
  <c r="J695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J651" i="11"/>
  <c r="K651" i="11" s="1"/>
  <c r="M651" i="11" s="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809" i="11"/>
  <c r="J707" i="11"/>
  <c r="J747" i="11"/>
  <c r="I728" i="11"/>
  <c r="J604" i="11"/>
  <c r="I736" i="11"/>
  <c r="I712" i="11"/>
  <c r="I756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P944" i="4"/>
  <c r="I999" i="4"/>
  <c r="I995" i="4"/>
  <c r="I970" i="4"/>
  <c r="D908" i="4"/>
  <c r="E908" i="4"/>
  <c r="E928" i="4"/>
  <c r="F928" i="4"/>
  <c r="D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S904" i="4" s="1"/>
  <c r="Q59" i="4"/>
  <c r="Q142" i="4"/>
  <c r="Q549" i="4"/>
  <c r="P549" i="4"/>
  <c r="F986" i="4"/>
  <c r="E985" i="4"/>
  <c r="N935" i="4"/>
  <c r="R935" i="4" s="1"/>
  <c r="P914" i="4"/>
  <c r="N913" i="4"/>
  <c r="R913" i="4" s="1"/>
  <c r="Q911" i="4"/>
  <c r="P911" i="4"/>
  <c r="N910" i="4"/>
  <c r="R910" i="4" s="1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F910" i="4"/>
  <c r="D872" i="4"/>
  <c r="F872" i="4"/>
  <c r="E872" i="4"/>
  <c r="F888" i="4"/>
  <c r="E979" i="4"/>
  <c r="F979" i="4"/>
  <c r="D959" i="4"/>
  <c r="R772" i="4"/>
  <c r="R928" i="4"/>
  <c r="S928" i="4"/>
  <c r="F975" i="4"/>
  <c r="E975" i="4"/>
  <c r="G975" i="4"/>
  <c r="G880" i="4"/>
  <c r="F940" i="4"/>
  <c r="G961" i="4"/>
  <c r="F961" i="4"/>
  <c r="D961" i="4"/>
  <c r="D995" i="4"/>
  <c r="F995" i="4"/>
  <c r="D812" i="4"/>
  <c r="G939" i="4"/>
  <c r="D939" i="4"/>
  <c r="F939" i="4"/>
  <c r="G878" i="4"/>
  <c r="D878" i="4"/>
  <c r="G886" i="4"/>
  <c r="D886" i="4"/>
  <c r="F886" i="4"/>
  <c r="G894" i="4"/>
  <c r="D930" i="4"/>
  <c r="E967" i="4"/>
  <c r="G909" i="4"/>
  <c r="E909" i="4"/>
  <c r="D909" i="4"/>
  <c r="F917" i="4"/>
  <c r="G917" i="4"/>
  <c r="G1001" i="4"/>
  <c r="G980" i="4"/>
  <c r="D980" i="4"/>
  <c r="F980" i="4"/>
  <c r="E980" i="4"/>
  <c r="G958" i="4"/>
  <c r="F958" i="4"/>
  <c r="E958" i="4"/>
  <c r="D984" i="4"/>
  <c r="F984" i="4"/>
  <c r="R789" i="4"/>
  <c r="S789" i="4"/>
  <c r="N736" i="4"/>
  <c r="R736" i="4" s="1"/>
  <c r="P736" i="4"/>
  <c r="N870" i="4"/>
  <c r="S870" i="4" s="1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8" i="4"/>
  <c r="P997" i="4"/>
  <c r="E997" i="4"/>
  <c r="K988" i="4"/>
  <c r="AR988" i="4"/>
  <c r="G988" i="4" s="1"/>
  <c r="K987" i="4"/>
  <c r="N987" i="4" s="1"/>
  <c r="R987" i="4" s="1"/>
  <c r="H987" i="4"/>
  <c r="Q985" i="4"/>
  <c r="T985" i="4" s="1"/>
  <c r="P985" i="4"/>
  <c r="S985" i="4" s="1"/>
  <c r="U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D958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E917" i="4"/>
  <c r="L915" i="4"/>
  <c r="I915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N890" i="4"/>
  <c r="R890" i="4" s="1"/>
  <c r="L889" i="4"/>
  <c r="I889" i="4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D903" i="4"/>
  <c r="G941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36" i="4"/>
  <c r="D898" i="4"/>
  <c r="F948" i="4"/>
  <c r="E948" i="4"/>
  <c r="F938" i="4"/>
  <c r="G938" i="4"/>
  <c r="E875" i="4"/>
  <c r="F920" i="4"/>
  <c r="E920" i="4"/>
  <c r="D920" i="4"/>
  <c r="D996" i="4"/>
  <c r="F996" i="4"/>
  <c r="E996" i="4"/>
  <c r="D924" i="4"/>
  <c r="F924" i="4"/>
  <c r="E924" i="4"/>
  <c r="D992" i="4"/>
  <c r="D981" i="4"/>
  <c r="F981" i="4"/>
  <c r="G981" i="4"/>
  <c r="D977" i="4"/>
  <c r="E977" i="4"/>
  <c r="G977" i="4"/>
  <c r="F914" i="4"/>
  <c r="E914" i="4"/>
  <c r="E913" i="4"/>
  <c r="D913" i="4"/>
  <c r="G913" i="4"/>
  <c r="D881" i="4"/>
  <c r="G881" i="4"/>
  <c r="E987" i="4"/>
  <c r="M3" i="4"/>
  <c r="N3" i="4" s="1"/>
  <c r="R3" i="4" s="1"/>
  <c r="D815" i="4"/>
  <c r="G879" i="4"/>
  <c r="D879" i="4"/>
  <c r="E879" i="4"/>
  <c r="E999" i="4"/>
  <c r="F987" i="4"/>
  <c r="F871" i="4"/>
  <c r="E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F890" i="4"/>
  <c r="E890" i="4"/>
  <c r="F881" i="4"/>
  <c r="E897" i="4"/>
  <c r="F913" i="4"/>
  <c r="E960" i="4"/>
  <c r="G996" i="4"/>
  <c r="F977" i="4"/>
  <c r="D988" i="4"/>
  <c r="E989" i="4"/>
  <c r="D950" i="4"/>
  <c r="E950" i="4"/>
  <c r="E963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0" i="5"/>
  <c r="G120" i="5"/>
  <c r="F128" i="5"/>
  <c r="G128" i="5"/>
  <c r="F136" i="5"/>
  <c r="Q698" i="4"/>
  <c r="Q714" i="4"/>
  <c r="P714" i="4"/>
  <c r="S714" i="4" s="1"/>
  <c r="U714" i="4" s="1"/>
  <c r="G17" i="5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R970" i="4"/>
  <c r="T970" i="4"/>
  <c r="P954" i="4"/>
  <c r="S954" i="4" s="1"/>
  <c r="N934" i="4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T794" i="4" s="1"/>
  <c r="P794" i="4"/>
  <c r="S794" i="4" s="1"/>
  <c r="Q798" i="4"/>
  <c r="P798" i="4"/>
  <c r="Q806" i="4"/>
  <c r="P806" i="4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N996" i="4"/>
  <c r="R996" i="4" s="1"/>
  <c r="P996" i="4"/>
  <c r="N994" i="4"/>
  <c r="P994" i="4"/>
  <c r="N991" i="4"/>
  <c r="R991" i="4" s="1"/>
  <c r="N989" i="4"/>
  <c r="R989" i="4" s="1"/>
  <c r="Q989" i="4"/>
  <c r="P989" i="4"/>
  <c r="Q987" i="4"/>
  <c r="T987" i="4" s="1"/>
  <c r="N984" i="4"/>
  <c r="R984" i="4" s="1"/>
  <c r="P984" i="4"/>
  <c r="N982" i="4"/>
  <c r="P982" i="4"/>
  <c r="Q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P873" i="4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39" i="5" l="1"/>
  <c r="E156" i="5"/>
  <c r="I160" i="5"/>
  <c r="E28" i="2"/>
  <c r="N28" i="2" s="1"/>
  <c r="F28" i="2"/>
  <c r="O28" i="2" s="1"/>
  <c r="G28" i="2"/>
  <c r="P28" i="2" s="1"/>
  <c r="F20" i="2"/>
  <c r="O20" i="2" s="1"/>
  <c r="G20" i="2"/>
  <c r="P20" i="2" s="1"/>
  <c r="E20" i="2"/>
  <c r="N20" i="2" s="1"/>
  <c r="G46" i="2"/>
  <c r="P46" i="2" s="1"/>
  <c r="E46" i="2"/>
  <c r="N46" i="2" s="1"/>
  <c r="F46" i="2"/>
  <c r="O46" i="2" s="1"/>
  <c r="G66" i="2"/>
  <c r="P66" i="2" s="1"/>
  <c r="E66" i="2"/>
  <c r="N66" i="2" s="1"/>
  <c r="F66" i="2"/>
  <c r="O66" i="2" s="1"/>
  <c r="S997" i="4"/>
  <c r="P888" i="4"/>
  <c r="Q888" i="4"/>
  <c r="E30" i="2"/>
  <c r="N30" i="2" s="1"/>
  <c r="F30" i="2"/>
  <c r="O30" i="2" s="1"/>
  <c r="G30" i="2"/>
  <c r="P30" i="2" s="1"/>
  <c r="J718" i="11"/>
  <c r="I718" i="11"/>
  <c r="F41" i="2"/>
  <c r="O41" i="2" s="1"/>
  <c r="G41" i="2"/>
  <c r="P41" i="2" s="1"/>
  <c r="E41" i="2"/>
  <c r="N41" i="2" s="1"/>
  <c r="F15" i="2"/>
  <c r="O15" i="2" s="1"/>
  <c r="G15" i="2"/>
  <c r="P15" i="2" s="1"/>
  <c r="E15" i="2"/>
  <c r="N15" i="2" s="1"/>
  <c r="I846" i="11"/>
  <c r="J846" i="11"/>
  <c r="G67" i="2"/>
  <c r="P67" i="2" s="1"/>
  <c r="E67" i="2"/>
  <c r="N67" i="2" s="1"/>
  <c r="F67" i="2"/>
  <c r="O67" i="2" s="1"/>
  <c r="F91" i="2"/>
  <c r="O91" i="2" s="1"/>
  <c r="G91" i="2"/>
  <c r="P91" i="2" s="1"/>
  <c r="E91" i="2"/>
  <c r="N91" i="2" s="1"/>
  <c r="E122" i="2"/>
  <c r="N122" i="2" s="1"/>
  <c r="F122" i="2"/>
  <c r="O122" i="2" s="1"/>
  <c r="G122" i="2"/>
  <c r="P122" i="2" s="1"/>
  <c r="T946" i="4"/>
  <c r="F39" i="2"/>
  <c r="O39" i="2" s="1"/>
  <c r="G39" i="2"/>
  <c r="P39" i="2" s="1"/>
  <c r="E39" i="2"/>
  <c r="N39" i="2" s="1"/>
  <c r="F63" i="2"/>
  <c r="O63" i="2" s="1"/>
  <c r="G63" i="2"/>
  <c r="P63" i="2" s="1"/>
  <c r="E63" i="2"/>
  <c r="N63" i="2" s="1"/>
  <c r="G83" i="2"/>
  <c r="P83" i="2" s="1"/>
  <c r="E83" i="2"/>
  <c r="N83" i="2" s="1"/>
  <c r="F83" i="2"/>
  <c r="O83" i="2" s="1"/>
  <c r="T829" i="4"/>
  <c r="P931" i="4"/>
  <c r="E102" i="2"/>
  <c r="N102" i="2" s="1"/>
  <c r="F102" i="2"/>
  <c r="O102" i="2" s="1"/>
  <c r="G102" i="2"/>
  <c r="P102" i="2" s="1"/>
  <c r="E75" i="5"/>
  <c r="S421" i="4"/>
  <c r="N875" i="4"/>
  <c r="P939" i="4"/>
  <c r="Q948" i="4"/>
  <c r="Q951" i="4"/>
  <c r="T951" i="4" s="1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E40" i="2"/>
  <c r="N40" i="2" s="1"/>
  <c r="F40" i="2"/>
  <c r="O40" i="2" s="1"/>
  <c r="G40" i="2"/>
  <c r="P40" i="2" s="1"/>
  <c r="F98" i="2"/>
  <c r="O98" i="2" s="1"/>
  <c r="G98" i="2"/>
  <c r="P98" i="2" s="1"/>
  <c r="E98" i="2"/>
  <c r="N98" i="2" s="1"/>
  <c r="F122" i="5"/>
  <c r="T658" i="4"/>
  <c r="Q812" i="4"/>
  <c r="N894" i="4"/>
  <c r="R894" i="4" s="1"/>
  <c r="N896" i="4"/>
  <c r="R896" i="4" s="1"/>
  <c r="Q955" i="4"/>
  <c r="F37" i="2"/>
  <c r="O37" i="2" s="1"/>
  <c r="G37" i="2"/>
  <c r="P37" i="2" s="1"/>
  <c r="E37" i="2"/>
  <c r="N37" i="2" s="1"/>
  <c r="N878" i="4"/>
  <c r="D904" i="4"/>
  <c r="F930" i="4"/>
  <c r="D910" i="4"/>
  <c r="E125" i="2"/>
  <c r="N125" i="2" s="1"/>
  <c r="G125" i="2"/>
  <c r="P125" i="2" s="1"/>
  <c r="F125" i="2"/>
  <c r="O125" i="2" s="1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113" i="2"/>
  <c r="N113" i="2" s="1"/>
  <c r="F113" i="2"/>
  <c r="O113" i="2" s="1"/>
  <c r="G113" i="2"/>
  <c r="P113" i="2" s="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E55" i="2"/>
  <c r="N55" i="2" s="1"/>
  <c r="F55" i="2"/>
  <c r="O55" i="2" s="1"/>
  <c r="G55" i="2"/>
  <c r="P55" i="2" s="1"/>
  <c r="F99" i="2"/>
  <c r="O99" i="2" s="1"/>
  <c r="G99" i="2"/>
  <c r="P99" i="2" s="1"/>
  <c r="E99" i="2"/>
  <c r="N99" i="2" s="1"/>
  <c r="G51" i="2"/>
  <c r="P51" i="2" s="1"/>
  <c r="E51" i="2"/>
  <c r="N51" i="2" s="1"/>
  <c r="F51" i="2"/>
  <c r="O51" i="2" s="1"/>
  <c r="E59" i="2"/>
  <c r="N59" i="2" s="1"/>
  <c r="F59" i="2"/>
  <c r="O59" i="2" s="1"/>
  <c r="G59" i="2"/>
  <c r="P59" i="2" s="1"/>
  <c r="E95" i="2"/>
  <c r="N95" i="2" s="1"/>
  <c r="F95" i="2"/>
  <c r="O95" i="2" s="1"/>
  <c r="G95" i="2"/>
  <c r="P95" i="2" s="1"/>
  <c r="N931" i="4"/>
  <c r="R931" i="4" s="1"/>
  <c r="N939" i="4"/>
  <c r="R939" i="4" s="1"/>
  <c r="E54" i="2"/>
  <c r="N54" i="2" s="1"/>
  <c r="F54" i="2"/>
  <c r="O54" i="2" s="1"/>
  <c r="G54" i="2"/>
  <c r="P54" i="2" s="1"/>
  <c r="N871" i="4"/>
  <c r="R871" i="4" s="1"/>
  <c r="N941" i="4"/>
  <c r="R941" i="4" s="1"/>
  <c r="P951" i="4"/>
  <c r="Q956" i="4"/>
  <c r="P959" i="4"/>
  <c r="S959" i="4" s="1"/>
  <c r="P986" i="4"/>
  <c r="P992" i="4"/>
  <c r="Q995" i="4"/>
  <c r="Q912" i="4"/>
  <c r="T912" i="4" s="1"/>
  <c r="V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E948" i="11"/>
  <c r="E958" i="11"/>
  <c r="F958" i="11"/>
  <c r="F872" i="11"/>
  <c r="H872" i="11"/>
  <c r="E78" i="2"/>
  <c r="N78" i="2" s="1"/>
  <c r="F78" i="2"/>
  <c r="O78" i="2" s="1"/>
  <c r="G78" i="2"/>
  <c r="P78" i="2" s="1"/>
  <c r="T878" i="4"/>
  <c r="F12" i="2"/>
  <c r="O12" i="2" s="1"/>
  <c r="G12" i="2"/>
  <c r="P12" i="2" s="1"/>
  <c r="E12" i="2"/>
  <c r="N12" i="2" s="1"/>
  <c r="E47" i="2"/>
  <c r="N47" i="2" s="1"/>
  <c r="F47" i="2"/>
  <c r="O47" i="2" s="1"/>
  <c r="G47" i="2"/>
  <c r="P47" i="2" s="1"/>
  <c r="G79" i="2"/>
  <c r="P79" i="2" s="1"/>
  <c r="E79" i="2"/>
  <c r="N79" i="2" s="1"/>
  <c r="F79" i="2"/>
  <c r="O79" i="2" s="1"/>
  <c r="T147" i="4"/>
  <c r="P923" i="4"/>
  <c r="E84" i="2"/>
  <c r="N84" i="2" s="1"/>
  <c r="F84" i="2"/>
  <c r="O84" i="2" s="1"/>
  <c r="G84" i="2"/>
  <c r="P84" i="2" s="1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E16" i="2"/>
  <c r="N16" i="2" s="1"/>
  <c r="F16" i="2"/>
  <c r="O16" i="2" s="1"/>
  <c r="G16" i="2"/>
  <c r="P16" i="2" s="1"/>
  <c r="I55" i="5"/>
  <c r="G91" i="5"/>
  <c r="Q891" i="4"/>
  <c r="P956" i="4"/>
  <c r="E943" i="4"/>
  <c r="F967" i="4"/>
  <c r="F904" i="4"/>
  <c r="D964" i="4"/>
  <c r="D888" i="4"/>
  <c r="E117" i="2"/>
  <c r="N117" i="2" s="1"/>
  <c r="F117" i="2"/>
  <c r="O117" i="2" s="1"/>
  <c r="G117" i="2"/>
  <c r="P117" i="2" s="1"/>
  <c r="G133" i="2"/>
  <c r="P133" i="2" s="1"/>
  <c r="E133" i="2"/>
  <c r="N133" i="2" s="1"/>
  <c r="F133" i="2"/>
  <c r="O133" i="2" s="1"/>
  <c r="J742" i="11"/>
  <c r="J749" i="11"/>
  <c r="I608" i="11"/>
  <c r="I587" i="11"/>
  <c r="J587" i="11"/>
  <c r="K587" i="11" s="1"/>
  <c r="M587" i="11" s="1"/>
  <c r="N997" i="4"/>
  <c r="R997" i="4" s="1"/>
  <c r="P893" i="4"/>
  <c r="D893" i="4"/>
  <c r="E18" i="2"/>
  <c r="N18" i="2" s="1"/>
  <c r="F18" i="2"/>
  <c r="O18" i="2" s="1"/>
  <c r="G18" i="2"/>
  <c r="P18" i="2" s="1"/>
  <c r="F946" i="4"/>
  <c r="P943" i="4"/>
  <c r="F943" i="4"/>
  <c r="I638" i="11"/>
  <c r="F949" i="11"/>
  <c r="H957" i="11"/>
  <c r="J963" i="11"/>
  <c r="H935" i="11"/>
  <c r="F968" i="1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G60" i="2"/>
  <c r="P60" i="2" s="1"/>
  <c r="E60" i="2"/>
  <c r="N60" i="2" s="1"/>
  <c r="F60" i="2"/>
  <c r="O60" i="2" s="1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E121" i="2"/>
  <c r="N121" i="2" s="1"/>
  <c r="F121" i="2"/>
  <c r="O121" i="2" s="1"/>
  <c r="G121" i="2"/>
  <c r="P121" i="2" s="1"/>
  <c r="F999" i="4"/>
  <c r="I676" i="11"/>
  <c r="I679" i="11"/>
  <c r="T599" i="4"/>
  <c r="J609" i="11"/>
  <c r="J419" i="11"/>
  <c r="K419" i="11" s="1"/>
  <c r="M419" i="11" s="1"/>
  <c r="F935" i="4"/>
  <c r="P960" i="4"/>
  <c r="E64" i="2"/>
  <c r="N64" i="2" s="1"/>
  <c r="F64" i="2"/>
  <c r="O64" i="2" s="1"/>
  <c r="G64" i="2"/>
  <c r="P64" i="2" s="1"/>
  <c r="H836" i="1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E129" i="2"/>
  <c r="N129" i="2" s="1"/>
  <c r="F129" i="2"/>
  <c r="O129" i="2" s="1"/>
  <c r="G129" i="2"/>
  <c r="P129" i="2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V179" i="4" s="1"/>
  <c r="S170" i="4"/>
  <c r="F160" i="5"/>
  <c r="T160" i="4"/>
  <c r="I173" i="5"/>
  <c r="F157" i="5"/>
  <c r="T179" i="4"/>
  <c r="T170" i="4"/>
  <c r="V170" i="4" s="1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V953" i="4"/>
  <c r="U953" i="4"/>
  <c r="Q957" i="4"/>
  <c r="N957" i="4"/>
  <c r="R957" i="4" s="1"/>
  <c r="D957" i="4"/>
  <c r="P957" i="4"/>
  <c r="U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896" i="4"/>
  <c r="V896" i="4"/>
  <c r="V650" i="4"/>
  <c r="U630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90" i="4" l="1"/>
  <c r="W190" i="4" s="1"/>
  <c r="X190" i="4" s="1"/>
  <c r="V168" i="4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G57" i="2"/>
  <c r="P57" i="2" s="1"/>
  <c r="E57" i="2"/>
  <c r="N57" i="2" s="1"/>
  <c r="F57" i="2"/>
  <c r="O57" i="2" s="1"/>
  <c r="E38" i="2"/>
  <c r="N38" i="2" s="1"/>
  <c r="F38" i="2"/>
  <c r="O38" i="2" s="1"/>
  <c r="G38" i="2"/>
  <c r="P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E85" i="2"/>
  <c r="N85" i="2" s="1"/>
  <c r="G85" i="2"/>
  <c r="P85" i="2" s="1"/>
  <c r="F85" i="2"/>
  <c r="O85" i="2" s="1"/>
  <c r="E53" i="2"/>
  <c r="N53" i="2" s="1"/>
  <c r="F53" i="2"/>
  <c r="O53" i="2" s="1"/>
  <c r="G53" i="2"/>
  <c r="P53" i="2" s="1"/>
  <c r="F29" i="2"/>
  <c r="O29" i="2" s="1"/>
  <c r="G29" i="2"/>
  <c r="P29" i="2" s="1"/>
  <c r="E29" i="2"/>
  <c r="N29" i="2" s="1"/>
  <c r="G22" i="2"/>
  <c r="P22" i="2" s="1"/>
  <c r="E22" i="2"/>
  <c r="N22" i="2" s="1"/>
  <c r="F22" i="2"/>
  <c r="O22" i="2" s="1"/>
  <c r="W1000" i="4"/>
  <c r="E26" i="2"/>
  <c r="N26" i="2" s="1"/>
  <c r="F26" i="2"/>
  <c r="O26" i="2" s="1"/>
  <c r="G26" i="2"/>
  <c r="P26" i="2" s="1"/>
  <c r="E8" i="2"/>
  <c r="N8" i="2" s="1"/>
  <c r="F8" i="2"/>
  <c r="O8" i="2" s="1"/>
  <c r="G8" i="2"/>
  <c r="P8" i="2" s="1"/>
  <c r="E106" i="2"/>
  <c r="N106" i="2" s="1"/>
  <c r="F106" i="2"/>
  <c r="O106" i="2" s="1"/>
  <c r="G106" i="2"/>
  <c r="P106" i="2" s="1"/>
  <c r="G50" i="2"/>
  <c r="P50" i="2" s="1"/>
  <c r="E50" i="2"/>
  <c r="N50" i="2" s="1"/>
  <c r="F50" i="2"/>
  <c r="O50" i="2" s="1"/>
  <c r="F132" i="2"/>
  <c r="O132" i="2" s="1"/>
  <c r="E132" i="2"/>
  <c r="N132" i="2" s="1"/>
  <c r="G132" i="2"/>
  <c r="P132" i="2" s="1"/>
  <c r="E116" i="2"/>
  <c r="N116" i="2" s="1"/>
  <c r="F116" i="2"/>
  <c r="O116" i="2" s="1"/>
  <c r="G116" i="2"/>
  <c r="P116" i="2" s="1"/>
  <c r="E25" i="2"/>
  <c r="N25" i="2" s="1"/>
  <c r="G25" i="2"/>
  <c r="P25" i="2" s="1"/>
  <c r="F25" i="2"/>
  <c r="O25" i="2" s="1"/>
  <c r="E114" i="2"/>
  <c r="N114" i="2" s="1"/>
  <c r="F114" i="2"/>
  <c r="O114" i="2" s="1"/>
  <c r="G114" i="2"/>
  <c r="P114" i="2" s="1"/>
  <c r="F131" i="2"/>
  <c r="O131" i="2" s="1"/>
  <c r="G131" i="2"/>
  <c r="P131" i="2" s="1"/>
  <c r="E131" i="2"/>
  <c r="N131" i="2" s="1"/>
  <c r="E43" i="2"/>
  <c r="N43" i="2" s="1"/>
  <c r="F43" i="2"/>
  <c r="O43" i="2" s="1"/>
  <c r="G43" i="2"/>
  <c r="P43" i="2" s="1"/>
  <c r="F62" i="2"/>
  <c r="O62" i="2" s="1"/>
  <c r="G62" i="2"/>
  <c r="P62" i="2" s="1"/>
  <c r="E62" i="2"/>
  <c r="N62" i="2" s="1"/>
  <c r="G9" i="2"/>
  <c r="P9" i="2" s="1"/>
  <c r="E9" i="2"/>
  <c r="N9" i="2" s="1"/>
  <c r="F9" i="2"/>
  <c r="O9" i="2" s="1"/>
  <c r="E118" i="2"/>
  <c r="N118" i="2" s="1"/>
  <c r="F118" i="2"/>
  <c r="O118" i="2" s="1"/>
  <c r="G118" i="2"/>
  <c r="P118" i="2" s="1"/>
  <c r="E111" i="2"/>
  <c r="N111" i="2" s="1"/>
  <c r="F111" i="2"/>
  <c r="O111" i="2" s="1"/>
  <c r="G111" i="2"/>
  <c r="P111" i="2" s="1"/>
  <c r="E80" i="2"/>
  <c r="N80" i="2" s="1"/>
  <c r="F80" i="2"/>
  <c r="O80" i="2" s="1"/>
  <c r="G80" i="2"/>
  <c r="P80" i="2" s="1"/>
  <c r="J903" i="11"/>
  <c r="I903" i="11"/>
  <c r="S968" i="4"/>
  <c r="U997" i="4"/>
  <c r="E107" i="2"/>
  <c r="N107" i="2" s="1"/>
  <c r="F107" i="2"/>
  <c r="O107" i="2" s="1"/>
  <c r="G107" i="2"/>
  <c r="P107" i="2" s="1"/>
  <c r="E103" i="2"/>
  <c r="N103" i="2" s="1"/>
  <c r="F103" i="2"/>
  <c r="O103" i="2" s="1"/>
  <c r="G103" i="2"/>
  <c r="P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81" i="2"/>
  <c r="N81" i="2" s="1"/>
  <c r="G81" i="2"/>
  <c r="P81" i="2" s="1"/>
  <c r="F81" i="2"/>
  <c r="O81" i="2" s="1"/>
  <c r="E49" i="2"/>
  <c r="N49" i="2" s="1"/>
  <c r="F49" i="2"/>
  <c r="O49" i="2" s="1"/>
  <c r="G49" i="2"/>
  <c r="P49" i="2" s="1"/>
  <c r="E36" i="2"/>
  <c r="N36" i="2" s="1"/>
  <c r="F36" i="2"/>
  <c r="O36" i="2" s="1"/>
  <c r="G36" i="2"/>
  <c r="P36" i="2" s="1"/>
  <c r="G82" i="2"/>
  <c r="P82" i="2" s="1"/>
  <c r="E82" i="2"/>
  <c r="N82" i="2" s="1"/>
  <c r="F82" i="2"/>
  <c r="O82" i="2" s="1"/>
  <c r="G14" i="2"/>
  <c r="P14" i="2" s="1"/>
  <c r="E14" i="2"/>
  <c r="N14" i="2" s="1"/>
  <c r="F14" i="2"/>
  <c r="O14" i="2" s="1"/>
  <c r="G17" i="2"/>
  <c r="P17" i="2" s="1"/>
  <c r="E17" i="2"/>
  <c r="N17" i="2" s="1"/>
  <c r="F17" i="2"/>
  <c r="O17" i="2" s="1"/>
  <c r="F128" i="2"/>
  <c r="O128" i="2" s="1"/>
  <c r="G128" i="2"/>
  <c r="P128" i="2" s="1"/>
  <c r="E128" i="2"/>
  <c r="N128" i="2" s="1"/>
  <c r="E112" i="2"/>
  <c r="N112" i="2" s="1"/>
  <c r="F112" i="2"/>
  <c r="O112" i="2" s="1"/>
  <c r="G112" i="2"/>
  <c r="P112" i="2" s="1"/>
  <c r="G6" i="2"/>
  <c r="P6" i="2" s="1"/>
  <c r="E6" i="2"/>
  <c r="N6" i="2" s="1"/>
  <c r="F6" i="2"/>
  <c r="O6" i="2" s="1"/>
  <c r="F23" i="2"/>
  <c r="O23" i="2" s="1"/>
  <c r="G23" i="2"/>
  <c r="P23" i="2" s="1"/>
  <c r="E23" i="2"/>
  <c r="N23" i="2" s="1"/>
  <c r="E119" i="2"/>
  <c r="N119" i="2" s="1"/>
  <c r="F119" i="2"/>
  <c r="O119" i="2" s="1"/>
  <c r="G119" i="2"/>
  <c r="P119" i="2" s="1"/>
  <c r="E52" i="2"/>
  <c r="N52" i="2" s="1"/>
  <c r="F52" i="2"/>
  <c r="O52" i="2" s="1"/>
  <c r="G52" i="2"/>
  <c r="P52" i="2" s="1"/>
  <c r="E34" i="2"/>
  <c r="N34" i="2" s="1"/>
  <c r="F34" i="2"/>
  <c r="O34" i="2" s="1"/>
  <c r="G34" i="2"/>
  <c r="P34" i="2" s="1"/>
  <c r="E108" i="2"/>
  <c r="N108" i="2" s="1"/>
  <c r="F108" i="2"/>
  <c r="O108" i="2" s="1"/>
  <c r="G108" i="2"/>
  <c r="P108" i="2" s="1"/>
  <c r="F76" i="2"/>
  <c r="O76" i="2" s="1"/>
  <c r="G76" i="2"/>
  <c r="P76" i="2" s="1"/>
  <c r="E76" i="2"/>
  <c r="N76" i="2" s="1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F127" i="2"/>
  <c r="O127" i="2" s="1"/>
  <c r="G127" i="2"/>
  <c r="P127" i="2" s="1"/>
  <c r="E127" i="2"/>
  <c r="N127" i="2" s="1"/>
  <c r="J884" i="11"/>
  <c r="E5" i="2"/>
  <c r="N5" i="2" s="1"/>
  <c r="F5" i="2"/>
  <c r="O5" i="2" s="1"/>
  <c r="G5" i="2"/>
  <c r="P5" i="2" s="1"/>
  <c r="R908" i="4"/>
  <c r="T908" i="4"/>
  <c r="S908" i="4"/>
  <c r="G56" i="2"/>
  <c r="P56" i="2" s="1"/>
  <c r="E56" i="2"/>
  <c r="N56" i="2" s="1"/>
  <c r="F56" i="2"/>
  <c r="O56" i="2" s="1"/>
  <c r="J978" i="11"/>
  <c r="I978" i="11"/>
  <c r="T959" i="4"/>
  <c r="V959" i="4" s="1"/>
  <c r="E105" i="2"/>
  <c r="N105" i="2" s="1"/>
  <c r="F105" i="2"/>
  <c r="O105" i="2" s="1"/>
  <c r="G105" i="2"/>
  <c r="P105" i="2" s="1"/>
  <c r="E93" i="2"/>
  <c r="N93" i="2" s="1"/>
  <c r="F93" i="2"/>
  <c r="O93" i="2" s="1"/>
  <c r="G93" i="2"/>
  <c r="P93" i="2" s="1"/>
  <c r="F87" i="2"/>
  <c r="O87" i="2" s="1"/>
  <c r="E87" i="2"/>
  <c r="N87" i="2" s="1"/>
  <c r="G87" i="2"/>
  <c r="P87" i="2" s="1"/>
  <c r="F77" i="2"/>
  <c r="O77" i="2" s="1"/>
  <c r="G77" i="2"/>
  <c r="P77" i="2" s="1"/>
  <c r="E77" i="2"/>
  <c r="N77" i="2" s="1"/>
  <c r="F35" i="2"/>
  <c r="O35" i="2" s="1"/>
  <c r="G35" i="2"/>
  <c r="P35" i="2" s="1"/>
  <c r="E35" i="2"/>
  <c r="N35" i="2" s="1"/>
  <c r="F31" i="2"/>
  <c r="O31" i="2" s="1"/>
  <c r="G31" i="2"/>
  <c r="P31" i="2" s="1"/>
  <c r="E31" i="2"/>
  <c r="N31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E58" i="2"/>
  <c r="N58" i="2" s="1"/>
  <c r="F58" i="2"/>
  <c r="O58" i="2" s="1"/>
  <c r="G58" i="2"/>
  <c r="P58" i="2" s="1"/>
  <c r="V945" i="4"/>
  <c r="E124" i="2"/>
  <c r="N124" i="2" s="1"/>
  <c r="F124" i="2"/>
  <c r="O124" i="2" s="1"/>
  <c r="G124" i="2"/>
  <c r="P124" i="2" s="1"/>
  <c r="E100" i="2"/>
  <c r="N100" i="2" s="1"/>
  <c r="F100" i="2"/>
  <c r="O100" i="2" s="1"/>
  <c r="G100" i="2"/>
  <c r="P100" i="2" s="1"/>
  <c r="E92" i="2"/>
  <c r="N92" i="2" s="1"/>
  <c r="G92" i="2"/>
  <c r="P92" i="2" s="1"/>
  <c r="F92" i="2"/>
  <c r="O92" i="2" s="1"/>
  <c r="E13" i="2"/>
  <c r="N13" i="2" s="1"/>
  <c r="F13" i="2"/>
  <c r="O13" i="2" s="1"/>
  <c r="G13" i="2"/>
  <c r="P13" i="2" s="1"/>
  <c r="E32" i="2"/>
  <c r="N32" i="2" s="1"/>
  <c r="F32" i="2"/>
  <c r="O32" i="2" s="1"/>
  <c r="G32" i="2"/>
  <c r="P32" i="2" s="1"/>
  <c r="E70" i="2"/>
  <c r="N70" i="2" s="1"/>
  <c r="F70" i="2"/>
  <c r="O70" i="2" s="1"/>
  <c r="G70" i="2"/>
  <c r="P70" i="2" s="1"/>
  <c r="G88" i="2"/>
  <c r="P88" i="2" s="1"/>
  <c r="F88" i="2"/>
  <c r="O88" i="2" s="1"/>
  <c r="E88" i="2"/>
  <c r="N88" i="2" s="1"/>
  <c r="E68" i="2"/>
  <c r="N68" i="2" s="1"/>
  <c r="F68" i="2"/>
  <c r="O68" i="2" s="1"/>
  <c r="G68" i="2"/>
  <c r="P68" i="2" s="1"/>
  <c r="G44" i="2"/>
  <c r="P44" i="2" s="1"/>
  <c r="E44" i="2"/>
  <c r="N44" i="2" s="1"/>
  <c r="F44" i="2"/>
  <c r="O44" i="2" s="1"/>
  <c r="G72" i="2"/>
  <c r="P72" i="2" s="1"/>
  <c r="E72" i="2"/>
  <c r="N72" i="2" s="1"/>
  <c r="F72" i="2"/>
  <c r="O72" i="2" s="1"/>
  <c r="G48" i="2"/>
  <c r="P48" i="2" s="1"/>
  <c r="E48" i="2"/>
  <c r="N48" i="2" s="1"/>
  <c r="F48" i="2"/>
  <c r="O48" i="2" s="1"/>
  <c r="T997" i="4"/>
  <c r="V997" i="4" s="1"/>
  <c r="W997" i="4" s="1"/>
  <c r="T888" i="4"/>
  <c r="V888" i="4" s="1"/>
  <c r="W888" i="4" s="1"/>
  <c r="S948" i="4"/>
  <c r="U948" i="4" s="1"/>
  <c r="G89" i="2"/>
  <c r="P89" i="2" s="1"/>
  <c r="E89" i="2"/>
  <c r="N89" i="2" s="1"/>
  <c r="F89" i="2"/>
  <c r="O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G61" i="2"/>
  <c r="P61" i="2" s="1"/>
  <c r="E61" i="2"/>
  <c r="N61" i="2" s="1"/>
  <c r="F61" i="2"/>
  <c r="O61" i="2" s="1"/>
  <c r="F33" i="2"/>
  <c r="O33" i="2" s="1"/>
  <c r="G33" i="2"/>
  <c r="P33" i="2" s="1"/>
  <c r="E33" i="2"/>
  <c r="N33" i="2" s="1"/>
  <c r="G97" i="2"/>
  <c r="P97" i="2" s="1"/>
  <c r="E97" i="2"/>
  <c r="N97" i="2" s="1"/>
  <c r="F97" i="2"/>
  <c r="O97" i="2" s="1"/>
  <c r="E65" i="2"/>
  <c r="N65" i="2" s="1"/>
  <c r="F65" i="2"/>
  <c r="O65" i="2" s="1"/>
  <c r="G65" i="2"/>
  <c r="P65" i="2" s="1"/>
  <c r="E42" i="2"/>
  <c r="N42" i="2" s="1"/>
  <c r="F42" i="2"/>
  <c r="O42" i="2" s="1"/>
  <c r="G42" i="2"/>
  <c r="P42" i="2" s="1"/>
  <c r="E24" i="2"/>
  <c r="N24" i="2" s="1"/>
  <c r="F24" i="2"/>
  <c r="O24" i="2" s="1"/>
  <c r="G24" i="2"/>
  <c r="P24" i="2" s="1"/>
  <c r="F90" i="2"/>
  <c r="O90" i="2" s="1"/>
  <c r="E90" i="2"/>
  <c r="N90" i="2" s="1"/>
  <c r="G90" i="2"/>
  <c r="P90" i="2" s="1"/>
  <c r="E10" i="2"/>
  <c r="N10" i="2" s="1"/>
  <c r="F10" i="2"/>
  <c r="O10" i="2" s="1"/>
  <c r="G10" i="2"/>
  <c r="P10" i="2" s="1"/>
  <c r="E74" i="2"/>
  <c r="N74" i="2" s="1"/>
  <c r="F74" i="2"/>
  <c r="O74" i="2" s="1"/>
  <c r="G74" i="2"/>
  <c r="P74" i="2" s="1"/>
  <c r="E120" i="2"/>
  <c r="N120" i="2" s="1"/>
  <c r="F120" i="2"/>
  <c r="O120" i="2" s="1"/>
  <c r="G120" i="2"/>
  <c r="P120" i="2" s="1"/>
  <c r="E96" i="2"/>
  <c r="N96" i="2" s="1"/>
  <c r="F96" i="2"/>
  <c r="O96" i="2" s="1"/>
  <c r="G96" i="2"/>
  <c r="P96" i="2" s="1"/>
  <c r="V30" i="4"/>
  <c r="F94" i="2"/>
  <c r="O94" i="2" s="1"/>
  <c r="E94" i="2"/>
  <c r="N94" i="2" s="1"/>
  <c r="G94" i="2"/>
  <c r="P94" i="2" s="1"/>
  <c r="G126" i="2"/>
  <c r="P126" i="2" s="1"/>
  <c r="F126" i="2"/>
  <c r="O126" i="2" s="1"/>
  <c r="E126" i="2"/>
  <c r="N126" i="2" s="1"/>
  <c r="F130" i="2"/>
  <c r="O130" i="2" s="1"/>
  <c r="E130" i="2"/>
  <c r="N130" i="2" s="1"/>
  <c r="G130" i="2"/>
  <c r="P130" i="2" s="1"/>
  <c r="E104" i="2"/>
  <c r="N104" i="2" s="1"/>
  <c r="F104" i="2"/>
  <c r="O104" i="2" s="1"/>
  <c r="G104" i="2"/>
  <c r="P104" i="2" s="1"/>
  <c r="G86" i="2"/>
  <c r="P86" i="2" s="1"/>
  <c r="E86" i="2"/>
  <c r="N86" i="2" s="1"/>
  <c r="F86" i="2"/>
  <c r="O86" i="2" s="1"/>
  <c r="E110" i="2"/>
  <c r="N110" i="2" s="1"/>
  <c r="F110" i="2"/>
  <c r="O110" i="2" s="1"/>
  <c r="G110" i="2"/>
  <c r="P110" i="2" s="1"/>
  <c r="E115" i="2"/>
  <c r="N115" i="2" s="1"/>
  <c r="F115" i="2"/>
  <c r="O115" i="2" s="1"/>
  <c r="G115" i="2"/>
  <c r="P115" i="2" s="1"/>
  <c r="E123" i="2"/>
  <c r="N123" i="2" s="1"/>
  <c r="F123" i="2"/>
  <c r="O123" i="2" s="1"/>
  <c r="G123" i="2"/>
  <c r="P123" i="2" s="1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40" i="4" l="1"/>
  <c r="AD140" i="4" s="1"/>
  <c r="Y888" i="4"/>
  <c r="X888" i="4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C888" i="4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148" i="4" l="1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Q295" i="4" s="1"/>
  <c r="AW295" i="4" s="1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31" i="4" s="1"/>
  <c r="AS731" i="4" s="1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O809" i="4" s="1"/>
  <c r="AU809" i="4" s="1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AM459" i="4" s="1"/>
  <c r="AS459" i="4" s="1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L849" i="4" s="1"/>
  <c r="AR849" i="4" s="1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Q749" i="4" s="1"/>
  <c r="AW749" i="4" s="1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M390" i="4" s="1"/>
  <c r="AS390" i="4" s="1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P233" i="4" s="1"/>
  <c r="AV233" i="4" s="1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M370" i="4" s="1"/>
  <c r="AS370" i="4" s="1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355" i="10"/>
  <c r="D867" i="10"/>
  <c r="D993" i="10"/>
  <c r="D508" i="10"/>
  <c r="D366" i="10"/>
  <c r="D744" i="10"/>
  <c r="D335" i="10"/>
  <c r="D916" i="10"/>
  <c r="D821" i="10"/>
  <c r="D567" i="10"/>
  <c r="D466" i="10"/>
  <c r="D687" i="10"/>
  <c r="D780" i="10"/>
  <c r="D866" i="10"/>
  <c r="D800" i="10"/>
  <c r="D634" i="10"/>
  <c r="D891" i="10"/>
  <c r="D835" i="10"/>
  <c r="D474" i="10"/>
  <c r="D855" i="10"/>
  <c r="D234" i="10"/>
  <c r="D748" i="10"/>
  <c r="D393" i="10"/>
  <c r="D728" i="10"/>
  <c r="D845" i="10"/>
  <c r="D574" i="10"/>
  <c r="D823" i="10"/>
  <c r="D677" i="10"/>
  <c r="D737" i="10"/>
  <c r="D590" i="10"/>
  <c r="D336" i="10"/>
  <c r="D978" i="10"/>
  <c r="D979" i="10"/>
  <c r="D536" i="10"/>
  <c r="D981" i="10"/>
  <c r="D598" i="10"/>
  <c r="D422" i="10"/>
  <c r="D660" i="10"/>
  <c r="D405" i="10"/>
  <c r="D532" i="10"/>
  <c r="D458" i="10"/>
  <c r="D467" i="10"/>
  <c r="D700" i="10"/>
  <c r="D506" i="10"/>
  <c r="D403" i="10"/>
  <c r="D530" i="10"/>
  <c r="D290" i="10"/>
  <c r="D662" i="10"/>
  <c r="D270" i="10"/>
  <c r="D514" i="10"/>
  <c r="D476" i="10"/>
  <c r="D389" i="10"/>
  <c r="D816" i="10"/>
  <c r="D513" i="10"/>
  <c r="D558" i="10"/>
  <c r="D379" i="10"/>
  <c r="D688" i="10"/>
  <c r="D595" i="10"/>
  <c r="D435" i="10"/>
  <c r="D868" i="10"/>
  <c r="D969" i="10"/>
  <c r="D653" i="10"/>
  <c r="D910" i="10"/>
  <c r="D933" i="10"/>
  <c r="D827" i="10"/>
  <c r="D936" i="10"/>
  <c r="D784" i="10"/>
  <c r="D683" i="10"/>
  <c r="D439" i="10"/>
  <c r="D952" i="10"/>
  <c r="D434" i="10"/>
  <c r="D378" i="10"/>
  <c r="D359" i="10"/>
  <c r="D250" i="10"/>
  <c r="D460" i="10"/>
  <c r="D507" i="10"/>
  <c r="D714" i="10"/>
  <c r="D286" i="10"/>
  <c r="D238" i="10"/>
  <c r="D288" i="10"/>
  <c r="D697" i="10"/>
  <c r="D299" i="10"/>
  <c r="D321" i="10"/>
  <c r="D330" i="10"/>
  <c r="D994" i="10"/>
  <c r="D964" i="10"/>
  <c r="D694" i="10"/>
  <c r="D416" i="10"/>
  <c r="D607" i="10"/>
  <c r="D580" i="10"/>
  <c r="D314" i="10"/>
  <c r="D851" i="10"/>
  <c r="D312" i="10"/>
  <c r="D365" i="10"/>
  <c r="D807" i="10"/>
  <c r="D594" i="10"/>
  <c r="D948" i="10"/>
  <c r="D352" i="10"/>
  <c r="D430" i="10"/>
  <c r="D838" i="10"/>
  <c r="D525" i="10"/>
  <c r="D654" i="10"/>
  <c r="D267" i="10"/>
  <c r="D996" i="10"/>
  <c r="D973" i="10"/>
  <c r="D390" i="10"/>
  <c r="D768" i="10"/>
  <c r="D886" i="10"/>
  <c r="D431" i="10"/>
  <c r="D294" i="10"/>
  <c r="D489" i="10"/>
  <c r="D586" i="10"/>
  <c r="D576" i="10"/>
  <c r="D947" i="10"/>
  <c r="D751" i="10"/>
  <c r="D592" i="10"/>
  <c r="D500" i="10"/>
  <c r="D614" i="10"/>
  <c r="D746" i="10"/>
  <c r="D375" i="10"/>
  <c r="D326" i="10"/>
  <c r="D277" i="10"/>
  <c r="D930" i="10"/>
  <c r="D817" i="10"/>
  <c r="D348" i="10"/>
  <c r="D369" i="10"/>
  <c r="D269" i="10"/>
  <c r="D364" i="10"/>
  <c r="D324" i="10"/>
  <c r="D781" i="10"/>
  <c r="D529" i="10"/>
  <c r="D982" i="10"/>
  <c r="D908" i="10"/>
  <c r="D523" i="10"/>
  <c r="D302" i="10"/>
  <c r="D527" i="10"/>
  <c r="D729" i="10"/>
  <c r="D797" i="10"/>
  <c r="D327" i="10"/>
  <c r="D932" i="10"/>
  <c r="D812" i="10"/>
  <c r="D924" i="10"/>
  <c r="D599" i="10"/>
  <c r="D810" i="10"/>
  <c r="D394" i="10"/>
  <c r="D323" i="10"/>
  <c r="D612" i="10"/>
  <c r="D380" i="10"/>
  <c r="D553" i="10"/>
  <c r="D296" i="10"/>
  <c r="D713" i="10"/>
  <c r="D539" i="10"/>
  <c r="D556" i="10"/>
  <c r="D451" i="10"/>
  <c r="D846" i="10"/>
  <c r="D841" i="10"/>
  <c r="D809" i="10"/>
  <c r="D300" i="10"/>
  <c r="D818" i="10"/>
  <c r="D881" i="10"/>
  <c r="D2" i="10"/>
  <c r="D517" i="10"/>
  <c r="D965" i="10"/>
  <c r="D648" i="10"/>
  <c r="D857" i="10"/>
  <c r="D898" i="10"/>
  <c r="D734" i="10"/>
  <c r="D750" i="10"/>
  <c r="D991" i="10"/>
  <c r="D968" i="10"/>
  <c r="D619" i="10"/>
  <c r="D950" i="10"/>
  <c r="D962" i="10"/>
  <c r="D997" i="10"/>
  <c r="D704" i="10"/>
  <c r="D571" i="10"/>
  <c r="D331" i="10"/>
  <c r="D854" i="10"/>
  <c r="D509" i="10"/>
  <c r="D537" i="10"/>
  <c r="D307" i="10"/>
  <c r="D782" i="10"/>
  <c r="D760" i="10"/>
  <c r="D914" i="10"/>
  <c r="D317" i="10"/>
  <c r="D849" i="10"/>
  <c r="D332" i="10"/>
  <c r="D738" i="10"/>
  <c r="D496" i="10"/>
  <c r="D487" i="10"/>
  <c r="D789" i="10"/>
  <c r="D428" i="10"/>
  <c r="D663" i="10"/>
  <c r="D970" i="10"/>
  <c r="D604" i="10"/>
  <c r="D452" i="10"/>
  <c r="D686" i="10"/>
  <c r="D894" i="10"/>
  <c r="D477" i="10"/>
  <c r="D649" i="10"/>
  <c r="D878" i="10"/>
  <c r="D358" i="10"/>
  <c r="D281" i="10"/>
  <c r="D811" i="10"/>
  <c r="D573" i="10"/>
  <c r="D1001" i="10"/>
  <c r="D940" i="10"/>
  <c r="D995" i="10"/>
  <c r="D425" i="10"/>
  <c r="D620" i="10"/>
  <c r="D905" i="10"/>
  <c r="D977" i="10"/>
  <c r="D696" i="10"/>
  <c r="D980" i="10"/>
  <c r="D239" i="10"/>
  <c r="D711" i="10"/>
  <c r="D256" i="10"/>
  <c r="D693" i="10"/>
  <c r="D815" i="10"/>
  <c r="D631" i="10"/>
  <c r="D820" i="10"/>
  <c r="D776" i="10"/>
  <c r="D371" i="10"/>
  <c r="D343" i="10"/>
  <c r="D265" i="10"/>
  <c r="D511" i="10"/>
  <c r="D641" i="10"/>
  <c r="D469" i="10"/>
  <c r="D831" i="10"/>
  <c r="D404" i="10"/>
  <c r="D459" i="10"/>
  <c r="D989" i="10"/>
  <c r="D764" i="10"/>
  <c r="D462" i="10"/>
  <c r="D949" i="10"/>
  <c r="D896" i="10"/>
  <c r="D946" i="10"/>
  <c r="D360" i="10"/>
  <c r="D763" i="10"/>
  <c r="D373" i="10"/>
  <c r="D645" i="10"/>
  <c r="D316" i="10"/>
  <c r="D249" i="10"/>
  <c r="D927" i="10"/>
  <c r="D957" i="10"/>
  <c r="D518" i="10"/>
  <c r="D442" i="10"/>
  <c r="D658" i="10"/>
  <c r="D482" i="10"/>
  <c r="D280" i="10"/>
  <c r="D443" i="10"/>
  <c r="D436" i="10"/>
  <c r="D691" i="10"/>
  <c r="D446" i="10"/>
  <c r="D675" i="10"/>
  <c r="D676" i="10"/>
  <c r="D351" i="10"/>
  <c r="D630" i="10"/>
  <c r="D448" i="10"/>
  <c r="D837" i="10"/>
  <c r="D388" i="10"/>
  <c r="D754" i="10"/>
  <c r="D545" i="10"/>
  <c r="D770" i="10"/>
  <c r="D524" i="10"/>
  <c r="D747" i="10"/>
  <c r="D367" i="10"/>
  <c r="D624" i="10"/>
  <c r="D305" i="10"/>
  <c r="D670" i="10"/>
  <c r="D588" i="10"/>
  <c r="D271" i="10"/>
  <c r="D484" i="10"/>
  <c r="D333" i="10"/>
  <c r="D328" i="10"/>
  <c r="D522" i="10"/>
  <c r="D406" i="10"/>
  <c r="D883" i="10"/>
  <c r="D633" i="10"/>
  <c r="D445" i="10"/>
  <c r="D642" i="10"/>
  <c r="D865" i="10"/>
  <c r="D415" i="10"/>
  <c r="D872" i="10"/>
  <c r="D463" i="10"/>
  <c r="D301" i="10"/>
  <c r="D725" i="10"/>
  <c r="D449" i="10"/>
  <c r="D803" i="10"/>
  <c r="D689" i="10"/>
  <c r="D772" i="10"/>
  <c r="D732" i="10"/>
  <c r="D278" i="10"/>
  <c r="D385" i="10"/>
  <c r="D904" i="10"/>
  <c r="D268" i="10"/>
  <c r="D258" i="10"/>
  <c r="D504" i="10"/>
  <c r="D765" i="10"/>
  <c r="D475" i="10"/>
  <c r="D534" i="10"/>
  <c r="D549" i="10"/>
  <c r="D717" i="10"/>
  <c r="D465" i="10"/>
  <c r="D813" i="10"/>
  <c r="D667" i="10"/>
  <c r="D386" i="10"/>
  <c r="D454" i="10"/>
  <c r="D918" i="10"/>
  <c r="D739" i="10"/>
  <c r="D627" i="10"/>
  <c r="D255" i="10"/>
  <c r="D309" i="10"/>
  <c r="D723" i="10"/>
  <c r="D919" i="10"/>
  <c r="D752" i="10"/>
  <c r="D679" i="10"/>
  <c r="D497" i="10"/>
  <c r="D875" i="10"/>
  <c r="D912" i="10"/>
  <c r="D577" i="10"/>
  <c r="D913" i="10"/>
  <c r="D639" i="10"/>
  <c r="D499" i="10"/>
  <c r="D440" i="10"/>
  <c r="D664" i="10"/>
  <c r="D341" i="10"/>
  <c r="D287" i="10"/>
  <c r="D282" i="10"/>
  <c r="D880" i="10"/>
  <c r="D259" i="10"/>
  <c r="D608" i="10"/>
  <c r="D829" i="10"/>
  <c r="D272" i="10"/>
  <c r="D470" i="10"/>
  <c r="D705" i="10"/>
  <c r="D758" i="10"/>
  <c r="D408" i="10"/>
  <c r="D966" i="10"/>
  <c r="D361" i="10"/>
  <c r="D917" i="10"/>
  <c r="D572" i="10"/>
  <c r="D295" i="10"/>
  <c r="D377" i="10"/>
  <c r="D260" i="10"/>
  <c r="D731" i="10"/>
  <c r="D706" i="10"/>
  <c r="D257" i="10"/>
  <c r="D684" i="10"/>
  <c r="D646" i="10"/>
  <c r="D959" i="10"/>
  <c r="D703" i="10"/>
  <c r="D308" i="10"/>
  <c r="D610" i="10"/>
  <c r="D863" i="10"/>
  <c r="D391" i="10"/>
  <c r="D685" i="10"/>
  <c r="D533" i="10"/>
  <c r="D922" i="10"/>
  <c r="D485" i="10"/>
  <c r="D242" i="10"/>
  <c r="D456" i="10"/>
  <c r="D673" i="10"/>
  <c r="D505" i="10"/>
  <c r="D464" i="10"/>
  <c r="D628" i="10"/>
  <c r="D814" i="10"/>
  <c r="D767" i="10"/>
  <c r="D839" i="10"/>
  <c r="D876" i="10"/>
  <c r="D740" i="10"/>
  <c r="D830" i="10"/>
  <c r="D559" i="10"/>
  <c r="D542" i="10"/>
  <c r="D954" i="10"/>
  <c r="D902" i="10"/>
  <c r="D526" i="10"/>
  <c r="D597" i="10"/>
  <c r="D707" i="10"/>
  <c r="D438" i="10"/>
  <c r="D424" i="10"/>
  <c r="D345" i="10"/>
  <c r="D279" i="10"/>
  <c r="D985" i="10"/>
  <c r="D420" i="10"/>
  <c r="D410" i="10"/>
  <c r="D521" i="10"/>
  <c r="D722" i="10"/>
  <c r="D368" i="10"/>
  <c r="D603" i="10"/>
  <c r="D387" i="10"/>
  <c r="D692" i="10"/>
  <c r="D362" i="10"/>
  <c r="D236" i="10"/>
  <c r="D877" i="10"/>
  <c r="D473" i="10"/>
  <c r="D561" i="10"/>
  <c r="D486" i="10"/>
  <c r="D926" i="10"/>
  <c r="D925" i="10"/>
  <c r="D920" i="10"/>
  <c r="D659" i="10"/>
  <c r="D998" i="10"/>
  <c r="D457" i="10"/>
  <c r="D672" i="10"/>
  <c r="D852" i="10"/>
  <c r="D432" i="10"/>
  <c r="D939" i="10"/>
  <c r="D805" i="10"/>
  <c r="D787" i="10"/>
  <c r="D801" i="10"/>
  <c r="D601" i="10"/>
  <c r="D718" i="10"/>
  <c r="D870" i="10"/>
  <c r="D566" i="10"/>
  <c r="D531" i="10"/>
  <c r="D273" i="10"/>
  <c r="D873" i="10"/>
  <c r="D941" i="10"/>
  <c r="D637" i="10"/>
  <c r="D494" i="10"/>
  <c r="D276" i="10"/>
  <c r="D967" i="10"/>
  <c r="D974" i="10"/>
  <c r="D890" i="10"/>
  <c r="D955" i="10"/>
  <c r="D640" i="10"/>
  <c r="D444" i="10"/>
  <c r="D712" i="10"/>
  <c r="D859" i="10"/>
  <c r="D616" i="10"/>
  <c r="D235" i="10"/>
  <c r="D605" i="10"/>
  <c r="D412" i="10"/>
  <c r="D887" i="10"/>
  <c r="D318" i="10"/>
  <c r="D745" i="10"/>
  <c r="D528" i="10"/>
  <c r="D417" i="10"/>
  <c r="D596" i="10"/>
  <c r="D788" i="10"/>
  <c r="D593" i="10"/>
  <c r="D421" i="10"/>
  <c r="D196" i="10"/>
  <c r="D609" i="3"/>
  <c r="D826" i="3"/>
  <c r="D493" i="10"/>
  <c r="D124" i="10"/>
  <c r="D715" i="3"/>
  <c r="D476" i="3"/>
  <c r="D168" i="10"/>
  <c r="D34" i="10"/>
  <c r="D769" i="3"/>
  <c r="D543" i="3"/>
  <c r="D861" i="10"/>
  <c r="D71" i="10"/>
  <c r="D1001" i="3"/>
  <c r="D538" i="3"/>
  <c r="D14" i="10"/>
  <c r="D197" i="10"/>
  <c r="D612" i="3"/>
  <c r="D754" i="3"/>
  <c r="D237" i="10"/>
  <c r="D9" i="10"/>
  <c r="D772" i="3"/>
  <c r="D920" i="3"/>
  <c r="D18" i="10"/>
  <c r="D114" i="10"/>
  <c r="D518" i="3"/>
  <c r="D780" i="3"/>
  <c r="D892" i="10"/>
  <c r="D202" i="10"/>
  <c r="D940" i="3"/>
  <c r="D446" i="3"/>
  <c r="D35" i="10"/>
  <c r="D126" i="10"/>
  <c r="D827" i="3"/>
  <c r="D961" i="10"/>
  <c r="D560" i="10"/>
  <c r="D6" i="10"/>
  <c r="D467" i="3"/>
  <c r="D622" i="10"/>
  <c r="D252" i="10"/>
  <c r="D92" i="10"/>
  <c r="D965" i="3"/>
  <c r="D756" i="10"/>
  <c r="D778" i="10"/>
  <c r="D81" i="10"/>
  <c r="D742" i="3"/>
  <c r="D315" i="10"/>
  <c r="D702" i="10"/>
  <c r="D187" i="10"/>
  <c r="D929" i="3"/>
  <c r="D656" i="10"/>
  <c r="D540" i="10"/>
  <c r="D41" i="10"/>
  <c r="D638" i="3"/>
  <c r="D253" i="10"/>
  <c r="D909" i="10"/>
  <c r="D792" i="3"/>
  <c r="D877" i="3"/>
  <c r="D383" i="10"/>
  <c r="D937" i="10"/>
  <c r="D803" i="3"/>
  <c r="D695" i="3"/>
  <c r="D546" i="10"/>
  <c r="D23" i="10"/>
  <c r="D453" i="3"/>
  <c r="D801" i="3"/>
  <c r="D635" i="10"/>
  <c r="D33" i="10"/>
  <c r="D508" i="3"/>
  <c r="D823" i="3"/>
  <c r="D779" i="10"/>
  <c r="D111" i="10"/>
  <c r="D528" i="3"/>
  <c r="D968" i="3"/>
  <c r="D710" i="10"/>
  <c r="D75" i="10"/>
  <c r="D457" i="3"/>
  <c r="D682" i="3"/>
  <c r="D274" i="10"/>
  <c r="D181" i="10"/>
  <c r="D461" i="3"/>
  <c r="D936" i="3"/>
  <c r="D240" i="10"/>
  <c r="D211" i="10"/>
  <c r="D650" i="3"/>
  <c r="D533" i="3"/>
  <c r="D289" i="10"/>
  <c r="D171" i="10"/>
  <c r="D939" i="3"/>
  <c r="D454" i="3"/>
  <c r="D344" i="10"/>
  <c r="D112" i="10"/>
  <c r="D999" i="3"/>
  <c r="D765" i="3"/>
  <c r="D632" i="10"/>
  <c r="D133" i="10"/>
  <c r="D652" i="3"/>
  <c r="D515" i="10"/>
  <c r="D682" i="10"/>
  <c r="D769" i="10"/>
  <c r="D621" i="10"/>
  <c r="D293" i="10"/>
  <c r="D678" i="10"/>
  <c r="D562" i="10"/>
  <c r="D492" i="10"/>
  <c r="D999" i="10"/>
  <c r="D381" i="10"/>
  <c r="D483" i="10"/>
  <c r="D681" i="10"/>
  <c r="D944" i="10"/>
  <c r="D844" i="10"/>
  <c r="D749" i="10"/>
  <c r="D652" i="10"/>
  <c r="D951" i="10"/>
  <c r="D724" i="10"/>
  <c r="D793" i="10"/>
  <c r="D264" i="10"/>
  <c r="D402" i="10"/>
  <c r="D988" i="10"/>
  <c r="D146" i="10"/>
  <c r="D956" i="3"/>
  <c r="D585" i="3"/>
  <c r="D853" i="10"/>
  <c r="D127" i="10"/>
  <c r="D768" i="3"/>
  <c r="D995" i="3"/>
  <c r="D643" i="10"/>
  <c r="D68" i="10"/>
  <c r="D865" i="3"/>
  <c r="D942" i="10"/>
  <c r="D320" i="10"/>
  <c r="D232" i="10"/>
  <c r="D819" i="3"/>
  <c r="D429" i="10"/>
  <c r="D570" i="10"/>
  <c r="D159" i="10"/>
  <c r="D846" i="3"/>
  <c r="D340" i="10"/>
  <c r="D636" i="10"/>
  <c r="D210" i="10"/>
  <c r="D907" i="3"/>
  <c r="D241" i="10"/>
  <c r="D850" i="10"/>
  <c r="D27" i="10"/>
  <c r="D753" i="3"/>
  <c r="D488" i="10"/>
  <c r="D541" i="10"/>
  <c r="D756" i="3"/>
  <c r="D771" i="3"/>
  <c r="D862" i="10"/>
  <c r="D799" i="10"/>
  <c r="D537" i="3"/>
  <c r="D555" i="3"/>
  <c r="D762" i="10"/>
  <c r="D657" i="10"/>
  <c r="D522" i="3"/>
  <c r="D988" i="3"/>
  <c r="D338" i="10"/>
  <c r="D83" i="10"/>
  <c r="D983" i="3"/>
  <c r="D534" i="3"/>
  <c r="D543" i="10"/>
  <c r="D231" i="10"/>
  <c r="D622" i="3"/>
  <c r="D852" i="3"/>
  <c r="D547" i="10"/>
  <c r="D205" i="10"/>
  <c r="D686" i="3"/>
  <c r="D945" i="3"/>
  <c r="D701" i="10"/>
  <c r="D119" i="10"/>
  <c r="D942" i="3"/>
  <c r="D469" i="3"/>
  <c r="D591" i="10"/>
  <c r="D192" i="10"/>
  <c r="D545" i="3"/>
  <c r="D922" i="3"/>
  <c r="D945" i="10"/>
  <c r="D53" i="10"/>
  <c r="D930" i="3"/>
  <c r="D777" i="3"/>
  <c r="D931" i="10"/>
  <c r="D91" i="10"/>
  <c r="D617" i="3"/>
  <c r="D499" i="3"/>
  <c r="D806" i="10"/>
  <c r="D113" i="10"/>
  <c r="D893" i="3"/>
  <c r="D836" i="3"/>
  <c r="D911" i="10"/>
  <c r="D77" i="10"/>
  <c r="D861" i="3"/>
  <c r="D667" i="3"/>
  <c r="D1000" i="10"/>
  <c r="D57" i="10"/>
  <c r="D760" i="3"/>
  <c r="D598" i="3"/>
  <c r="D63" i="10"/>
  <c r="D200" i="10"/>
  <c r="D666" i="3"/>
  <c r="D564" i="3"/>
  <c r="D491" i="10"/>
  <c r="D130" i="10"/>
  <c r="D793" i="3"/>
  <c r="D584" i="3"/>
  <c r="D116" i="10"/>
  <c r="D72" i="10"/>
  <c r="D624" i="3"/>
  <c r="D904" i="3"/>
  <c r="D555" i="10"/>
  <c r="D70" i="10"/>
  <c r="D643" i="3"/>
  <c r="D985" i="3"/>
  <c r="D179" i="10"/>
  <c r="D49" i="10"/>
  <c r="D863" i="3"/>
  <c r="D516" i="10"/>
  <c r="D382" i="10"/>
  <c r="D753" i="10"/>
  <c r="D840" i="10"/>
  <c r="D353" i="10"/>
  <c r="D304" i="10"/>
  <c r="D698" i="10"/>
  <c r="D298" i="10"/>
  <c r="D716" i="10"/>
  <c r="D842" i="10"/>
  <c r="D929" i="10"/>
  <c r="D418" i="10"/>
  <c r="D283" i="10"/>
  <c r="D329" i="10"/>
  <c r="D832" i="10"/>
  <c r="D695" i="10"/>
  <c r="D617" i="10"/>
  <c r="D472" i="10"/>
  <c r="D708" i="10"/>
  <c r="D960" i="10"/>
  <c r="D720" i="10"/>
  <c r="D538" i="10"/>
  <c r="D855" i="3"/>
  <c r="D796" i="3"/>
  <c r="D785" i="10"/>
  <c r="D334" i="10"/>
  <c r="D698" i="3"/>
  <c r="D974" i="3"/>
  <c r="D447" i="10"/>
  <c r="D93" i="10"/>
  <c r="D577" i="3"/>
  <c r="D688" i="3"/>
  <c r="D690" i="10"/>
  <c r="D138" i="10"/>
  <c r="D456" i="3"/>
  <c r="D481" i="3"/>
  <c r="D915" i="10"/>
  <c r="D65" i="10"/>
  <c r="D706" i="3"/>
  <c r="D602" i="3"/>
  <c r="D956" i="10"/>
  <c r="D99" i="10"/>
  <c r="D588" i="3"/>
  <c r="D680" i="3"/>
  <c r="D669" i="10"/>
  <c r="D26" i="10"/>
  <c r="D778" i="3"/>
  <c r="D886" i="3"/>
  <c r="D864" i="10"/>
  <c r="D40" i="10"/>
  <c r="D762" i="3"/>
  <c r="D829" i="3"/>
  <c r="D773" i="10"/>
  <c r="D229" i="10"/>
  <c r="D883" i="3"/>
  <c r="D959" i="3"/>
  <c r="D774" i="10"/>
  <c r="D86" i="10"/>
  <c r="D658" i="3"/>
  <c r="D516" i="3"/>
  <c r="D490" i="10"/>
  <c r="D109" i="10"/>
  <c r="D795" i="3"/>
  <c r="D978" i="3"/>
  <c r="D247" i="10"/>
  <c r="D5" i="10"/>
  <c r="D914" i="3"/>
  <c r="D490" i="3"/>
  <c r="D98" i="10"/>
  <c r="D10" i="10"/>
  <c r="D575" i="3"/>
  <c r="D807" i="3"/>
  <c r="D647" i="10"/>
  <c r="D219" i="10"/>
  <c r="D759" i="3"/>
  <c r="D784" i="3"/>
  <c r="D103" i="10"/>
  <c r="D82" i="10"/>
  <c r="D559" i="3"/>
  <c r="D781" i="3"/>
  <c r="D606" i="10"/>
  <c r="D96" i="10"/>
  <c r="D660" i="3"/>
  <c r="D524" i="3"/>
  <c r="D87" i="10"/>
  <c r="D148" i="10"/>
  <c r="D874" i="3"/>
  <c r="D975" i="3"/>
  <c r="D551" i="10"/>
  <c r="D12" i="10"/>
  <c r="D623" i="3"/>
  <c r="D655" i="3"/>
  <c r="D427" i="10"/>
  <c r="D89" i="10"/>
  <c r="D961" i="3"/>
  <c r="D505" i="3"/>
  <c r="D638" i="10"/>
  <c r="D157" i="10"/>
  <c r="D593" i="3"/>
  <c r="D484" i="3"/>
  <c r="D808" i="10"/>
  <c r="D144" i="10"/>
  <c r="D851" i="3"/>
  <c r="D761" i="3"/>
  <c r="D735" i="10"/>
  <c r="D143" i="10"/>
  <c r="D547" i="3"/>
  <c r="D548" i="3"/>
  <c r="D453" i="10"/>
  <c r="D135" i="10"/>
  <c r="D981" i="3"/>
  <c r="D858" i="10"/>
  <c r="D600" i="10"/>
  <c r="D213" i="10"/>
  <c r="D670" i="3"/>
  <c r="D903" i="10"/>
  <c r="D134" i="10"/>
  <c r="D118" i="10"/>
  <c r="D951" i="3"/>
  <c r="D275" i="10"/>
  <c r="D284" i="10"/>
  <c r="D190" i="10"/>
  <c r="D644" i="3"/>
  <c r="D743" i="10"/>
  <c r="D495" i="10"/>
  <c r="D445" i="3"/>
  <c r="D544" i="3"/>
  <c r="D441" i="10"/>
  <c r="D569" i="10"/>
  <c r="D775" i="10"/>
  <c r="D581" i="10"/>
  <c r="D244" i="10"/>
  <c r="D372" i="10"/>
  <c r="D709" i="10"/>
  <c r="D587" i="10"/>
  <c r="D400" i="10"/>
  <c r="D374" i="10"/>
  <c r="D414" i="10"/>
  <c r="D349" i="10"/>
  <c r="D246" i="10"/>
  <c r="D609" i="10"/>
  <c r="D992" i="10"/>
  <c r="D370" i="10"/>
  <c r="D874" i="10"/>
  <c r="D796" i="10"/>
  <c r="D828" i="10"/>
  <c r="D655" i="10"/>
  <c r="D777" i="10"/>
  <c r="D3" i="10"/>
  <c r="D641" i="3"/>
  <c r="D848" i="3"/>
  <c r="D401" i="10"/>
  <c r="D215" i="10"/>
  <c r="D960" i="3"/>
  <c r="D993" i="3"/>
  <c r="D552" i="10"/>
  <c r="D85" i="10"/>
  <c r="D521" i="3"/>
  <c r="D691" i="3"/>
  <c r="D384" i="10"/>
  <c r="D115" i="10"/>
  <c r="D635" i="3"/>
  <c r="D673" i="3"/>
  <c r="D665" i="10"/>
  <c r="D100" i="10"/>
  <c r="D599" i="3"/>
  <c r="D797" i="3"/>
  <c r="D825" i="10"/>
  <c r="D24" i="10"/>
  <c r="D745" i="3"/>
  <c r="D982" i="3"/>
  <c r="D568" i="10"/>
  <c r="D52" i="10"/>
  <c r="D892" i="3"/>
  <c r="D520" i="3"/>
  <c r="D319" i="10"/>
  <c r="D74" i="10"/>
  <c r="D511" i="3"/>
  <c r="D779" i="3"/>
  <c r="D182" i="10"/>
  <c r="D158" i="10"/>
  <c r="D885" i="3"/>
  <c r="D842" i="3"/>
  <c r="D450" i="10"/>
  <c r="D160" i="10"/>
  <c r="D621" i="3"/>
  <c r="D510" i="3"/>
  <c r="D104" i="10"/>
  <c r="D16" i="10"/>
  <c r="D817" i="3"/>
  <c r="D963" i="3"/>
  <c r="D337" i="10"/>
  <c r="D201" i="10"/>
  <c r="D839" i="3"/>
  <c r="D451" i="3"/>
  <c r="D195" i="10"/>
  <c r="D21" i="10"/>
  <c r="D903" i="3"/>
  <c r="D629" i="3"/>
  <c r="D544" i="10"/>
  <c r="D62" i="10"/>
  <c r="D462" i="3"/>
  <c r="D642" i="3"/>
  <c r="D310" i="10"/>
  <c r="D19" i="10"/>
  <c r="D986" i="3"/>
  <c r="D970" i="3"/>
  <c r="D843" i="10"/>
  <c r="D152" i="10"/>
  <c r="D755" i="3"/>
  <c r="D833" i="10"/>
  <c r="D137" i="10"/>
  <c r="D150" i="10"/>
  <c r="D628" i="3"/>
  <c r="D397" i="10"/>
  <c r="D901" i="10"/>
  <c r="D194" i="10"/>
  <c r="D921" i="3"/>
  <c r="D671" i="10"/>
  <c r="D629" i="10"/>
  <c r="D551" i="3"/>
  <c r="D539" i="3"/>
  <c r="D311" i="10"/>
  <c r="D869" i="10"/>
  <c r="D554" i="3"/>
  <c r="D889" i="3"/>
  <c r="D668" i="10"/>
  <c r="D766" i="10"/>
  <c r="D783" i="3"/>
  <c r="D479" i="3"/>
  <c r="D885" i="10"/>
  <c r="D409" i="10"/>
  <c r="D875" i="3"/>
  <c r="D591" i="3"/>
  <c r="D826" i="10"/>
  <c r="D54" i="10"/>
  <c r="D890" i="3"/>
  <c r="D632" i="3"/>
  <c r="D498" i="10"/>
  <c r="D120" i="10"/>
  <c r="D662" i="3"/>
  <c r="D636" i="3"/>
  <c r="D953" i="10"/>
  <c r="D145" i="10"/>
  <c r="D881" i="3"/>
  <c r="D967" i="3"/>
  <c r="D884" i="10"/>
  <c r="D94" i="10"/>
  <c r="D443" i="3"/>
  <c r="D950" i="3"/>
  <c r="D297" i="10"/>
  <c r="D153" i="10"/>
  <c r="D952" i="3"/>
  <c r="D595" i="3"/>
  <c r="D480" i="3"/>
  <c r="D233" i="10"/>
  <c r="D923" i="3"/>
  <c r="D47" i="10"/>
  <c r="D690" i="3"/>
  <c r="D719" i="10"/>
  <c r="D69" i="10"/>
  <c r="D503" i="3"/>
  <c r="D751" i="3"/>
  <c r="D30" i="10"/>
  <c r="D121" i="10"/>
  <c r="D749" i="3"/>
  <c r="D864" i="3"/>
  <c r="D346" i="10"/>
  <c r="D36" i="10"/>
  <c r="D927" i="3"/>
  <c r="D957" i="3"/>
  <c r="D227" i="10"/>
  <c r="D216" i="10"/>
  <c r="D671" i="3"/>
  <c r="D739" i="3"/>
  <c r="D437" i="10"/>
  <c r="D156" i="10"/>
  <c r="D640" i="3"/>
  <c r="D475" i="3"/>
  <c r="D139" i="10"/>
  <c r="D724" i="3"/>
  <c r="D350" i="3"/>
  <c r="D895" i="10"/>
  <c r="D526" i="3"/>
  <c r="D866" i="3"/>
  <c r="D275" i="3"/>
  <c r="D653" i="3"/>
  <c r="D909" i="3"/>
  <c r="D151" i="3"/>
  <c r="D230" i="10"/>
  <c r="D483" i="3"/>
  <c r="D370" i="3"/>
  <c r="D513" i="3"/>
  <c r="D394" i="3"/>
  <c r="D276" i="3"/>
  <c r="D169" i="10"/>
  <c r="D804" i="3"/>
  <c r="D409" i="3"/>
  <c r="D888" i="10"/>
  <c r="D947" i="3"/>
  <c r="D397" i="3"/>
  <c r="D293" i="3"/>
  <c r="D125" i="10"/>
  <c r="D729" i="3"/>
  <c r="D782" i="3"/>
  <c r="D963" i="10"/>
  <c r="D536" i="3"/>
  <c r="D45" i="10"/>
  <c r="D700" i="3"/>
  <c r="D188" i="3"/>
  <c r="D733" i="10"/>
  <c r="D811" i="3"/>
  <c r="D419" i="3"/>
  <c r="D146" i="3"/>
  <c r="D549" i="3"/>
  <c r="D330" i="3"/>
  <c r="D248" i="10"/>
  <c r="D853" i="3"/>
  <c r="D385" i="3"/>
  <c r="D229" i="3"/>
  <c r="D648" i="3"/>
  <c r="D750" i="3"/>
  <c r="D399" i="10"/>
  <c r="D48" i="10"/>
  <c r="D473" i="3"/>
  <c r="D480" i="10"/>
  <c r="D727" i="3"/>
  <c r="D329" i="3"/>
  <c r="D186" i="3"/>
  <c r="D413" i="10"/>
  <c r="D814" i="3"/>
  <c r="D979" i="3"/>
  <c r="D155" i="3"/>
  <c r="D546" i="3"/>
  <c r="D425" i="3"/>
  <c r="D610" i="3"/>
  <c r="D431" i="3"/>
  <c r="D196" i="3"/>
  <c r="D897" i="10"/>
  <c r="D501" i="3"/>
  <c r="D786" i="3"/>
  <c r="D8" i="10"/>
  <c r="D946" i="3"/>
  <c r="D433" i="3"/>
  <c r="D783" i="10"/>
  <c r="D464" i="3"/>
  <c r="D301" i="3"/>
  <c r="D254" i="3"/>
  <c r="D869" i="3"/>
  <c r="D333" i="3"/>
  <c r="D987" i="10"/>
  <c r="D574" i="3"/>
  <c r="D618" i="3"/>
  <c r="D288" i="3"/>
  <c r="D830" i="3"/>
  <c r="D492" i="3"/>
  <c r="D306" i="3"/>
  <c r="D376" i="10"/>
  <c r="D973" i="3"/>
  <c r="D679" i="3"/>
  <c r="D227" i="3"/>
  <c r="D466" i="3"/>
  <c r="D310" i="3"/>
  <c r="D550" i="3"/>
  <c r="D349" i="3"/>
  <c r="D938" i="10"/>
  <c r="D744" i="3"/>
  <c r="D850" i="3"/>
  <c r="D164" i="3"/>
  <c r="D816" i="3"/>
  <c r="D416" i="3"/>
  <c r="D292" i="3"/>
  <c r="D37" i="10"/>
  <c r="D938" i="3"/>
  <c r="D231" i="3"/>
  <c r="D579" i="3"/>
  <c r="D713" i="3"/>
  <c r="D192" i="3"/>
  <c r="D170" i="10"/>
  <c r="D835" i="3"/>
  <c r="D665" i="3"/>
  <c r="D67" i="10"/>
  <c r="D580" i="3"/>
  <c r="D43" i="10"/>
  <c r="D934" i="10"/>
  <c r="D433" i="10"/>
  <c r="D164" i="10"/>
  <c r="D557" i="3"/>
  <c r="D804" i="10"/>
  <c r="D958" i="10"/>
  <c r="D167" i="10"/>
  <c r="D721" i="3"/>
  <c r="D935" i="10"/>
  <c r="D699" i="10"/>
  <c r="D176" i="10"/>
  <c r="D815" i="3"/>
  <c r="D730" i="10"/>
  <c r="D790" i="10"/>
  <c r="D222" i="10"/>
  <c r="D991" i="3"/>
  <c r="D461" i="10"/>
  <c r="D625" i="10"/>
  <c r="D102" i="10"/>
  <c r="D696" i="3"/>
  <c r="D520" i="10"/>
  <c r="D790" i="3"/>
  <c r="D493" i="3"/>
  <c r="D351" i="3"/>
  <c r="D666" i="10"/>
  <c r="D586" i="3"/>
  <c r="D399" i="3"/>
  <c r="D239" i="3"/>
  <c r="D661" i="3"/>
  <c r="D913" i="3"/>
  <c r="D792" i="10"/>
  <c r="D154" i="10"/>
  <c r="D953" i="3"/>
  <c r="D298" i="3"/>
  <c r="D717" i="3"/>
  <c r="D331" i="3"/>
  <c r="D253" i="3"/>
  <c r="D180" i="10"/>
  <c r="D509" i="3"/>
  <c r="D228" i="3"/>
  <c r="D186" i="10"/>
  <c r="D932" i="3"/>
  <c r="D318" i="3"/>
  <c r="D260" i="3"/>
  <c r="D110" i="10"/>
  <c r="D597" i="3"/>
  <c r="D199" i="3"/>
  <c r="D76" i="10"/>
  <c r="D933" i="3"/>
  <c r="D860" i="3"/>
  <c r="D339" i="3"/>
  <c r="D207" i="3"/>
  <c r="D90" i="10"/>
  <c r="D944" i="3"/>
  <c r="D711" i="3"/>
  <c r="D458" i="3"/>
  <c r="D895" i="3"/>
  <c r="D169" i="3"/>
  <c r="D650" i="10"/>
  <c r="D563" i="3"/>
  <c r="D307" i="3"/>
  <c r="D151" i="10"/>
  <c r="D969" i="3"/>
  <c r="D165" i="3"/>
  <c r="D721" i="10"/>
  <c r="D737" i="3"/>
  <c r="D364" i="3"/>
  <c r="D180" i="3"/>
  <c r="D208" i="10"/>
  <c r="D646" i="3"/>
  <c r="D820" i="3"/>
  <c r="D158" i="3"/>
  <c r="D66" i="10"/>
  <c r="D693" i="3"/>
  <c r="D668" i="3"/>
  <c r="D266" i="10"/>
  <c r="D356" i="10"/>
  <c r="D265" i="3"/>
  <c r="D707" i="3"/>
  <c r="D562" i="3"/>
  <c r="D153" i="3"/>
  <c r="D15" i="10"/>
  <c r="D704" i="3"/>
  <c r="D773" i="3"/>
  <c r="D924" i="3"/>
  <c r="D791" i="3"/>
  <c r="D271" i="3"/>
  <c r="D13" i="10"/>
  <c r="D838" i="3"/>
  <c r="D415" i="3"/>
  <c r="D20" i="10"/>
  <c r="D901" i="3"/>
  <c r="D281" i="3"/>
  <c r="D900" i="10"/>
  <c r="D514" i="3"/>
  <c r="D391" i="3"/>
  <c r="D261" i="10"/>
  <c r="D51" i="10"/>
  <c r="D542" i="3"/>
  <c r="D202" i="3"/>
  <c r="D251" i="10"/>
  <c r="D976" i="3"/>
  <c r="D311" i="3"/>
  <c r="D578" i="10"/>
  <c r="D107" i="10"/>
  <c r="D266" i="3"/>
  <c r="D928" i="3"/>
  <c r="D380" i="3"/>
  <c r="D984" i="10"/>
  <c r="D891" i="3"/>
  <c r="D810" i="3"/>
  <c r="D214" i="3"/>
  <c r="D581" i="3"/>
  <c r="D496" i="3"/>
  <c r="D481" i="10"/>
  <c r="D634" i="3"/>
  <c r="D335" i="3"/>
  <c r="D238" i="3"/>
  <c r="D884" i="3"/>
  <c r="D354" i="3"/>
  <c r="D205" i="3"/>
  <c r="D173" i="10"/>
  <c r="D955" i="3"/>
  <c r="D468" i="10"/>
  <c r="D964" i="3"/>
  <c r="D58" i="10"/>
  <c r="D477" i="3"/>
  <c r="D834" i="10"/>
  <c r="D73" i="10"/>
  <c r="D992" i="3"/>
  <c r="D843" i="3"/>
  <c r="D786" i="10"/>
  <c r="D510" i="10"/>
  <c r="D540" i="3"/>
  <c r="D726" i="3"/>
  <c r="D478" i="10"/>
  <c r="D166" i="10"/>
  <c r="D747" i="3"/>
  <c r="D899" i="3"/>
  <c r="D548" i="10"/>
  <c r="D80" i="10"/>
  <c r="D977" i="3"/>
  <c r="D517" i="3"/>
  <c r="D426" i="10"/>
  <c r="D25" i="10"/>
  <c r="D806" i="3"/>
  <c r="D573" i="3"/>
  <c r="D822" i="10"/>
  <c r="D605" i="3"/>
  <c r="D535" i="3"/>
  <c r="D176" i="3"/>
  <c r="D132" i="10"/>
  <c r="D529" i="3"/>
  <c r="D312" i="3"/>
  <c r="D128" i="10"/>
  <c r="D735" i="3"/>
  <c r="D282" i="3"/>
  <c r="D795" i="10"/>
  <c r="D465" i="3"/>
  <c r="D677" i="3"/>
  <c r="D286" i="3"/>
  <c r="D738" i="3"/>
  <c r="D420" i="3"/>
  <c r="D395" i="10"/>
  <c r="D802" i="3"/>
  <c r="D395" i="3"/>
  <c r="D289" i="3"/>
  <c r="D911" i="3"/>
  <c r="D789" i="3"/>
  <c r="D441" i="3"/>
  <c r="D512" i="10"/>
  <c r="D592" i="3"/>
  <c r="D327" i="3"/>
  <c r="D197" i="3"/>
  <c r="D699" i="3"/>
  <c r="D590" i="3"/>
  <c r="D873" i="3"/>
  <c r="D371" i="3"/>
  <c r="D277" i="3"/>
  <c r="D161" i="10"/>
  <c r="D837" i="3"/>
  <c r="D185" i="3"/>
  <c r="D949" i="3"/>
  <c r="D614" i="3"/>
  <c r="D162" i="3"/>
  <c r="D61" i="10"/>
  <c r="D896" i="3"/>
  <c r="D317" i="3"/>
  <c r="D468" i="3"/>
  <c r="D340" i="3"/>
  <c r="D222" i="3"/>
  <c r="D771" i="10"/>
  <c r="D692" i="3"/>
  <c r="D849" i="3"/>
  <c r="D156" i="3"/>
  <c r="D421" i="3"/>
  <c r="D935" i="3"/>
  <c r="D915" i="3"/>
  <c r="D550" i="10"/>
  <c r="D226" i="10"/>
  <c r="D482" i="3"/>
  <c r="D261" i="3"/>
  <c r="D339" i="10"/>
  <c r="D937" i="3"/>
  <c r="D715" i="10"/>
  <c r="D905" i="3"/>
  <c r="D834" i="3"/>
  <c r="D602" i="10"/>
  <c r="D206" i="10"/>
  <c r="D687" i="3"/>
  <c r="D279" i="3"/>
  <c r="D495" i="3"/>
  <c r="D343" i="3"/>
  <c r="D185" i="10"/>
  <c r="D767" i="3"/>
  <c r="D209" i="3"/>
  <c r="D844" i="3"/>
  <c r="D428" i="3"/>
  <c r="D272" i="3"/>
  <c r="D175" i="10"/>
  <c r="D731" i="3"/>
  <c r="D387" i="3"/>
  <c r="D177" i="10"/>
  <c r="D808" i="3"/>
  <c r="D828" i="3"/>
  <c r="D263" i="3"/>
  <c r="D218" i="10"/>
  <c r="D485" i="3"/>
  <c r="D376" i="3"/>
  <c r="D191" i="10"/>
  <c r="D500" i="3"/>
  <c r="D798" i="10"/>
  <c r="D758" i="3"/>
  <c r="D221" i="3"/>
  <c r="D557" i="10"/>
  <c r="D525" i="3"/>
  <c r="D390" i="3"/>
  <c r="D165" i="10"/>
  <c r="D794" i="3"/>
  <c r="D175" i="3"/>
  <c r="D907" i="10"/>
  <c r="D887" i="3"/>
  <c r="D411" i="3"/>
  <c r="D149" i="3"/>
  <c r="D818" i="3"/>
  <c r="D352" i="3"/>
  <c r="D759" i="10"/>
  <c r="D601" i="3"/>
  <c r="D775" i="3"/>
  <c r="D411" i="10"/>
  <c r="D971" i="3"/>
  <c r="D245" i="10"/>
  <c r="D455" i="3"/>
  <c r="D396" i="10"/>
  <c r="D117" i="10"/>
  <c r="D576" i="3"/>
  <c r="D787" i="3"/>
  <c r="D262" i="10"/>
  <c r="D101" i="10"/>
  <c r="D582" i="3"/>
  <c r="D958" i="3"/>
  <c r="D363" i="10"/>
  <c r="D123" i="10"/>
  <c r="D948" i="3"/>
  <c r="D627" i="3"/>
  <c r="D611" i="10"/>
  <c r="D88" i="10"/>
  <c r="D987" i="3"/>
  <c r="D712" i="3"/>
  <c r="D923" i="10"/>
  <c r="D224" i="10"/>
  <c r="D741" i="3"/>
  <c r="D606" i="3"/>
  <c r="D60" i="10"/>
  <c r="D604" i="3"/>
  <c r="D361" i="3"/>
  <c r="D168" i="3"/>
  <c r="D198" i="10"/>
  <c r="D732" i="3"/>
  <c r="D412" i="3"/>
  <c r="D656" i="3"/>
  <c r="D405" i="3"/>
  <c r="D250" i="3"/>
  <c r="D651" i="10"/>
  <c r="D683" i="3"/>
  <c r="D423" i="3"/>
  <c r="D217" i="10"/>
  <c r="D734" i="3"/>
  <c r="D38" i="3"/>
  <c r="D306" i="10"/>
  <c r="D703" i="3"/>
  <c r="D321" i="3"/>
  <c r="D268" i="3"/>
  <c r="D193" i="10"/>
  <c r="D424" i="3"/>
  <c r="D189" i="3"/>
  <c r="D519" i="10"/>
  <c r="D567" i="3"/>
  <c r="D304" i="3"/>
  <c r="D269" i="3"/>
  <c r="D943" i="10"/>
  <c r="D297" i="3"/>
  <c r="D506" i="3"/>
  <c r="D440" i="3"/>
  <c r="D575" i="10"/>
  <c r="D989" i="3"/>
  <c r="D334" i="3"/>
  <c r="D235" i="3"/>
  <c r="D799" i="3"/>
  <c r="D359" i="3"/>
  <c r="D615" i="10"/>
  <c r="D630" i="3"/>
  <c r="D723" i="3"/>
  <c r="D657" i="3"/>
  <c r="D436" i="3"/>
  <c r="D150" i="3"/>
  <c r="D122" i="10"/>
  <c r="D833" i="3"/>
  <c r="D709" i="3"/>
  <c r="D871" i="10"/>
  <c r="D172" i="10"/>
  <c r="D497" i="3"/>
  <c r="D241" i="3"/>
  <c r="D243" i="10"/>
  <c r="D962" i="3"/>
  <c r="D418" i="3"/>
  <c r="D179" i="3"/>
  <c r="D42" i="10"/>
  <c r="D309" i="3"/>
  <c r="D178" i="10"/>
  <c r="D515" i="3"/>
  <c r="D257" i="3"/>
  <c r="D455" i="10"/>
  <c r="D472" i="3"/>
  <c r="D427" i="3"/>
  <c r="D251" i="3"/>
  <c r="D531" i="3"/>
  <c r="D337" i="3"/>
  <c r="D313" i="10"/>
  <c r="D710" i="3"/>
  <c r="D375" i="3"/>
  <c r="D274" i="3"/>
  <c r="D805" i="3"/>
  <c r="D471" i="3"/>
  <c r="D342" i="10"/>
  <c r="D46" i="10"/>
  <c r="D918" i="3"/>
  <c r="D224" i="3"/>
  <c r="D716" i="3"/>
  <c r="D639" i="3"/>
  <c r="D355" i="3"/>
  <c r="D741" i="10"/>
  <c r="D766" i="3"/>
  <c r="D996" i="3"/>
  <c r="D184" i="3"/>
  <c r="D488" i="3"/>
  <c r="D487" i="3"/>
  <c r="D785" i="3"/>
  <c r="D800" i="3"/>
  <c r="D206" i="3"/>
  <c r="D105" i="10"/>
  <c r="D728" i="3"/>
  <c r="D383" i="3"/>
  <c r="D943" i="3"/>
  <c r="D366" i="3"/>
  <c r="D233" i="3"/>
  <c r="D44" i="10"/>
  <c r="D857" i="3"/>
  <c r="D720" i="3"/>
  <c r="D589" i="10"/>
  <c r="D460" i="3"/>
  <c r="D357" i="3"/>
  <c r="D583" i="10"/>
  <c r="D990" i="3"/>
  <c r="D325" i="3"/>
  <c r="D358" i="3"/>
  <c r="D392" i="10"/>
  <c r="D997" i="3"/>
  <c r="D1000" i="3"/>
  <c r="D203" i="3"/>
  <c r="D11" i="10"/>
  <c r="D900" i="3"/>
  <c r="D363" i="3"/>
  <c r="D680" i="10"/>
  <c r="D859" i="3"/>
  <c r="D255" i="3"/>
  <c r="D141" i="10"/>
  <c r="D400" i="3"/>
  <c r="D674" i="10"/>
  <c r="D259" i="3"/>
  <c r="D678" i="3"/>
  <c r="D407" i="10"/>
  <c r="D888" i="3"/>
  <c r="D142" i="3"/>
  <c r="D7" i="10"/>
  <c r="D530" i="3"/>
  <c r="D757" i="10"/>
  <c r="D216" i="3"/>
  <c r="D372" i="3"/>
  <c r="D618" i="10"/>
  <c r="D55" i="10"/>
  <c r="D934" i="3"/>
  <c r="D208" i="3"/>
  <c r="D148" i="3"/>
  <c r="D299" i="3"/>
  <c r="D603" i="3"/>
  <c r="D616" i="3"/>
  <c r="D147" i="10"/>
  <c r="D611" i="3"/>
  <c r="D166" i="3"/>
  <c r="D161" i="3"/>
  <c r="D990" i="10"/>
  <c r="D512" i="3"/>
  <c r="D189" i="10"/>
  <c r="D966" i="3"/>
  <c r="D554" i="10"/>
  <c r="D211" i="3"/>
  <c r="D199" i="10"/>
  <c r="D858" i="3"/>
  <c r="D332" i="3"/>
  <c r="D422" i="3"/>
  <c r="D585" i="10"/>
  <c r="D714" i="3"/>
  <c r="D553" i="3"/>
  <c r="D195" i="3"/>
  <c r="D928" i="10"/>
  <c r="D847" i="10"/>
  <c r="D407" i="3"/>
  <c r="D471" i="10"/>
  <c r="D284" i="3"/>
  <c r="D931" i="3"/>
  <c r="D564" i="10"/>
  <c r="D209" i="10"/>
  <c r="D845" i="3"/>
  <c r="D374" i="3"/>
  <c r="D651" i="3"/>
  <c r="D824" i="10"/>
  <c r="D910" i="3"/>
  <c r="D302" i="3"/>
  <c r="D726" i="10"/>
  <c r="D403" i="3"/>
  <c r="D442" i="3"/>
  <c r="D59" i="10"/>
  <c r="D813" i="3"/>
  <c r="D377" i="3"/>
  <c r="D320" i="3"/>
  <c r="D22" i="10"/>
  <c r="D365" i="3"/>
  <c r="D701" i="3"/>
  <c r="D324" i="3"/>
  <c r="D736" i="10"/>
  <c r="D626" i="10"/>
  <c r="D347" i="3"/>
  <c r="D486" i="3"/>
  <c r="D631" i="3"/>
  <c r="D97" i="10"/>
  <c r="D718" i="3"/>
  <c r="D201" i="3"/>
  <c r="D262" i="3"/>
  <c r="D78" i="10"/>
  <c r="D373" i="3"/>
  <c r="D140" i="3"/>
  <c r="D582" i="10"/>
  <c r="D570" i="3"/>
  <c r="D908" i="3"/>
  <c r="D847" i="3"/>
  <c r="D831" i="3"/>
  <c r="D357" i="10"/>
  <c r="D565" i="10"/>
  <c r="D417" i="3"/>
  <c r="D921" i="10"/>
  <c r="D980" i="3"/>
  <c r="D788" i="3"/>
  <c r="D316" i="3"/>
  <c r="D322" i="3"/>
  <c r="D328" i="3"/>
  <c r="D450" i="3"/>
  <c r="D191" i="3"/>
  <c r="D566" i="3"/>
  <c r="D162" i="10"/>
  <c r="D160" i="3"/>
  <c r="D181" i="3"/>
  <c r="D17" i="10"/>
  <c r="D871" i="3"/>
  <c r="D906" i="10"/>
  <c r="D198" i="3"/>
  <c r="D3" i="3"/>
  <c r="D20" i="3"/>
  <c r="D6" i="3"/>
  <c r="D16" i="3"/>
  <c r="D13" i="3"/>
  <c r="D15" i="3"/>
  <c r="D27" i="3"/>
  <c r="D40" i="3"/>
  <c r="D41" i="3"/>
  <c r="D47" i="3"/>
  <c r="D33" i="3"/>
  <c r="D45" i="3"/>
  <c r="D52" i="3"/>
  <c r="D55" i="3"/>
  <c r="D63" i="3"/>
  <c r="D58" i="3"/>
  <c r="D356" i="3"/>
  <c r="D149" i="10"/>
  <c r="D882" i="3"/>
  <c r="D326" i="3"/>
  <c r="D240" i="3"/>
  <c r="D106" i="10"/>
  <c r="D736" i="3"/>
  <c r="D305" i="3"/>
  <c r="D225" i="10"/>
  <c r="D452" i="3"/>
  <c r="D802" i="10"/>
  <c r="D856" i="10"/>
  <c r="D367" i="3"/>
  <c r="D971" i="10"/>
  <c r="D825" i="3"/>
  <c r="D619" i="3"/>
  <c r="D439" i="3"/>
  <c r="D694" i="3"/>
  <c r="D389" i="3"/>
  <c r="D56" i="10"/>
  <c r="D878" i="3"/>
  <c r="D236" i="3"/>
  <c r="D561" i="3"/>
  <c r="D143" i="3"/>
  <c r="D263" i="10"/>
  <c r="D854" i="3"/>
  <c r="D620" i="3"/>
  <c r="D278" i="3"/>
  <c r="D832" i="3"/>
  <c r="D283" i="3"/>
  <c r="D410" i="3"/>
  <c r="D435" i="3"/>
  <c r="D384" i="3"/>
  <c r="D719" i="3"/>
  <c r="D212" i="3"/>
  <c r="D672" i="3"/>
  <c r="D740" i="3"/>
  <c r="D594" i="3"/>
  <c r="D129" i="10"/>
  <c r="D770" i="3"/>
  <c r="D267" i="3"/>
  <c r="D898" i="3"/>
  <c r="D79" i="10"/>
  <c r="D705" i="3"/>
  <c r="D256" i="3"/>
  <c r="D294" i="3"/>
  <c r="D223" i="10"/>
  <c r="D300" i="3"/>
  <c r="D386" i="3"/>
  <c r="D438" i="3"/>
  <c r="D794" i="10"/>
  <c r="D676" i="3"/>
  <c r="D757" i="3"/>
  <c r="D369" i="3"/>
  <c r="D954" i="3"/>
  <c r="D147" i="3"/>
  <c r="D983" i="10"/>
  <c r="D917" i="3"/>
  <c r="D600" i="3"/>
  <c r="D976" i="10"/>
  <c r="D840" i="3"/>
  <c r="D108" i="10"/>
  <c r="D880" i="3"/>
  <c r="D685" i="3"/>
  <c r="D131" i="10"/>
  <c r="D295" i="3"/>
  <c r="D746" i="3"/>
  <c r="D587" i="3"/>
  <c r="D498" i="3"/>
  <c r="D232" i="3"/>
  <c r="D287" i="3"/>
  <c r="D203" i="10"/>
  <c r="D353" i="3"/>
  <c r="D776" i="3"/>
  <c r="D532" i="3"/>
  <c r="D325" i="10"/>
  <c r="D523" i="3"/>
  <c r="D463" i="3"/>
  <c r="D138" i="3"/>
  <c r="D919" i="3"/>
  <c r="D308" i="3"/>
  <c r="D812" i="3"/>
  <c r="D226" i="3"/>
  <c r="D860" i="10"/>
  <c r="D322" i="10"/>
  <c r="D398" i="3"/>
  <c r="D135" i="3"/>
  <c r="D38" i="10"/>
  <c r="D681" i="3"/>
  <c r="D319" i="3"/>
  <c r="D459" i="3"/>
  <c r="D32" i="10"/>
  <c r="D733" i="3"/>
  <c r="D541" i="3"/>
  <c r="D572" i="3"/>
  <c r="D31" i="10"/>
  <c r="D941" i="3"/>
  <c r="D39" i="3"/>
  <c r="D39" i="10"/>
  <c r="D173" i="3"/>
  <c r="D28" i="10"/>
  <c r="D684" i="3"/>
  <c r="D836" i="10"/>
  <c r="D157" i="3"/>
  <c r="D583" i="3"/>
  <c r="D303" i="10"/>
  <c r="D975" i="10"/>
  <c r="D822" i="3"/>
  <c r="D350" i="10"/>
  <c r="D507" i="3"/>
  <c r="D571" i="3"/>
  <c r="D2" i="3"/>
  <c r="D4" i="3"/>
  <c r="D17" i="3"/>
  <c r="D14" i="3"/>
  <c r="D9" i="3"/>
  <c r="D22" i="3"/>
  <c r="D28" i="3"/>
  <c r="D43" i="3"/>
  <c r="D34" i="3"/>
  <c r="D49" i="3"/>
  <c r="D25" i="3"/>
  <c r="D51" i="3"/>
  <c r="D57" i="3"/>
  <c r="D56" i="3"/>
  <c r="D65" i="3"/>
  <c r="D234" i="3"/>
  <c r="D444" i="3"/>
  <c r="D862" i="3"/>
  <c r="D382" i="3"/>
  <c r="D893" i="10"/>
  <c r="D926" i="3"/>
  <c r="D519" i="3"/>
  <c r="D171" i="3"/>
  <c r="D565" i="3"/>
  <c r="D323" i="3"/>
  <c r="D725" i="3"/>
  <c r="D674" i="3"/>
  <c r="D354" i="10"/>
  <c r="D764" i="3"/>
  <c r="D362" i="3"/>
  <c r="D819" i="10"/>
  <c r="D183" i="3"/>
  <c r="D401" i="3"/>
  <c r="D663" i="3"/>
  <c r="D669" i="3"/>
  <c r="D291" i="3"/>
  <c r="D708" i="3"/>
  <c r="D879" i="3"/>
  <c r="D184" i="10"/>
  <c r="D743" i="3"/>
  <c r="D426" i="3"/>
  <c r="D225" i="3"/>
  <c r="D644" i="10"/>
  <c r="D141" i="3"/>
  <c r="D140" i="10"/>
  <c r="D217" i="3"/>
  <c r="D296" i="3"/>
  <c r="D142" i="10"/>
  <c r="D342" i="3"/>
  <c r="D882" i="10"/>
  <c r="D984" i="3"/>
  <c r="D902" i="3"/>
  <c r="D730" i="3"/>
  <c r="D897" i="3"/>
  <c r="D182" i="3"/>
  <c r="D664" i="3"/>
  <c r="D613" i="3"/>
  <c r="D868" i="3"/>
  <c r="D280" i="3"/>
  <c r="D755" i="10"/>
  <c r="D254" i="10"/>
  <c r="D314" i="3"/>
  <c r="D727" i="10"/>
  <c r="D174" i="3"/>
  <c r="D50" i="10"/>
  <c r="D625" i="3"/>
  <c r="D396" i="3"/>
  <c r="D379" i="3"/>
  <c r="D220" i="10"/>
  <c r="D502" i="3"/>
  <c r="D221" i="10"/>
  <c r="D626" i="3"/>
  <c r="D393" i="3"/>
  <c r="D223" i="3"/>
  <c r="D470" i="3"/>
  <c r="D139" i="3"/>
  <c r="D447" i="3"/>
  <c r="D368" i="3"/>
  <c r="D159" i="3"/>
  <c r="D925" i="3"/>
  <c r="D584" i="10"/>
  <c r="D170" i="3"/>
  <c r="D219" i="3"/>
  <c r="D144" i="3"/>
  <c r="D613" i="10"/>
  <c r="D742" i="10"/>
  <c r="D338" i="3"/>
  <c r="D204" i="10"/>
  <c r="D194" i="3"/>
  <c r="D252" i="3"/>
  <c r="D972" i="3"/>
  <c r="D876" i="3"/>
  <c r="D998" i="3"/>
  <c r="D273" i="3"/>
  <c r="D579" i="10"/>
  <c r="D258" i="3"/>
  <c r="D200" i="3"/>
  <c r="D503" i="10"/>
  <c r="D552" i="3"/>
  <c r="D633" i="3"/>
  <c r="D432" i="3"/>
  <c r="D560" i="3"/>
  <c r="D478" i="3"/>
  <c r="D264" i="3"/>
  <c r="D163" i="3"/>
  <c r="D95" i="10"/>
  <c r="D172" i="3"/>
  <c r="D346" i="3"/>
  <c r="D659" i="3"/>
  <c r="D697" i="3"/>
  <c r="D675" i="3"/>
  <c r="D230" i="3"/>
  <c r="D748" i="3"/>
  <c r="D504" i="3"/>
  <c r="D423" i="10"/>
  <c r="D347" i="10"/>
  <c r="D378" i="3"/>
  <c r="D292" i="10"/>
  <c r="D474" i="3"/>
  <c r="D596" i="3"/>
  <c r="D437" i="3"/>
  <c r="D607" i="3"/>
  <c r="D207" i="10"/>
  <c r="D419" i="10"/>
  <c r="D867" i="3"/>
  <c r="D556" i="3"/>
  <c r="D381" i="3"/>
  <c r="D8" i="3"/>
  <c r="D12" i="3"/>
  <c r="D10" i="3"/>
  <c r="D19" i="3"/>
  <c r="D21" i="3"/>
  <c r="D29" i="3"/>
  <c r="D48" i="3"/>
  <c r="D42" i="3"/>
  <c r="D46" i="3"/>
  <c r="D37" i="3"/>
  <c r="D24" i="3"/>
  <c r="D30" i="3"/>
  <c r="D53" i="3"/>
  <c r="D64" i="3"/>
  <c r="D61" i="3"/>
  <c r="D190" i="3"/>
  <c r="D752" i="3"/>
  <c r="D916" i="3"/>
  <c r="D341" i="3"/>
  <c r="D661" i="10"/>
  <c r="D870" i="3"/>
  <c r="D348" i="3"/>
  <c r="D178" i="3"/>
  <c r="D761" i="10"/>
  <c r="D213" i="3"/>
  <c r="D434" i="3"/>
  <c r="D402" i="3"/>
  <c r="D489" i="3"/>
  <c r="D344" i="3"/>
  <c r="D183" i="10"/>
  <c r="D589" i="3"/>
  <c r="D290" i="3"/>
  <c r="D291" i="10"/>
  <c r="D336" i="3"/>
  <c r="D237" i="3"/>
  <c r="D623" i="10"/>
  <c r="D824" i="3"/>
  <c r="D430" i="3"/>
  <c r="D841" i="3"/>
  <c r="D429" i="3"/>
  <c r="D285" i="10"/>
  <c r="D174" i="10"/>
  <c r="D449" i="3"/>
  <c r="D558" i="3"/>
  <c r="D569" i="3"/>
  <c r="D398" i="10"/>
  <c r="D563" i="10"/>
  <c r="D345" i="3"/>
  <c r="D84" i="10"/>
  <c r="D798" i="3"/>
  <c r="D154" i="3"/>
  <c r="D994" i="3"/>
  <c r="D392" i="3"/>
  <c r="D899" i="10"/>
  <c r="D702" i="3"/>
  <c r="D388" i="3"/>
  <c r="D303" i="3"/>
  <c r="D791" i="10"/>
  <c r="D809" i="3"/>
  <c r="D689" i="3"/>
  <c r="D313" i="3"/>
  <c r="D491" i="3"/>
  <c r="D212" i="10"/>
  <c r="D645" i="3"/>
  <c r="D210" i="3"/>
  <c r="D214" i="10"/>
  <c r="D615" i="3"/>
  <c r="D894" i="3"/>
  <c r="D722" i="3"/>
  <c r="D167" i="3"/>
  <c r="D972" i="10"/>
  <c r="D188" i="10"/>
  <c r="D145" i="3"/>
  <c r="D856" i="3"/>
  <c r="D220" i="3"/>
  <c r="D502" i="10"/>
  <c r="D64" i="10"/>
  <c r="D413" i="3"/>
  <c r="D872" i="3"/>
  <c r="D501" i="10"/>
  <c r="D137" i="3"/>
  <c r="D879" i="10"/>
  <c r="D527" i="3"/>
  <c r="D906" i="3"/>
  <c r="D177" i="3"/>
  <c r="D608" i="3"/>
  <c r="D986" i="10"/>
  <c r="D29" i="10"/>
  <c r="D285" i="3"/>
  <c r="D152" i="3"/>
  <c r="D494" i="3"/>
  <c r="D649" i="3"/>
  <c r="D774" i="3"/>
  <c r="D136" i="3"/>
  <c r="D228" i="10"/>
  <c r="D654" i="3"/>
  <c r="D578" i="3"/>
  <c r="D408" i="3"/>
  <c r="D155" i="10"/>
  <c r="D270" i="3"/>
  <c r="D204" i="3"/>
  <c r="D889" i="10"/>
  <c r="D479" i="10"/>
  <c r="D414" i="3"/>
  <c r="D136" i="10"/>
  <c r="D218" i="3"/>
  <c r="D187" i="3"/>
  <c r="D163" i="10"/>
  <c r="D406" i="3"/>
  <c r="D848" i="10"/>
  <c r="D215" i="3"/>
  <c r="D360" i="3"/>
  <c r="D568" i="3"/>
  <c r="D448" i="3"/>
  <c r="D4" i="10"/>
  <c r="D912" i="3"/>
  <c r="D193" i="3"/>
  <c r="D647" i="3"/>
  <c r="D315" i="3"/>
  <c r="D637" i="3"/>
  <c r="D763" i="3"/>
  <c r="D404" i="3"/>
  <c r="D535" i="10"/>
  <c r="D821" i="3"/>
  <c r="D7" i="3"/>
  <c r="D18" i="3"/>
  <c r="D23" i="3"/>
  <c r="D11" i="3"/>
  <c r="D5" i="3"/>
  <c r="D32" i="3"/>
  <c r="D44" i="3"/>
  <c r="D35" i="3"/>
  <c r="D31" i="3"/>
  <c r="D36" i="3"/>
  <c r="D50" i="3"/>
  <c r="D26" i="3"/>
  <c r="D54" i="3"/>
  <c r="D59" i="3"/>
  <c r="D60" i="3"/>
  <c r="D62" i="3"/>
  <c r="D71" i="3"/>
  <c r="D73" i="3"/>
  <c r="D72" i="3"/>
  <c r="D76" i="3"/>
  <c r="D86" i="3"/>
  <c r="D85" i="3"/>
  <c r="D83" i="3"/>
  <c r="D102" i="3"/>
  <c r="D121" i="3"/>
  <c r="D116" i="3"/>
  <c r="D115" i="3"/>
  <c r="D123" i="3"/>
  <c r="D117" i="3"/>
  <c r="D100" i="3"/>
  <c r="D97" i="3"/>
  <c r="D132" i="3"/>
  <c r="D134" i="3"/>
  <c r="D79" i="3"/>
  <c r="D81" i="3"/>
  <c r="D67" i="3"/>
  <c r="D74" i="3"/>
  <c r="D92" i="3"/>
  <c r="D84" i="3"/>
  <c r="D82" i="3"/>
  <c r="D88" i="3"/>
  <c r="D110" i="3"/>
  <c r="D101" i="3"/>
  <c r="D125" i="3"/>
  <c r="D124" i="3"/>
  <c r="D98" i="3"/>
  <c r="D119" i="3"/>
  <c r="D107" i="3"/>
  <c r="D133" i="3"/>
  <c r="D128" i="3"/>
  <c r="D131" i="3"/>
  <c r="D78" i="3"/>
  <c r="D77" i="3"/>
  <c r="D70" i="3"/>
  <c r="D80" i="3"/>
  <c r="D91" i="3"/>
  <c r="D90" i="3"/>
  <c r="D94" i="3"/>
  <c r="D87" i="3"/>
  <c r="D108" i="3"/>
  <c r="D120" i="3"/>
  <c r="D122" i="3"/>
  <c r="D104" i="3"/>
  <c r="D106" i="3"/>
  <c r="D118" i="3"/>
  <c r="D99" i="3"/>
  <c r="D129" i="3"/>
  <c r="D130" i="3"/>
  <c r="D66" i="3"/>
  <c r="D69" i="3"/>
  <c r="D68" i="3"/>
  <c r="D75" i="3"/>
  <c r="D89" i="3"/>
  <c r="D95" i="3"/>
  <c r="D93" i="3"/>
  <c r="D109" i="3"/>
  <c r="D113" i="3"/>
  <c r="D96" i="3"/>
  <c r="D112" i="3"/>
  <c r="D111" i="3"/>
  <c r="D103" i="3"/>
  <c r="D105" i="3"/>
  <c r="D114" i="3"/>
  <c r="D127" i="3"/>
  <c r="D126" i="3"/>
  <c r="D244" i="3"/>
  <c r="D242" i="3"/>
  <c r="D247" i="3"/>
  <c r="D245" i="3"/>
  <c r="D246" i="3"/>
  <c r="D249" i="3"/>
  <c r="D248" i="3"/>
  <c r="D243" i="3"/>
  <c r="D245" i="4" l="1"/>
  <c r="H245" i="4" s="1"/>
  <c r="AN239" i="4"/>
  <c r="AT239" i="4" s="1"/>
  <c r="AO210" i="4"/>
  <c r="AU210" i="4" s="1"/>
  <c r="H126" i="3"/>
  <c r="F126" i="3"/>
  <c r="I126" i="3"/>
  <c r="J126" i="3"/>
  <c r="K126" i="3"/>
  <c r="H127" i="3"/>
  <c r="J127" i="3"/>
  <c r="I127" i="3"/>
  <c r="K127" i="3"/>
  <c r="F127" i="3"/>
  <c r="K114" i="3"/>
  <c r="J114" i="3"/>
  <c r="H114" i="3"/>
  <c r="F114" i="3"/>
  <c r="I114" i="3"/>
  <c r="F105" i="3"/>
  <c r="J105" i="3"/>
  <c r="K105" i="3"/>
  <c r="H105" i="3"/>
  <c r="I105" i="3"/>
  <c r="J103" i="3"/>
  <c r="F103" i="3"/>
  <c r="H103" i="3"/>
  <c r="I103" i="3"/>
  <c r="K103" i="3"/>
  <c r="F111" i="3"/>
  <c r="H111" i="3"/>
  <c r="J111" i="3"/>
  <c r="K111" i="3"/>
  <c r="I111" i="3"/>
  <c r="J112" i="3"/>
  <c r="K112" i="3"/>
  <c r="I112" i="3"/>
  <c r="H112" i="3"/>
  <c r="F112" i="3"/>
  <c r="H96" i="3"/>
  <c r="F96" i="3"/>
  <c r="K96" i="3"/>
  <c r="I96" i="3"/>
  <c r="J96" i="3"/>
  <c r="I113" i="3"/>
  <c r="J113" i="3"/>
  <c r="H113" i="3"/>
  <c r="F113" i="3"/>
  <c r="K113" i="3"/>
  <c r="I109" i="3"/>
  <c r="F109" i="3"/>
  <c r="J109" i="3"/>
  <c r="K109" i="3"/>
  <c r="H109" i="3"/>
  <c r="H93" i="3"/>
  <c r="F93" i="3"/>
  <c r="I93" i="3"/>
  <c r="J93" i="3"/>
  <c r="K93" i="3"/>
  <c r="H95" i="3"/>
  <c r="K95" i="3"/>
  <c r="I95" i="3"/>
  <c r="J95" i="3"/>
  <c r="F95" i="3"/>
  <c r="F89" i="3"/>
  <c r="J89" i="3"/>
  <c r="I89" i="3"/>
  <c r="H89" i="3"/>
  <c r="K89" i="3"/>
  <c r="H75" i="3"/>
  <c r="K75" i="3"/>
  <c r="I75" i="3"/>
  <c r="J75" i="3"/>
  <c r="F75" i="3"/>
  <c r="I68" i="3"/>
  <c r="K68" i="3"/>
  <c r="F68" i="3"/>
  <c r="J68" i="3"/>
  <c r="H68" i="3"/>
  <c r="I69" i="3"/>
  <c r="J69" i="3"/>
  <c r="K69" i="3"/>
  <c r="F69" i="3"/>
  <c r="H69" i="3"/>
  <c r="J66" i="3"/>
  <c r="I66" i="3"/>
  <c r="F66" i="3"/>
  <c r="H66" i="3"/>
  <c r="K66" i="3"/>
  <c r="K130" i="3"/>
  <c r="H130" i="3"/>
  <c r="F130" i="3"/>
  <c r="I130" i="3"/>
  <c r="J130" i="3"/>
  <c r="F129" i="3"/>
  <c r="K129" i="3"/>
  <c r="J129" i="3"/>
  <c r="H129" i="3"/>
  <c r="I129" i="3"/>
  <c r="I99" i="3"/>
  <c r="F99" i="3"/>
  <c r="K99" i="3"/>
  <c r="H99" i="3"/>
  <c r="J99" i="3"/>
  <c r="K118" i="3"/>
  <c r="F118" i="3"/>
  <c r="H118" i="3"/>
  <c r="I118" i="3"/>
  <c r="J118" i="3"/>
  <c r="H106" i="3"/>
  <c r="F106" i="3"/>
  <c r="K106" i="3"/>
  <c r="I106" i="3"/>
  <c r="J106" i="3"/>
  <c r="I104" i="3"/>
  <c r="F104" i="3"/>
  <c r="J104" i="3"/>
  <c r="K104" i="3"/>
  <c r="H104" i="3"/>
  <c r="K122" i="3"/>
  <c r="F122" i="3"/>
  <c r="H122" i="3"/>
  <c r="I122" i="3"/>
  <c r="J122" i="3"/>
  <c r="I120" i="3"/>
  <c r="K120" i="3"/>
  <c r="H120" i="3"/>
  <c r="J120" i="3"/>
  <c r="F120" i="3"/>
  <c r="J108" i="3"/>
  <c r="F108" i="3"/>
  <c r="K108" i="3"/>
  <c r="I108" i="3"/>
  <c r="H108" i="3"/>
  <c r="K87" i="3"/>
  <c r="I87" i="3"/>
  <c r="F87" i="3"/>
  <c r="J87" i="3"/>
  <c r="H87" i="3"/>
  <c r="J94" i="3"/>
  <c r="K94" i="3"/>
  <c r="I94" i="3"/>
  <c r="F94" i="3"/>
  <c r="H94" i="3"/>
  <c r="H90" i="3"/>
  <c r="I90" i="3"/>
  <c r="K90" i="3"/>
  <c r="J90" i="3"/>
  <c r="F90" i="3"/>
  <c r="F91" i="3"/>
  <c r="H91" i="3"/>
  <c r="J91" i="3"/>
  <c r="I91" i="3"/>
  <c r="K91" i="3"/>
  <c r="J80" i="3"/>
  <c r="K80" i="3"/>
  <c r="F80" i="3"/>
  <c r="I80" i="3"/>
  <c r="H80" i="3"/>
  <c r="J70" i="3"/>
  <c r="K70" i="3"/>
  <c r="F70" i="3"/>
  <c r="I70" i="3"/>
  <c r="H70" i="3"/>
  <c r="H77" i="3"/>
  <c r="K77" i="3"/>
  <c r="I77" i="3"/>
  <c r="F77" i="3"/>
  <c r="J77" i="3"/>
  <c r="K78" i="3"/>
  <c r="H78" i="3"/>
  <c r="F78" i="3"/>
  <c r="I78" i="3"/>
  <c r="J78" i="3"/>
  <c r="I131" i="3"/>
  <c r="H131" i="3"/>
  <c r="J131" i="3"/>
  <c r="K131" i="3"/>
  <c r="F131" i="3"/>
  <c r="J128" i="3"/>
  <c r="H128" i="3"/>
  <c r="I128" i="3"/>
  <c r="F128" i="3"/>
  <c r="K128" i="3"/>
  <c r="J133" i="3"/>
  <c r="F133" i="3"/>
  <c r="I133" i="3"/>
  <c r="H133" i="3"/>
  <c r="K133" i="3"/>
  <c r="I107" i="3"/>
  <c r="J107" i="3"/>
  <c r="H107" i="3"/>
  <c r="F107" i="3"/>
  <c r="K107" i="3"/>
  <c r="J119" i="3"/>
  <c r="H119" i="3"/>
  <c r="I119" i="3"/>
  <c r="K119" i="3"/>
  <c r="F119" i="3"/>
  <c r="H98" i="3"/>
  <c r="K98" i="3"/>
  <c r="I98" i="3"/>
  <c r="J98" i="3"/>
  <c r="F98" i="3"/>
  <c r="J124" i="3"/>
  <c r="F124" i="3"/>
  <c r="H124" i="3"/>
  <c r="I124" i="3"/>
  <c r="K124" i="3"/>
  <c r="F125" i="3"/>
  <c r="H125" i="3"/>
  <c r="K125" i="3"/>
  <c r="I125" i="3"/>
  <c r="J125" i="3"/>
  <c r="H101" i="3"/>
  <c r="J101" i="3"/>
  <c r="I101" i="3"/>
  <c r="K101" i="3"/>
  <c r="F101" i="3"/>
  <c r="K110" i="3"/>
  <c r="J110" i="3"/>
  <c r="F110" i="3"/>
  <c r="H110" i="3"/>
  <c r="I110" i="3"/>
  <c r="H88" i="3"/>
  <c r="K88" i="3"/>
  <c r="I88" i="3"/>
  <c r="J88" i="3"/>
  <c r="F88" i="3"/>
  <c r="F82" i="3"/>
  <c r="I82" i="3"/>
  <c r="J82" i="3"/>
  <c r="K82" i="3"/>
  <c r="H82" i="3"/>
  <c r="H84" i="3"/>
  <c r="J84" i="3"/>
  <c r="I84" i="3"/>
  <c r="K84" i="3"/>
  <c r="F84" i="3"/>
  <c r="I92" i="3"/>
  <c r="F92" i="3"/>
  <c r="K92" i="3"/>
  <c r="H92" i="3"/>
  <c r="J92" i="3"/>
  <c r="K74" i="3"/>
  <c r="H74" i="3"/>
  <c r="J74" i="3"/>
  <c r="I74" i="3"/>
  <c r="F74" i="3"/>
  <c r="H67" i="3"/>
  <c r="I67" i="3"/>
  <c r="K67" i="3"/>
  <c r="J67" i="3"/>
  <c r="F67" i="3"/>
  <c r="I81" i="3"/>
  <c r="J81" i="3"/>
  <c r="F81" i="3"/>
  <c r="H81" i="3"/>
  <c r="K81" i="3"/>
  <c r="F79" i="3"/>
  <c r="K79" i="3"/>
  <c r="J79" i="3"/>
  <c r="I79" i="3"/>
  <c r="H79" i="3"/>
  <c r="I134" i="3"/>
  <c r="J134" i="3"/>
  <c r="K134" i="3"/>
  <c r="F134" i="3"/>
  <c r="H134" i="3"/>
  <c r="F132" i="3"/>
  <c r="J132" i="3"/>
  <c r="K132" i="3"/>
  <c r="I132" i="3"/>
  <c r="H132" i="3"/>
  <c r="I97" i="3"/>
  <c r="F97" i="3"/>
  <c r="K97" i="3"/>
  <c r="H97" i="3"/>
  <c r="J97" i="3"/>
  <c r="F100" i="3"/>
  <c r="J100" i="3"/>
  <c r="I100" i="3"/>
  <c r="H100" i="3"/>
  <c r="K100" i="3"/>
  <c r="F117" i="3"/>
  <c r="I117" i="3"/>
  <c r="H117" i="3"/>
  <c r="J117" i="3"/>
  <c r="K117" i="3"/>
  <c r="F123" i="3"/>
  <c r="K123" i="3"/>
  <c r="H123" i="3"/>
  <c r="I123" i="3"/>
  <c r="J123" i="3"/>
  <c r="H115" i="3"/>
  <c r="F115" i="3"/>
  <c r="K115" i="3"/>
  <c r="J115" i="3"/>
  <c r="I115" i="3"/>
  <c r="K116" i="3"/>
  <c r="I116" i="3"/>
  <c r="H116" i="3"/>
  <c r="F116" i="3"/>
  <c r="J116" i="3"/>
  <c r="I121" i="3"/>
  <c r="K121" i="3"/>
  <c r="F121" i="3"/>
  <c r="H121" i="3"/>
  <c r="J121" i="3"/>
  <c r="J102" i="3"/>
  <c r="I102" i="3"/>
  <c r="F102" i="3"/>
  <c r="H102" i="3"/>
  <c r="K102" i="3"/>
  <c r="I83" i="3"/>
  <c r="F83" i="3"/>
  <c r="J83" i="3"/>
  <c r="H83" i="3"/>
  <c r="K83" i="3"/>
  <c r="H85" i="3"/>
  <c r="F85" i="3"/>
  <c r="I85" i="3"/>
  <c r="J85" i="3"/>
  <c r="K85" i="3"/>
  <c r="F86" i="3"/>
  <c r="H86" i="3"/>
  <c r="K86" i="3"/>
  <c r="I86" i="3"/>
  <c r="J86" i="3"/>
  <c r="H76" i="3"/>
  <c r="K76" i="3"/>
  <c r="F76" i="3"/>
  <c r="I76" i="3"/>
  <c r="J76" i="3"/>
  <c r="K72" i="3"/>
  <c r="I72" i="3"/>
  <c r="J72" i="3"/>
  <c r="H72" i="3"/>
  <c r="F72" i="3"/>
  <c r="F73" i="3"/>
  <c r="I73" i="3"/>
  <c r="K73" i="3"/>
  <c r="H73" i="3"/>
  <c r="J73" i="3"/>
  <c r="F71" i="3"/>
  <c r="J71" i="3"/>
  <c r="H71" i="3"/>
  <c r="I71" i="3"/>
  <c r="K71" i="3"/>
  <c r="F62" i="3"/>
  <c r="J62" i="3"/>
  <c r="I62" i="3"/>
  <c r="K62" i="3"/>
  <c r="H62" i="3"/>
  <c r="J60" i="3"/>
  <c r="H60" i="3"/>
  <c r="K60" i="3"/>
  <c r="I60" i="3"/>
  <c r="F60" i="3"/>
  <c r="K59" i="3"/>
  <c r="J59" i="3"/>
  <c r="H59" i="3"/>
  <c r="I59" i="3"/>
  <c r="F59" i="3"/>
  <c r="I54" i="3"/>
  <c r="J54" i="3"/>
  <c r="F54" i="3"/>
  <c r="H54" i="3"/>
  <c r="K54" i="3"/>
  <c r="I26" i="3"/>
  <c r="K26" i="3"/>
  <c r="F26" i="3"/>
  <c r="J26" i="3"/>
  <c r="H26" i="3"/>
  <c r="K50" i="3"/>
  <c r="F50" i="3"/>
  <c r="H50" i="3"/>
  <c r="J50" i="3"/>
  <c r="I50" i="3"/>
  <c r="K36" i="3"/>
  <c r="I36" i="3"/>
  <c r="H36" i="3"/>
  <c r="J36" i="3"/>
  <c r="F36" i="3"/>
  <c r="J31" i="3"/>
  <c r="H31" i="3"/>
  <c r="F31" i="3"/>
  <c r="I31" i="3"/>
  <c r="K31" i="3"/>
  <c r="I35" i="3"/>
  <c r="H35" i="3"/>
  <c r="K35" i="3"/>
  <c r="J35" i="3"/>
  <c r="F35" i="3"/>
  <c r="K44" i="3"/>
  <c r="I44" i="3"/>
  <c r="H44" i="3"/>
  <c r="J44" i="3"/>
  <c r="F44" i="3"/>
  <c r="J32" i="3"/>
  <c r="I32" i="3"/>
  <c r="F32" i="3"/>
  <c r="K32" i="3"/>
  <c r="H32" i="3"/>
  <c r="F5" i="3"/>
  <c r="I5" i="3"/>
  <c r="J5" i="3"/>
  <c r="H5" i="3"/>
  <c r="K5" i="3"/>
  <c r="I11" i="3"/>
  <c r="F11" i="3"/>
  <c r="J11" i="3"/>
  <c r="K11" i="3"/>
  <c r="H11" i="3"/>
  <c r="K23" i="3"/>
  <c r="I23" i="3"/>
  <c r="F23" i="3"/>
  <c r="J23" i="3"/>
  <c r="H23" i="3"/>
  <c r="I18" i="3"/>
  <c r="H18" i="3"/>
  <c r="J18" i="3"/>
  <c r="K18" i="3"/>
  <c r="F18" i="3"/>
  <c r="F7" i="3"/>
  <c r="I7" i="3"/>
  <c r="K7" i="3"/>
  <c r="H7" i="3"/>
  <c r="J7" i="3"/>
  <c r="K821" i="3"/>
  <c r="F821" i="3"/>
  <c r="H821" i="3"/>
  <c r="I821" i="3"/>
  <c r="J821" i="3"/>
  <c r="J404" i="3"/>
  <c r="I404" i="3"/>
  <c r="K404" i="3"/>
  <c r="H404" i="3"/>
  <c r="F404" i="3"/>
  <c r="H763" i="3"/>
  <c r="K763" i="3"/>
  <c r="I763" i="3"/>
  <c r="J763" i="3"/>
  <c r="F763" i="3"/>
  <c r="F637" i="3"/>
  <c r="J637" i="3"/>
  <c r="K637" i="3"/>
  <c r="H637" i="3"/>
  <c r="I637" i="3"/>
  <c r="I315" i="3"/>
  <c r="K315" i="3"/>
  <c r="J315" i="3"/>
  <c r="F315" i="3"/>
  <c r="H315" i="3"/>
  <c r="K647" i="3"/>
  <c r="I647" i="3"/>
  <c r="J647" i="3"/>
  <c r="F647" i="3"/>
  <c r="H647" i="3"/>
  <c r="J193" i="3"/>
  <c r="I193" i="3"/>
  <c r="K193" i="3"/>
  <c r="H193" i="3"/>
  <c r="F193" i="3"/>
  <c r="H245" i="3"/>
  <c r="K245" i="3"/>
  <c r="J245" i="3"/>
  <c r="F245" i="3"/>
  <c r="I245" i="3"/>
  <c r="H912" i="3"/>
  <c r="J912" i="3"/>
  <c r="F912" i="3"/>
  <c r="I912" i="3"/>
  <c r="K912" i="3"/>
  <c r="J448" i="3"/>
  <c r="H448" i="3"/>
  <c r="K448" i="3"/>
  <c r="F448" i="3"/>
  <c r="I448" i="3"/>
  <c r="H568" i="3"/>
  <c r="F568" i="3"/>
  <c r="K568" i="3"/>
  <c r="J568" i="3"/>
  <c r="I568" i="3"/>
  <c r="H360" i="3"/>
  <c r="K360" i="3"/>
  <c r="F360" i="3"/>
  <c r="I360" i="3"/>
  <c r="J360" i="3"/>
  <c r="H215" i="3"/>
  <c r="J215" i="3"/>
  <c r="F215" i="3"/>
  <c r="K215" i="3"/>
  <c r="I215" i="3"/>
  <c r="J849" i="8"/>
  <c r="K849" i="8"/>
  <c r="J406" i="3"/>
  <c r="H406" i="3"/>
  <c r="F406" i="3"/>
  <c r="K406" i="3"/>
  <c r="I406" i="3"/>
  <c r="I187" i="3"/>
  <c r="K187" i="3"/>
  <c r="F187" i="3"/>
  <c r="J187" i="3"/>
  <c r="H187" i="3"/>
  <c r="I218" i="3"/>
  <c r="J218" i="3"/>
  <c r="F218" i="3"/>
  <c r="K218" i="3"/>
  <c r="H218" i="3"/>
  <c r="K414" i="3"/>
  <c r="F414" i="3"/>
  <c r="I414" i="3"/>
  <c r="J414" i="3"/>
  <c r="H414" i="3"/>
  <c r="K890" i="8"/>
  <c r="J890" i="8"/>
  <c r="F204" i="3"/>
  <c r="I204" i="3"/>
  <c r="K204" i="3"/>
  <c r="H204" i="3"/>
  <c r="J204" i="3"/>
  <c r="I270" i="3"/>
  <c r="J270" i="3"/>
  <c r="F270" i="3"/>
  <c r="K270" i="3"/>
  <c r="H270" i="3"/>
  <c r="H408" i="3"/>
  <c r="J408" i="3"/>
  <c r="F408" i="3"/>
  <c r="I408" i="3"/>
  <c r="K408" i="3"/>
  <c r="J578" i="3"/>
  <c r="K578" i="3"/>
  <c r="H578" i="3"/>
  <c r="I578" i="3"/>
  <c r="F578" i="3"/>
  <c r="H654" i="3"/>
  <c r="K654" i="3"/>
  <c r="J654" i="3"/>
  <c r="I654" i="3"/>
  <c r="F654" i="3"/>
  <c r="K136" i="3"/>
  <c r="I136" i="3"/>
  <c r="F136" i="3"/>
  <c r="H136" i="3"/>
  <c r="J136" i="3"/>
  <c r="K774" i="3"/>
  <c r="I774" i="3"/>
  <c r="J774" i="3"/>
  <c r="F774" i="3"/>
  <c r="H774" i="3"/>
  <c r="K649" i="3"/>
  <c r="H649" i="3"/>
  <c r="F649" i="3"/>
  <c r="I649" i="3"/>
  <c r="J649" i="3"/>
  <c r="K494" i="3"/>
  <c r="F494" i="3"/>
  <c r="H494" i="3"/>
  <c r="J494" i="3"/>
  <c r="I494" i="3"/>
  <c r="H152" i="3"/>
  <c r="K152" i="3"/>
  <c r="F152" i="3"/>
  <c r="J152" i="3"/>
  <c r="I152" i="3"/>
  <c r="K285" i="3"/>
  <c r="I285" i="3"/>
  <c r="H285" i="3"/>
  <c r="F285" i="3"/>
  <c r="J285" i="3"/>
  <c r="K987" i="8"/>
  <c r="J987" i="8"/>
  <c r="I608" i="3"/>
  <c r="F608" i="3"/>
  <c r="K608" i="3"/>
  <c r="J608" i="3"/>
  <c r="H608" i="3"/>
  <c r="I177" i="3"/>
  <c r="H177" i="3"/>
  <c r="K177" i="3"/>
  <c r="J177" i="3"/>
  <c r="F177" i="3"/>
  <c r="H906" i="3"/>
  <c r="I906" i="3"/>
  <c r="J906" i="3"/>
  <c r="K906" i="3"/>
  <c r="F906" i="3"/>
  <c r="H527" i="3"/>
  <c r="F527" i="3"/>
  <c r="K527" i="3"/>
  <c r="I527" i="3"/>
  <c r="J527" i="3"/>
  <c r="J880" i="8"/>
  <c r="K880" i="8"/>
  <c r="K137" i="3"/>
  <c r="J137" i="3"/>
  <c r="I137" i="3"/>
  <c r="F137" i="3"/>
  <c r="H137" i="3"/>
  <c r="J872" i="3"/>
  <c r="I872" i="3"/>
  <c r="K872" i="3"/>
  <c r="F872" i="3"/>
  <c r="H872" i="3"/>
  <c r="H413" i="3"/>
  <c r="J413" i="3"/>
  <c r="F413" i="3"/>
  <c r="I413" i="3"/>
  <c r="K413" i="3"/>
  <c r="H220" i="3"/>
  <c r="K220" i="3"/>
  <c r="J220" i="3"/>
  <c r="I220" i="3"/>
  <c r="F220" i="3"/>
  <c r="I856" i="3"/>
  <c r="K856" i="3"/>
  <c r="J856" i="3"/>
  <c r="F856" i="3"/>
  <c r="H856" i="3"/>
  <c r="F145" i="3"/>
  <c r="I145" i="3"/>
  <c r="K145" i="3"/>
  <c r="H145" i="3"/>
  <c r="J145" i="3"/>
  <c r="J973" i="8"/>
  <c r="K973" i="8"/>
  <c r="F167" i="3"/>
  <c r="K167" i="3"/>
  <c r="H167" i="3"/>
  <c r="I167" i="3"/>
  <c r="J167" i="3"/>
  <c r="J722" i="3"/>
  <c r="F722" i="3"/>
  <c r="H722" i="3"/>
  <c r="K722" i="3"/>
  <c r="I722" i="3"/>
  <c r="K894" i="3"/>
  <c r="F894" i="3"/>
  <c r="J894" i="3"/>
  <c r="H894" i="3"/>
  <c r="I894" i="3"/>
  <c r="I615" i="3"/>
  <c r="J615" i="3"/>
  <c r="F615" i="3"/>
  <c r="K615" i="3"/>
  <c r="H615" i="3"/>
  <c r="F247" i="3"/>
  <c r="K247" i="3"/>
  <c r="J247" i="3"/>
  <c r="H247" i="3"/>
  <c r="I247" i="3"/>
  <c r="F210" i="3"/>
  <c r="K210" i="3"/>
  <c r="H210" i="3"/>
  <c r="I210" i="3"/>
  <c r="J210" i="3"/>
  <c r="F645" i="3"/>
  <c r="J645" i="3"/>
  <c r="H645" i="3"/>
  <c r="K645" i="3"/>
  <c r="I645" i="3"/>
  <c r="J491" i="3"/>
  <c r="I491" i="3"/>
  <c r="K491" i="3"/>
  <c r="H491" i="3"/>
  <c r="F491" i="3"/>
  <c r="J313" i="3"/>
  <c r="F313" i="3"/>
  <c r="I313" i="3"/>
  <c r="H313" i="3"/>
  <c r="K313" i="3"/>
  <c r="K689" i="3"/>
  <c r="F689" i="3"/>
  <c r="J689" i="3"/>
  <c r="I689" i="3"/>
  <c r="H689" i="3"/>
  <c r="K809" i="3"/>
  <c r="F809" i="3"/>
  <c r="H809" i="3"/>
  <c r="J809" i="3"/>
  <c r="I809" i="3"/>
  <c r="J792" i="8"/>
  <c r="K792" i="8"/>
  <c r="J303" i="3"/>
  <c r="K303" i="3"/>
  <c r="I303" i="3"/>
  <c r="F303" i="3"/>
  <c r="H303" i="3"/>
  <c r="F388" i="3"/>
  <c r="K388" i="3"/>
  <c r="H388" i="3"/>
  <c r="J388" i="3"/>
  <c r="I388" i="3"/>
  <c r="I702" i="3"/>
  <c r="F702" i="3"/>
  <c r="K702" i="3"/>
  <c r="J702" i="3"/>
  <c r="H702" i="3"/>
  <c r="J900" i="8"/>
  <c r="K900" i="8"/>
  <c r="H392" i="3"/>
  <c r="K392" i="3"/>
  <c r="I392" i="3"/>
  <c r="F392" i="3"/>
  <c r="J392" i="3"/>
  <c r="I994" i="3"/>
  <c r="H994" i="3"/>
  <c r="J994" i="3"/>
  <c r="F994" i="3"/>
  <c r="K994" i="3"/>
  <c r="F154" i="3"/>
  <c r="H154" i="3"/>
  <c r="K154" i="3"/>
  <c r="J154" i="3"/>
  <c r="I154" i="3"/>
  <c r="K242" i="3"/>
  <c r="J242" i="3"/>
  <c r="F242" i="3"/>
  <c r="I242" i="3"/>
  <c r="H242" i="3"/>
  <c r="J798" i="3"/>
  <c r="K798" i="3"/>
  <c r="I798" i="3"/>
  <c r="H798" i="3"/>
  <c r="F798" i="3"/>
  <c r="H345" i="3"/>
  <c r="J345" i="3"/>
  <c r="F345" i="3"/>
  <c r="I345" i="3"/>
  <c r="K345" i="3"/>
  <c r="K569" i="3"/>
  <c r="H569" i="3"/>
  <c r="J569" i="3"/>
  <c r="I569" i="3"/>
  <c r="F569" i="3"/>
  <c r="I558" i="3"/>
  <c r="K558" i="3"/>
  <c r="H558" i="3"/>
  <c r="J558" i="3"/>
  <c r="F558" i="3"/>
  <c r="F449" i="3"/>
  <c r="J449" i="3"/>
  <c r="K449" i="3"/>
  <c r="H449" i="3"/>
  <c r="I449" i="3"/>
  <c r="J429" i="3"/>
  <c r="I429" i="3"/>
  <c r="H429" i="3"/>
  <c r="F429" i="3"/>
  <c r="K429" i="3"/>
  <c r="I841" i="3"/>
  <c r="K841" i="3"/>
  <c r="J841" i="3"/>
  <c r="F841" i="3"/>
  <c r="H841" i="3"/>
  <c r="H430" i="3"/>
  <c r="J430" i="3"/>
  <c r="K430" i="3"/>
  <c r="F430" i="3"/>
  <c r="I430" i="3"/>
  <c r="J824" i="3"/>
  <c r="K824" i="3"/>
  <c r="I824" i="3"/>
  <c r="H824" i="3"/>
  <c r="F824" i="3"/>
  <c r="I237" i="3"/>
  <c r="F237" i="3"/>
  <c r="J237" i="3"/>
  <c r="K237" i="3"/>
  <c r="H237" i="3"/>
  <c r="I336" i="3"/>
  <c r="K336" i="3"/>
  <c r="H336" i="3"/>
  <c r="F336" i="3"/>
  <c r="J336" i="3"/>
  <c r="F290" i="3"/>
  <c r="I290" i="3"/>
  <c r="H290" i="3"/>
  <c r="J290" i="3"/>
  <c r="K290" i="3"/>
  <c r="H589" i="3"/>
  <c r="I589" i="3"/>
  <c r="F589" i="3"/>
  <c r="J589" i="3"/>
  <c r="K589" i="3"/>
  <c r="I344" i="3"/>
  <c r="K344" i="3"/>
  <c r="H344" i="3"/>
  <c r="F344" i="3"/>
  <c r="J344" i="3"/>
  <c r="J489" i="3"/>
  <c r="F489" i="3"/>
  <c r="I489" i="3"/>
  <c r="H489" i="3"/>
  <c r="K489" i="3"/>
  <c r="H402" i="3"/>
  <c r="J402" i="3"/>
  <c r="I402" i="3"/>
  <c r="K402" i="3"/>
  <c r="F402" i="3"/>
  <c r="K434" i="3"/>
  <c r="J434" i="3"/>
  <c r="H434" i="3"/>
  <c r="I434" i="3"/>
  <c r="F434" i="3"/>
  <c r="J213" i="3"/>
  <c r="F213" i="3"/>
  <c r="I213" i="3"/>
  <c r="K213" i="3"/>
  <c r="H213" i="3"/>
  <c r="J762" i="8"/>
  <c r="K762" i="8"/>
  <c r="F178" i="3"/>
  <c r="J178" i="3"/>
  <c r="H178" i="3"/>
  <c r="K178" i="3"/>
  <c r="I178" i="3"/>
  <c r="J348" i="3"/>
  <c r="F348" i="3"/>
  <c r="K348" i="3"/>
  <c r="I348" i="3"/>
  <c r="H348" i="3"/>
  <c r="H870" i="3"/>
  <c r="J870" i="3"/>
  <c r="K870" i="3"/>
  <c r="F870" i="3"/>
  <c r="I870" i="3"/>
  <c r="H341" i="3"/>
  <c r="J341" i="3"/>
  <c r="K341" i="3"/>
  <c r="I341" i="3"/>
  <c r="F341" i="3"/>
  <c r="F916" i="3"/>
  <c r="I916" i="3"/>
  <c r="H916" i="3"/>
  <c r="K916" i="3"/>
  <c r="J916" i="3"/>
  <c r="K752" i="3"/>
  <c r="J752" i="3"/>
  <c r="H752" i="3"/>
  <c r="I752" i="3"/>
  <c r="F752" i="3"/>
  <c r="F190" i="3"/>
  <c r="K190" i="3"/>
  <c r="H190" i="3"/>
  <c r="I190" i="3"/>
  <c r="J190" i="3"/>
  <c r="J61" i="3"/>
  <c r="K61" i="3"/>
  <c r="I61" i="3"/>
  <c r="H61" i="3"/>
  <c r="F61" i="3"/>
  <c r="J64" i="3"/>
  <c r="F64" i="3"/>
  <c r="I64" i="3"/>
  <c r="K64" i="3"/>
  <c r="H64" i="3"/>
  <c r="F53" i="3"/>
  <c r="K53" i="3"/>
  <c r="J53" i="3"/>
  <c r="H53" i="3"/>
  <c r="I53" i="3"/>
  <c r="K30" i="3"/>
  <c r="H30" i="3"/>
  <c r="I30" i="3"/>
  <c r="J30" i="3"/>
  <c r="F30" i="3"/>
  <c r="J24" i="3"/>
  <c r="F24" i="3"/>
  <c r="H24" i="3"/>
  <c r="I24" i="3"/>
  <c r="K24" i="3"/>
  <c r="J37" i="3"/>
  <c r="F37" i="3"/>
  <c r="K37" i="3"/>
  <c r="I37" i="3"/>
  <c r="H37" i="3"/>
  <c r="K46" i="3"/>
  <c r="H46" i="3"/>
  <c r="J46" i="3"/>
  <c r="F46" i="3"/>
  <c r="I46" i="3"/>
  <c r="J42" i="3"/>
  <c r="H42" i="3"/>
  <c r="F42" i="3"/>
  <c r="K42" i="3"/>
  <c r="I42" i="3"/>
  <c r="J48" i="3"/>
  <c r="F48" i="3"/>
  <c r="I48" i="3"/>
  <c r="H48" i="3"/>
  <c r="K48" i="3"/>
  <c r="F29" i="3"/>
  <c r="K29" i="3"/>
  <c r="J29" i="3"/>
  <c r="I29" i="3"/>
  <c r="H29" i="3"/>
  <c r="I21" i="3"/>
  <c r="K21" i="3"/>
  <c r="H21" i="3"/>
  <c r="F21" i="3"/>
  <c r="J21" i="3"/>
  <c r="J19" i="3"/>
  <c r="F19" i="3"/>
  <c r="I19" i="3"/>
  <c r="H19" i="3"/>
  <c r="K19" i="3"/>
  <c r="H10" i="3"/>
  <c r="J10" i="3"/>
  <c r="K10" i="3"/>
  <c r="F10" i="3"/>
  <c r="I10" i="3"/>
  <c r="F12" i="3"/>
  <c r="I12" i="3"/>
  <c r="K12" i="3"/>
  <c r="H12" i="3"/>
  <c r="J12" i="3"/>
  <c r="F8" i="3"/>
  <c r="J8" i="3"/>
  <c r="K8" i="3"/>
  <c r="I8" i="3"/>
  <c r="H8" i="3"/>
  <c r="I381" i="3"/>
  <c r="J381" i="3"/>
  <c r="F381" i="3"/>
  <c r="H381" i="3"/>
  <c r="K381" i="3"/>
  <c r="K556" i="3"/>
  <c r="F556" i="3"/>
  <c r="I556" i="3"/>
  <c r="J556" i="3"/>
  <c r="H556" i="3"/>
  <c r="I867" i="3"/>
  <c r="H867" i="3"/>
  <c r="K867" i="3"/>
  <c r="F867" i="3"/>
  <c r="J867" i="3"/>
  <c r="H607" i="3"/>
  <c r="K607" i="3"/>
  <c r="I607" i="3"/>
  <c r="J607" i="3"/>
  <c r="F607" i="3"/>
  <c r="I437" i="3"/>
  <c r="H437" i="3"/>
  <c r="F437" i="3"/>
  <c r="J437" i="3"/>
  <c r="K437" i="3"/>
  <c r="J596" i="3"/>
  <c r="H596" i="3"/>
  <c r="K596" i="3"/>
  <c r="I596" i="3"/>
  <c r="F596" i="3"/>
  <c r="J474" i="3"/>
  <c r="F474" i="3"/>
  <c r="I474" i="3"/>
  <c r="H474" i="3"/>
  <c r="K474" i="3"/>
  <c r="I378" i="3"/>
  <c r="K378" i="3"/>
  <c r="F378" i="3"/>
  <c r="J378" i="3"/>
  <c r="H378" i="3"/>
  <c r="J504" i="3"/>
  <c r="I504" i="3"/>
  <c r="K504" i="3"/>
  <c r="H504" i="3"/>
  <c r="F504" i="3"/>
  <c r="I748" i="3"/>
  <c r="F748" i="3"/>
  <c r="J748" i="3"/>
  <c r="K748" i="3"/>
  <c r="H748" i="3"/>
  <c r="K230" i="3"/>
  <c r="F230" i="3"/>
  <c r="I230" i="3"/>
  <c r="H230" i="3"/>
  <c r="J230" i="3"/>
  <c r="K675" i="3"/>
  <c r="H675" i="3"/>
  <c r="F675" i="3"/>
  <c r="I675" i="3"/>
  <c r="J675" i="3"/>
  <c r="I697" i="3"/>
  <c r="F697" i="3"/>
  <c r="K697" i="3"/>
  <c r="J697" i="3"/>
  <c r="H697" i="3"/>
  <c r="I659" i="3"/>
  <c r="H659" i="3"/>
  <c r="F659" i="3"/>
  <c r="K659" i="3"/>
  <c r="J659" i="3"/>
  <c r="J346" i="3"/>
  <c r="K346" i="3"/>
  <c r="F346" i="3"/>
  <c r="H346" i="3"/>
  <c r="I346" i="3"/>
  <c r="I172" i="3"/>
  <c r="J172" i="3"/>
  <c r="H172" i="3"/>
  <c r="K172" i="3"/>
  <c r="F172" i="3"/>
  <c r="I163" i="3"/>
  <c r="H163" i="3"/>
  <c r="J163" i="3"/>
  <c r="K163" i="3"/>
  <c r="F163" i="3"/>
  <c r="J264" i="3"/>
  <c r="F264" i="3"/>
  <c r="H264" i="3"/>
  <c r="K264" i="3"/>
  <c r="I264" i="3"/>
  <c r="H478" i="3"/>
  <c r="J478" i="3"/>
  <c r="I478" i="3"/>
  <c r="K478" i="3"/>
  <c r="F478" i="3"/>
  <c r="J560" i="3"/>
  <c r="K560" i="3"/>
  <c r="F560" i="3"/>
  <c r="H560" i="3"/>
  <c r="I560" i="3"/>
  <c r="J432" i="3"/>
  <c r="I432" i="3"/>
  <c r="K432" i="3"/>
  <c r="F432" i="3"/>
  <c r="H432" i="3"/>
  <c r="H633" i="3"/>
  <c r="J633" i="3"/>
  <c r="I633" i="3"/>
  <c r="K633" i="3"/>
  <c r="F633" i="3"/>
  <c r="H552" i="3"/>
  <c r="K552" i="3"/>
  <c r="I552" i="3"/>
  <c r="F552" i="3"/>
  <c r="J552" i="3"/>
  <c r="H200" i="3"/>
  <c r="K200" i="3"/>
  <c r="F200" i="3"/>
  <c r="I200" i="3"/>
  <c r="J200" i="3"/>
  <c r="F258" i="3"/>
  <c r="J258" i="3"/>
  <c r="H258" i="3"/>
  <c r="I258" i="3"/>
  <c r="K258" i="3"/>
  <c r="I273" i="3"/>
  <c r="J273" i="3"/>
  <c r="F273" i="3"/>
  <c r="K273" i="3"/>
  <c r="H273" i="3"/>
  <c r="I998" i="3"/>
  <c r="K998" i="3"/>
  <c r="F998" i="3"/>
  <c r="J998" i="3"/>
  <c r="H998" i="3"/>
  <c r="I876" i="3"/>
  <c r="J876" i="3"/>
  <c r="H876" i="3"/>
  <c r="K876" i="3"/>
  <c r="F876" i="3"/>
  <c r="F972" i="3"/>
  <c r="I972" i="3"/>
  <c r="K972" i="3"/>
  <c r="J972" i="3"/>
  <c r="H972" i="3"/>
  <c r="K252" i="3"/>
  <c r="H252" i="3"/>
  <c r="I252" i="3"/>
  <c r="F252" i="3"/>
  <c r="J252" i="3"/>
  <c r="K194" i="3"/>
  <c r="F194" i="3"/>
  <c r="H194" i="3"/>
  <c r="I194" i="3"/>
  <c r="J194" i="3"/>
  <c r="K338" i="3"/>
  <c r="J338" i="3"/>
  <c r="F338" i="3"/>
  <c r="I338" i="3"/>
  <c r="H338" i="3"/>
  <c r="K743" i="8"/>
  <c r="J743" i="8"/>
  <c r="I144" i="3"/>
  <c r="H144" i="3"/>
  <c r="K144" i="3"/>
  <c r="F144" i="3"/>
  <c r="J144" i="3"/>
  <c r="K219" i="3"/>
  <c r="F219" i="3"/>
  <c r="J219" i="3"/>
  <c r="I219" i="3"/>
  <c r="H219" i="3"/>
  <c r="J170" i="3"/>
  <c r="F170" i="3"/>
  <c r="K170" i="3"/>
  <c r="I170" i="3"/>
  <c r="H170" i="3"/>
  <c r="K925" i="3"/>
  <c r="I925" i="3"/>
  <c r="J925" i="3"/>
  <c r="F925" i="3"/>
  <c r="H925" i="3"/>
  <c r="I159" i="3"/>
  <c r="J159" i="3"/>
  <c r="H159" i="3"/>
  <c r="K159" i="3"/>
  <c r="F159" i="3"/>
  <c r="K368" i="3"/>
  <c r="H368" i="3"/>
  <c r="J368" i="3"/>
  <c r="F368" i="3"/>
  <c r="I368" i="3"/>
  <c r="J447" i="3"/>
  <c r="F447" i="3"/>
  <c r="H447" i="3"/>
  <c r="K447" i="3"/>
  <c r="I447" i="3"/>
  <c r="K139" i="3"/>
  <c r="H139" i="3"/>
  <c r="F139" i="3"/>
  <c r="J139" i="3"/>
  <c r="I139" i="3"/>
  <c r="I470" i="3"/>
  <c r="K470" i="3"/>
  <c r="J470" i="3"/>
  <c r="H470" i="3"/>
  <c r="F470" i="3"/>
  <c r="I223" i="3"/>
  <c r="J223" i="3"/>
  <c r="H223" i="3"/>
  <c r="K223" i="3"/>
  <c r="F223" i="3"/>
  <c r="K393" i="3"/>
  <c r="F393" i="3"/>
  <c r="J393" i="3"/>
  <c r="H393" i="3"/>
  <c r="I393" i="3"/>
  <c r="K626" i="3"/>
  <c r="F626" i="3"/>
  <c r="I626" i="3"/>
  <c r="H626" i="3"/>
  <c r="J626" i="3"/>
  <c r="F502" i="3"/>
  <c r="I502" i="3"/>
  <c r="J502" i="3"/>
  <c r="H502" i="3"/>
  <c r="K502" i="3"/>
  <c r="I379" i="3"/>
  <c r="K379" i="3"/>
  <c r="F379" i="3"/>
  <c r="H379" i="3"/>
  <c r="J379" i="3"/>
  <c r="J396" i="3"/>
  <c r="F396" i="3"/>
  <c r="I396" i="3"/>
  <c r="K396" i="3"/>
  <c r="H396" i="3"/>
  <c r="J625" i="3"/>
  <c r="F625" i="3"/>
  <c r="K625" i="3"/>
  <c r="I625" i="3"/>
  <c r="H625" i="3"/>
  <c r="K174" i="3"/>
  <c r="H174" i="3"/>
  <c r="J174" i="3"/>
  <c r="I174" i="3"/>
  <c r="F174" i="3"/>
  <c r="K728" i="8"/>
  <c r="J728" i="8"/>
  <c r="F314" i="3"/>
  <c r="K314" i="3"/>
  <c r="I314" i="3"/>
  <c r="H314" i="3"/>
  <c r="J314" i="3"/>
  <c r="J756" i="8"/>
  <c r="K756" i="8"/>
  <c r="F280" i="3"/>
  <c r="J280" i="3"/>
  <c r="K280" i="3"/>
  <c r="I280" i="3"/>
  <c r="H280" i="3"/>
  <c r="H868" i="3"/>
  <c r="K868" i="3"/>
  <c r="F868" i="3"/>
  <c r="I868" i="3"/>
  <c r="J868" i="3"/>
  <c r="I613" i="3"/>
  <c r="K613" i="3"/>
  <c r="H613" i="3"/>
  <c r="F613" i="3"/>
  <c r="J613" i="3"/>
  <c r="K664" i="3"/>
  <c r="J664" i="3"/>
  <c r="H664" i="3"/>
  <c r="I664" i="3"/>
  <c r="F664" i="3"/>
  <c r="J182" i="3"/>
  <c r="K182" i="3"/>
  <c r="F182" i="3"/>
  <c r="I182" i="3"/>
  <c r="H182" i="3"/>
  <c r="I897" i="3"/>
  <c r="H897" i="3"/>
  <c r="F897" i="3"/>
  <c r="K897" i="3"/>
  <c r="J897" i="3"/>
  <c r="K730" i="3"/>
  <c r="F730" i="3"/>
  <c r="I730" i="3"/>
  <c r="J730" i="3"/>
  <c r="H730" i="3"/>
  <c r="F902" i="3"/>
  <c r="J902" i="3"/>
  <c r="H902" i="3"/>
  <c r="I902" i="3"/>
  <c r="K902" i="3"/>
  <c r="H984" i="3"/>
  <c r="K984" i="3"/>
  <c r="F984" i="3"/>
  <c r="I984" i="3"/>
  <c r="J984" i="3"/>
  <c r="J883" i="8"/>
  <c r="K883" i="8"/>
  <c r="I342" i="3"/>
  <c r="H342" i="3"/>
  <c r="K342" i="3"/>
  <c r="F342" i="3"/>
  <c r="J342" i="3"/>
  <c r="K296" i="3"/>
  <c r="H296" i="3"/>
  <c r="J296" i="3"/>
  <c r="I296" i="3"/>
  <c r="F296" i="3"/>
  <c r="K217" i="3"/>
  <c r="F217" i="3"/>
  <c r="J217" i="3"/>
  <c r="I217" i="3"/>
  <c r="H217" i="3"/>
  <c r="J141" i="3"/>
  <c r="I141" i="3"/>
  <c r="H141" i="3"/>
  <c r="F141" i="3"/>
  <c r="K141" i="3"/>
  <c r="J225" i="3"/>
  <c r="K225" i="3"/>
  <c r="F225" i="3"/>
  <c r="I225" i="3"/>
  <c r="H225" i="3"/>
  <c r="F426" i="3"/>
  <c r="J426" i="3"/>
  <c r="H426" i="3"/>
  <c r="I426" i="3"/>
  <c r="K426" i="3"/>
  <c r="H743" i="3"/>
  <c r="K743" i="3"/>
  <c r="J743" i="3"/>
  <c r="I743" i="3"/>
  <c r="F743" i="3"/>
  <c r="F879" i="3"/>
  <c r="K879" i="3"/>
  <c r="J879" i="3"/>
  <c r="I879" i="3"/>
  <c r="H879" i="3"/>
  <c r="I708" i="3"/>
  <c r="F708" i="3"/>
  <c r="K708" i="3"/>
  <c r="H708" i="3"/>
  <c r="J708" i="3"/>
  <c r="J291" i="3"/>
  <c r="F291" i="3"/>
  <c r="I291" i="3"/>
  <c r="H291" i="3"/>
  <c r="K291" i="3"/>
  <c r="H669" i="3"/>
  <c r="J669" i="3"/>
  <c r="F669" i="3"/>
  <c r="I669" i="3"/>
  <c r="K669" i="3"/>
  <c r="I663" i="3"/>
  <c r="K663" i="3"/>
  <c r="J663" i="3"/>
  <c r="F663" i="3"/>
  <c r="H663" i="3"/>
  <c r="K401" i="3"/>
  <c r="H401" i="3"/>
  <c r="J401" i="3"/>
  <c r="F401" i="3"/>
  <c r="I401" i="3"/>
  <c r="K183" i="3"/>
  <c r="H183" i="3"/>
  <c r="I183" i="3"/>
  <c r="F183" i="3"/>
  <c r="J183" i="3"/>
  <c r="J820" i="8"/>
  <c r="K820" i="8"/>
  <c r="F362" i="3"/>
  <c r="I362" i="3"/>
  <c r="H362" i="3"/>
  <c r="K362" i="3"/>
  <c r="J362" i="3"/>
  <c r="J764" i="3"/>
  <c r="I764" i="3"/>
  <c r="K764" i="3"/>
  <c r="F764" i="3"/>
  <c r="H764" i="3"/>
  <c r="I674" i="3"/>
  <c r="J674" i="3"/>
  <c r="K674" i="3"/>
  <c r="F674" i="3"/>
  <c r="H674" i="3"/>
  <c r="J725" i="3"/>
  <c r="I725" i="3"/>
  <c r="F725" i="3"/>
  <c r="H725" i="3"/>
  <c r="K725" i="3"/>
  <c r="F323" i="3"/>
  <c r="I323" i="3"/>
  <c r="H323" i="3"/>
  <c r="K323" i="3"/>
  <c r="J323" i="3"/>
  <c r="H565" i="3"/>
  <c r="J565" i="3"/>
  <c r="I565" i="3"/>
  <c r="K565" i="3"/>
  <c r="F565" i="3"/>
  <c r="I171" i="3"/>
  <c r="F171" i="3"/>
  <c r="K171" i="3"/>
  <c r="H171" i="3"/>
  <c r="J171" i="3"/>
  <c r="F519" i="3"/>
  <c r="H519" i="3"/>
  <c r="K519" i="3"/>
  <c r="J519" i="3"/>
  <c r="I519" i="3"/>
  <c r="F926" i="3"/>
  <c r="I926" i="3"/>
  <c r="K926" i="3"/>
  <c r="J926" i="3"/>
  <c r="H926" i="3"/>
  <c r="K894" i="8"/>
  <c r="J894" i="8"/>
  <c r="I382" i="3"/>
  <c r="F382" i="3"/>
  <c r="H382" i="3"/>
  <c r="K382" i="3"/>
  <c r="J382" i="3"/>
  <c r="I862" i="3"/>
  <c r="J862" i="3"/>
  <c r="F862" i="3"/>
  <c r="H862" i="3"/>
  <c r="K862" i="3"/>
  <c r="I444" i="3"/>
  <c r="J444" i="3"/>
  <c r="F444" i="3"/>
  <c r="H444" i="3"/>
  <c r="K444" i="3"/>
  <c r="I234" i="3"/>
  <c r="J234" i="3"/>
  <c r="F234" i="3"/>
  <c r="K234" i="3"/>
  <c r="H234" i="3"/>
  <c r="K65" i="3"/>
  <c r="F65" i="3"/>
  <c r="J65" i="3"/>
  <c r="I65" i="3"/>
  <c r="H65" i="3"/>
  <c r="H56" i="3"/>
  <c r="J56" i="3"/>
  <c r="I56" i="3"/>
  <c r="F56" i="3"/>
  <c r="K56" i="3"/>
  <c r="J57" i="3"/>
  <c r="I57" i="3"/>
  <c r="F57" i="3"/>
  <c r="H57" i="3"/>
  <c r="K57" i="3"/>
  <c r="F51" i="3"/>
  <c r="J51" i="3"/>
  <c r="K51" i="3"/>
  <c r="I51" i="3"/>
  <c r="H51" i="3"/>
  <c r="H25" i="3"/>
  <c r="J25" i="3"/>
  <c r="F25" i="3"/>
  <c r="I25" i="3"/>
  <c r="K25" i="3"/>
  <c r="K49" i="3"/>
  <c r="I49" i="3"/>
  <c r="H49" i="3"/>
  <c r="J49" i="3"/>
  <c r="F49" i="3"/>
  <c r="K34" i="3"/>
  <c r="F34" i="3"/>
  <c r="H34" i="3"/>
  <c r="J34" i="3"/>
  <c r="I34" i="3"/>
  <c r="K43" i="3"/>
  <c r="J43" i="3"/>
  <c r="H43" i="3"/>
  <c r="F43" i="3"/>
  <c r="I43" i="3"/>
  <c r="H28" i="3"/>
  <c r="I28" i="3"/>
  <c r="K28" i="3"/>
  <c r="J28" i="3"/>
  <c r="F28" i="3"/>
  <c r="K22" i="3"/>
  <c r="J22" i="3"/>
  <c r="H22" i="3"/>
  <c r="F22" i="3"/>
  <c r="I22" i="3"/>
  <c r="I9" i="3"/>
  <c r="K9" i="3"/>
  <c r="J9" i="3"/>
  <c r="H9" i="3"/>
  <c r="F9" i="3"/>
  <c r="J14" i="3"/>
  <c r="K14" i="3"/>
  <c r="H14" i="3"/>
  <c r="I14" i="3"/>
  <c r="F14" i="3"/>
  <c r="H17" i="3"/>
  <c r="F17" i="3"/>
  <c r="I17" i="3"/>
  <c r="K17" i="3"/>
  <c r="J17" i="3"/>
  <c r="I4" i="3"/>
  <c r="J4" i="3"/>
  <c r="K4" i="3"/>
  <c r="F4" i="3"/>
  <c r="H4" i="3"/>
  <c r="J2" i="3"/>
  <c r="F2" i="3"/>
  <c r="H2" i="3"/>
  <c r="K2" i="3"/>
  <c r="I2" i="3"/>
  <c r="K571" i="3"/>
  <c r="F571" i="3"/>
  <c r="H571" i="3"/>
  <c r="I571" i="3"/>
  <c r="J571" i="3"/>
  <c r="K507" i="3"/>
  <c r="F507" i="3"/>
  <c r="J507" i="3"/>
  <c r="H507" i="3"/>
  <c r="I507" i="3"/>
  <c r="I822" i="3"/>
  <c r="F822" i="3"/>
  <c r="H822" i="3"/>
  <c r="K822" i="3"/>
  <c r="J822" i="3"/>
  <c r="J976" i="8"/>
  <c r="K976" i="8"/>
  <c r="K583" i="3"/>
  <c r="H583" i="3"/>
  <c r="F583" i="3"/>
  <c r="J583" i="3"/>
  <c r="I583" i="3"/>
  <c r="I157" i="3"/>
  <c r="J157" i="3"/>
  <c r="F157" i="3"/>
  <c r="H157" i="3"/>
  <c r="K157" i="3"/>
  <c r="K837" i="8"/>
  <c r="J837" i="8"/>
  <c r="I684" i="3"/>
  <c r="K684" i="3"/>
  <c r="H684" i="3"/>
  <c r="F684" i="3"/>
  <c r="J684" i="3"/>
  <c r="F243" i="3"/>
  <c r="I243" i="3"/>
  <c r="K243" i="3"/>
  <c r="H243" i="3"/>
  <c r="J243" i="3"/>
  <c r="F173" i="3"/>
  <c r="K173" i="3"/>
  <c r="J173" i="3"/>
  <c r="H173" i="3"/>
  <c r="I173" i="3"/>
  <c r="F39" i="3"/>
  <c r="K39" i="3"/>
  <c r="I39" i="3"/>
  <c r="J39" i="3"/>
  <c r="H39" i="3"/>
  <c r="K941" i="3"/>
  <c r="H941" i="3"/>
  <c r="I941" i="3"/>
  <c r="F941" i="3"/>
  <c r="J941" i="3"/>
  <c r="K572" i="3"/>
  <c r="J572" i="3"/>
  <c r="F572" i="3"/>
  <c r="H572" i="3"/>
  <c r="I572" i="3"/>
  <c r="I541" i="3"/>
  <c r="J541" i="3"/>
  <c r="K541" i="3"/>
  <c r="F541" i="3"/>
  <c r="H541" i="3"/>
  <c r="K733" i="3"/>
  <c r="F733" i="3"/>
  <c r="H733" i="3"/>
  <c r="J733" i="3"/>
  <c r="I733" i="3"/>
  <c r="I459" i="3"/>
  <c r="H459" i="3"/>
  <c r="J459" i="3"/>
  <c r="K459" i="3"/>
  <c r="F459" i="3"/>
  <c r="K319" i="3"/>
  <c r="H319" i="3"/>
  <c r="I319" i="3"/>
  <c r="F319" i="3"/>
  <c r="J319" i="3"/>
  <c r="H681" i="3"/>
  <c r="K681" i="3"/>
  <c r="F681" i="3"/>
  <c r="I681" i="3"/>
  <c r="J681" i="3"/>
  <c r="I135" i="3"/>
  <c r="K135" i="3"/>
  <c r="J135" i="3"/>
  <c r="F135" i="3"/>
  <c r="H135" i="3"/>
  <c r="F398" i="3"/>
  <c r="I398" i="3"/>
  <c r="K398" i="3"/>
  <c r="H398" i="3"/>
  <c r="J398" i="3"/>
  <c r="J861" i="8"/>
  <c r="K861" i="8"/>
  <c r="F226" i="3"/>
  <c r="K226" i="3"/>
  <c r="I226" i="3"/>
  <c r="J226" i="3"/>
  <c r="H226" i="3"/>
  <c r="H812" i="3"/>
  <c r="F812" i="3"/>
  <c r="K812" i="3"/>
  <c r="J812" i="3"/>
  <c r="I812" i="3"/>
  <c r="I308" i="3"/>
  <c r="F308" i="3"/>
  <c r="K308" i="3"/>
  <c r="H308" i="3"/>
  <c r="J308" i="3"/>
  <c r="F919" i="3"/>
  <c r="K919" i="3"/>
  <c r="H919" i="3"/>
  <c r="J919" i="3"/>
  <c r="I919" i="3"/>
  <c r="I138" i="3"/>
  <c r="K138" i="3"/>
  <c r="J138" i="3"/>
  <c r="H138" i="3"/>
  <c r="F138" i="3"/>
  <c r="I463" i="3"/>
  <c r="F463" i="3"/>
  <c r="J463" i="3"/>
  <c r="K463" i="3"/>
  <c r="H463" i="3"/>
  <c r="I523" i="3"/>
  <c r="J523" i="3"/>
  <c r="K523" i="3"/>
  <c r="F523" i="3"/>
  <c r="H523" i="3"/>
  <c r="I532" i="3"/>
  <c r="J532" i="3"/>
  <c r="F532" i="3"/>
  <c r="K532" i="3"/>
  <c r="H532" i="3"/>
  <c r="I776" i="3"/>
  <c r="K776" i="3"/>
  <c r="H776" i="3"/>
  <c r="F776" i="3"/>
  <c r="J776" i="3"/>
  <c r="J353" i="3"/>
  <c r="F353" i="3"/>
  <c r="H353" i="3"/>
  <c r="K353" i="3"/>
  <c r="I353" i="3"/>
  <c r="K287" i="3"/>
  <c r="I287" i="3"/>
  <c r="H287" i="3"/>
  <c r="F287" i="3"/>
  <c r="J287" i="3"/>
  <c r="J232" i="3"/>
  <c r="I232" i="3"/>
  <c r="H232" i="3"/>
  <c r="K232" i="3"/>
  <c r="F232" i="3"/>
  <c r="I498" i="3"/>
  <c r="J498" i="3"/>
  <c r="F498" i="3"/>
  <c r="K498" i="3"/>
  <c r="H498" i="3"/>
  <c r="F587" i="3"/>
  <c r="H587" i="3"/>
  <c r="I587" i="3"/>
  <c r="J587" i="3"/>
  <c r="K587" i="3"/>
  <c r="F746" i="3"/>
  <c r="H746" i="3"/>
  <c r="J746" i="3"/>
  <c r="I746" i="3"/>
  <c r="K746" i="3"/>
  <c r="J295" i="3"/>
  <c r="F295" i="3"/>
  <c r="I295" i="3"/>
  <c r="K295" i="3"/>
  <c r="H295" i="3"/>
  <c r="H685" i="3"/>
  <c r="J685" i="3"/>
  <c r="K685" i="3"/>
  <c r="I685" i="3"/>
  <c r="F685" i="3"/>
  <c r="I880" i="3"/>
  <c r="H880" i="3"/>
  <c r="K880" i="3"/>
  <c r="F880" i="3"/>
  <c r="J880" i="3"/>
  <c r="K840" i="3"/>
  <c r="F840" i="3"/>
  <c r="I840" i="3"/>
  <c r="J840" i="3"/>
  <c r="H840" i="3"/>
  <c r="J977" i="8"/>
  <c r="K977" i="8"/>
  <c r="K600" i="3"/>
  <c r="J600" i="3"/>
  <c r="H600" i="3"/>
  <c r="F600" i="3"/>
  <c r="I600" i="3"/>
  <c r="H917" i="3"/>
  <c r="K917" i="3"/>
  <c r="J917" i="3"/>
  <c r="F917" i="3"/>
  <c r="I917" i="3"/>
  <c r="J984" i="8"/>
  <c r="K984" i="8"/>
  <c r="K147" i="3"/>
  <c r="F147" i="3"/>
  <c r="I147" i="3"/>
  <c r="J147" i="3"/>
  <c r="H147" i="3"/>
  <c r="J954" i="3"/>
  <c r="I954" i="3"/>
  <c r="F954" i="3"/>
  <c r="H954" i="3"/>
  <c r="K954" i="3"/>
  <c r="J369" i="3"/>
  <c r="H369" i="3"/>
  <c r="K369" i="3"/>
  <c r="I369" i="3"/>
  <c r="F369" i="3"/>
  <c r="F757" i="3"/>
  <c r="J757" i="3"/>
  <c r="I757" i="3"/>
  <c r="K757" i="3"/>
  <c r="H757" i="3"/>
  <c r="J676" i="3"/>
  <c r="H676" i="3"/>
  <c r="I676" i="3"/>
  <c r="K676" i="3"/>
  <c r="F676" i="3"/>
  <c r="J795" i="8"/>
  <c r="K795" i="8"/>
  <c r="J438" i="3"/>
  <c r="K438" i="3"/>
  <c r="F438" i="3"/>
  <c r="I438" i="3"/>
  <c r="H438" i="3"/>
  <c r="H386" i="3"/>
  <c r="F386" i="3"/>
  <c r="I386" i="3"/>
  <c r="K386" i="3"/>
  <c r="J386" i="3"/>
  <c r="K300" i="3"/>
  <c r="F300" i="3"/>
  <c r="I300" i="3"/>
  <c r="H300" i="3"/>
  <c r="J300" i="3"/>
  <c r="K294" i="3"/>
  <c r="H294" i="3"/>
  <c r="F294" i="3"/>
  <c r="I294" i="3"/>
  <c r="J294" i="3"/>
  <c r="I256" i="3"/>
  <c r="F256" i="3"/>
  <c r="J256" i="3"/>
  <c r="K256" i="3"/>
  <c r="H256" i="3"/>
  <c r="K705" i="3"/>
  <c r="H705" i="3"/>
  <c r="F705" i="3"/>
  <c r="J705" i="3"/>
  <c r="I705" i="3"/>
  <c r="F898" i="3"/>
  <c r="J898" i="3"/>
  <c r="K898" i="3"/>
  <c r="I898" i="3"/>
  <c r="H898" i="3"/>
  <c r="J267" i="3"/>
  <c r="H267" i="3"/>
  <c r="I267" i="3"/>
  <c r="K267" i="3"/>
  <c r="F267" i="3"/>
  <c r="K770" i="3"/>
  <c r="F770" i="3"/>
  <c r="J770" i="3"/>
  <c r="I770" i="3"/>
  <c r="H770" i="3"/>
  <c r="F594" i="3"/>
  <c r="K594" i="3"/>
  <c r="H594" i="3"/>
  <c r="I594" i="3"/>
  <c r="J594" i="3"/>
  <c r="K740" i="3"/>
  <c r="F740" i="3"/>
  <c r="I740" i="3"/>
  <c r="J740" i="3"/>
  <c r="H740" i="3"/>
  <c r="H672" i="3"/>
  <c r="F672" i="3"/>
  <c r="J672" i="3"/>
  <c r="K672" i="3"/>
  <c r="I672" i="3"/>
  <c r="J212" i="3"/>
  <c r="I212" i="3"/>
  <c r="H212" i="3"/>
  <c r="K212" i="3"/>
  <c r="F212" i="3"/>
  <c r="J719" i="3"/>
  <c r="H719" i="3"/>
  <c r="I719" i="3"/>
  <c r="K719" i="3"/>
  <c r="F719" i="3"/>
  <c r="F384" i="3"/>
  <c r="I384" i="3"/>
  <c r="J384" i="3"/>
  <c r="H384" i="3"/>
  <c r="K384" i="3"/>
  <c r="K435" i="3"/>
  <c r="H435" i="3"/>
  <c r="J435" i="3"/>
  <c r="F435" i="3"/>
  <c r="I435" i="3"/>
  <c r="F410" i="3"/>
  <c r="H410" i="3"/>
  <c r="J410" i="3"/>
  <c r="I410" i="3"/>
  <c r="K410" i="3"/>
  <c r="J283" i="3"/>
  <c r="F283" i="3"/>
  <c r="K283" i="3"/>
  <c r="I283" i="3"/>
  <c r="H283" i="3"/>
  <c r="J832" i="3"/>
  <c r="H832" i="3"/>
  <c r="I832" i="3"/>
  <c r="F832" i="3"/>
  <c r="K832" i="3"/>
  <c r="F278" i="3"/>
  <c r="J278" i="3"/>
  <c r="H278" i="3"/>
  <c r="K278" i="3"/>
  <c r="I278" i="3"/>
  <c r="I620" i="3"/>
  <c r="H620" i="3"/>
  <c r="J620" i="3"/>
  <c r="K620" i="3"/>
  <c r="F620" i="3"/>
  <c r="F854" i="3"/>
  <c r="I854" i="3"/>
  <c r="H854" i="3"/>
  <c r="K854" i="3"/>
  <c r="J854" i="3"/>
  <c r="H143" i="3"/>
  <c r="F143" i="3"/>
  <c r="J143" i="3"/>
  <c r="K143" i="3"/>
  <c r="I143" i="3"/>
  <c r="F561" i="3"/>
  <c r="K561" i="3"/>
  <c r="I561" i="3"/>
  <c r="J561" i="3"/>
  <c r="H561" i="3"/>
  <c r="I236" i="3"/>
  <c r="K236" i="3"/>
  <c r="F236" i="3"/>
  <c r="H236" i="3"/>
  <c r="J236" i="3"/>
  <c r="K878" i="3"/>
  <c r="J878" i="3"/>
  <c r="I878" i="3"/>
  <c r="H878" i="3"/>
  <c r="F878" i="3"/>
  <c r="F389" i="3"/>
  <c r="K389" i="3"/>
  <c r="J389" i="3"/>
  <c r="H389" i="3"/>
  <c r="I389" i="3"/>
  <c r="F694" i="3"/>
  <c r="J694" i="3"/>
  <c r="I694" i="3"/>
  <c r="K694" i="3"/>
  <c r="H694" i="3"/>
  <c r="F439" i="3"/>
  <c r="I439" i="3"/>
  <c r="K439" i="3"/>
  <c r="H439" i="3"/>
  <c r="J439" i="3"/>
  <c r="I619" i="3"/>
  <c r="H619" i="3"/>
  <c r="F619" i="3"/>
  <c r="K619" i="3"/>
  <c r="J619" i="3"/>
  <c r="I825" i="3"/>
  <c r="K825" i="3"/>
  <c r="H825" i="3"/>
  <c r="J825" i="3"/>
  <c r="F825" i="3"/>
  <c r="K972" i="8"/>
  <c r="J972" i="8"/>
  <c r="J367" i="3"/>
  <c r="K367" i="3"/>
  <c r="H367" i="3"/>
  <c r="I367" i="3"/>
  <c r="F367" i="3"/>
  <c r="J857" i="8"/>
  <c r="K857" i="8"/>
  <c r="J803" i="8"/>
  <c r="K803" i="8"/>
  <c r="J452" i="3"/>
  <c r="I452" i="3"/>
  <c r="H452" i="3"/>
  <c r="K452" i="3"/>
  <c r="F452" i="3"/>
  <c r="K305" i="3"/>
  <c r="J305" i="3"/>
  <c r="F305" i="3"/>
  <c r="I305" i="3"/>
  <c r="H305" i="3"/>
  <c r="I736" i="3"/>
  <c r="F736" i="3"/>
  <c r="K736" i="3"/>
  <c r="J736" i="3"/>
  <c r="H736" i="3"/>
  <c r="H240" i="3"/>
  <c r="K240" i="3"/>
  <c r="J240" i="3"/>
  <c r="F240" i="3"/>
  <c r="I240" i="3"/>
  <c r="I326" i="3"/>
  <c r="K326" i="3"/>
  <c r="F326" i="3"/>
  <c r="H326" i="3"/>
  <c r="J326" i="3"/>
  <c r="J882" i="3"/>
  <c r="I882" i="3"/>
  <c r="K882" i="3"/>
  <c r="F882" i="3"/>
  <c r="H882" i="3"/>
  <c r="H356" i="3"/>
  <c r="I356" i="3"/>
  <c r="K356" i="3"/>
  <c r="F356" i="3"/>
  <c r="J356" i="3"/>
  <c r="I58" i="3"/>
  <c r="J58" i="3"/>
  <c r="K58" i="3"/>
  <c r="F58" i="3"/>
  <c r="H58" i="3"/>
  <c r="K63" i="3"/>
  <c r="I63" i="3"/>
  <c r="H63" i="3"/>
  <c r="J63" i="3"/>
  <c r="F63" i="3"/>
  <c r="J55" i="3"/>
  <c r="H55" i="3"/>
  <c r="F55" i="3"/>
  <c r="I55" i="3"/>
  <c r="K55" i="3"/>
  <c r="J52" i="3"/>
  <c r="I52" i="3"/>
  <c r="H52" i="3"/>
  <c r="K52" i="3"/>
  <c r="F52" i="3"/>
  <c r="J45" i="3"/>
  <c r="I45" i="3"/>
  <c r="H45" i="3"/>
  <c r="K45" i="3"/>
  <c r="F45" i="3"/>
  <c r="K33" i="3"/>
  <c r="H33" i="3"/>
  <c r="F33" i="3"/>
  <c r="J33" i="3"/>
  <c r="I33" i="3"/>
  <c r="I47" i="3"/>
  <c r="K47" i="3"/>
  <c r="H47" i="3"/>
  <c r="J47" i="3"/>
  <c r="F47" i="3"/>
  <c r="H41" i="3"/>
  <c r="K41" i="3"/>
  <c r="F41" i="3"/>
  <c r="I41" i="3"/>
  <c r="J41" i="3"/>
  <c r="F40" i="3"/>
  <c r="K40" i="3"/>
  <c r="I40" i="3"/>
  <c r="J40" i="3"/>
  <c r="H40" i="3"/>
  <c r="J27" i="3"/>
  <c r="H27" i="3"/>
  <c r="F27" i="3"/>
  <c r="I27" i="3"/>
  <c r="K27" i="3"/>
  <c r="F15" i="3"/>
  <c r="H15" i="3"/>
  <c r="K15" i="3"/>
  <c r="J15" i="3"/>
  <c r="I15" i="3"/>
  <c r="K13" i="3"/>
  <c r="I13" i="3"/>
  <c r="H13" i="3"/>
  <c r="J13" i="3"/>
  <c r="F13" i="3"/>
  <c r="H16" i="3"/>
  <c r="J16" i="3"/>
  <c r="K16" i="3"/>
  <c r="F16" i="3"/>
  <c r="I16" i="3"/>
  <c r="K6" i="3"/>
  <c r="H6" i="3"/>
  <c r="F6" i="3"/>
  <c r="I6" i="3"/>
  <c r="J6" i="3"/>
  <c r="I20" i="3"/>
  <c r="J20" i="3"/>
  <c r="K20" i="3"/>
  <c r="H20" i="3"/>
  <c r="F20" i="3"/>
  <c r="F3" i="3"/>
  <c r="I3" i="3"/>
  <c r="H3" i="3"/>
  <c r="K3" i="3"/>
  <c r="J3" i="3"/>
  <c r="J198" i="3"/>
  <c r="K198" i="3"/>
  <c r="F198" i="3"/>
  <c r="I198" i="3"/>
  <c r="H198" i="3"/>
  <c r="K907" i="8"/>
  <c r="J907" i="8"/>
  <c r="F871" i="3"/>
  <c r="J871" i="3"/>
  <c r="I871" i="3"/>
  <c r="H871" i="3"/>
  <c r="K871" i="3"/>
  <c r="K181" i="3"/>
  <c r="J181" i="3"/>
  <c r="H181" i="3"/>
  <c r="F181" i="3"/>
  <c r="I181" i="3"/>
  <c r="F160" i="3"/>
  <c r="H160" i="3"/>
  <c r="J160" i="3"/>
  <c r="I160" i="3"/>
  <c r="K160" i="3"/>
  <c r="K566" i="3"/>
  <c r="I566" i="3"/>
  <c r="F566" i="3"/>
  <c r="J566" i="3"/>
  <c r="H566" i="3"/>
  <c r="K191" i="3"/>
  <c r="H191" i="3"/>
  <c r="I191" i="3"/>
  <c r="J191" i="3"/>
  <c r="F191" i="3"/>
  <c r="I450" i="3"/>
  <c r="J450" i="3"/>
  <c r="K450" i="3"/>
  <c r="F450" i="3"/>
  <c r="H450" i="3"/>
  <c r="J328" i="3"/>
  <c r="I328" i="3"/>
  <c r="K328" i="3"/>
  <c r="H328" i="3"/>
  <c r="F328" i="3"/>
  <c r="J322" i="3"/>
  <c r="F322" i="3"/>
  <c r="I322" i="3"/>
  <c r="K322" i="3"/>
  <c r="H322" i="3"/>
  <c r="I316" i="3"/>
  <c r="J316" i="3"/>
  <c r="H316" i="3"/>
  <c r="K316" i="3"/>
  <c r="F316" i="3"/>
  <c r="J788" i="3"/>
  <c r="K788" i="3"/>
  <c r="F788" i="3"/>
  <c r="I788" i="3"/>
  <c r="H788" i="3"/>
  <c r="H980" i="3"/>
  <c r="I980" i="3"/>
  <c r="F980" i="3"/>
  <c r="J980" i="3"/>
  <c r="K980" i="3"/>
  <c r="K922" i="8"/>
  <c r="J922" i="8"/>
  <c r="H417" i="3"/>
  <c r="J417" i="3"/>
  <c r="K417" i="3"/>
  <c r="F417" i="3"/>
  <c r="I417" i="3"/>
  <c r="H831" i="3"/>
  <c r="I831" i="3"/>
  <c r="J831" i="3"/>
  <c r="K831" i="3"/>
  <c r="F831" i="3"/>
  <c r="J847" i="3"/>
  <c r="I847" i="3"/>
  <c r="F847" i="3"/>
  <c r="H847" i="3"/>
  <c r="K847" i="3"/>
  <c r="K908" i="3"/>
  <c r="J908" i="3"/>
  <c r="H908" i="3"/>
  <c r="F908" i="3"/>
  <c r="I908" i="3"/>
  <c r="K570" i="3"/>
  <c r="I570" i="3"/>
  <c r="H570" i="3"/>
  <c r="J570" i="3"/>
  <c r="F570" i="3"/>
  <c r="H140" i="3"/>
  <c r="I140" i="3"/>
  <c r="K140" i="3"/>
  <c r="F140" i="3"/>
  <c r="J140" i="3"/>
  <c r="K373" i="3"/>
  <c r="I373" i="3"/>
  <c r="F373" i="3"/>
  <c r="J373" i="3"/>
  <c r="H373" i="3"/>
  <c r="K262" i="3"/>
  <c r="F262" i="3"/>
  <c r="I262" i="3"/>
  <c r="H262" i="3"/>
  <c r="J262" i="3"/>
  <c r="I201" i="3"/>
  <c r="K201" i="3"/>
  <c r="F201" i="3"/>
  <c r="H201" i="3"/>
  <c r="J201" i="3"/>
  <c r="J718" i="3"/>
  <c r="F718" i="3"/>
  <c r="H718" i="3"/>
  <c r="K718" i="3"/>
  <c r="I718" i="3"/>
  <c r="F631" i="3"/>
  <c r="I631" i="3"/>
  <c r="K631" i="3"/>
  <c r="H631" i="3"/>
  <c r="J631" i="3"/>
  <c r="K486" i="3"/>
  <c r="I486" i="3"/>
  <c r="H486" i="3"/>
  <c r="F486" i="3"/>
  <c r="J486" i="3"/>
  <c r="F347" i="3"/>
  <c r="K347" i="3"/>
  <c r="I347" i="3"/>
  <c r="J347" i="3"/>
  <c r="H347" i="3"/>
  <c r="J737" i="8"/>
  <c r="K737" i="8"/>
  <c r="H324" i="3"/>
  <c r="I324" i="3"/>
  <c r="K324" i="3"/>
  <c r="F324" i="3"/>
  <c r="J324" i="3"/>
  <c r="I701" i="3"/>
  <c r="F701" i="3"/>
  <c r="H701" i="3"/>
  <c r="J701" i="3"/>
  <c r="K701" i="3"/>
  <c r="I365" i="3"/>
  <c r="K365" i="3"/>
  <c r="J365" i="3"/>
  <c r="H365" i="3"/>
  <c r="F365" i="3"/>
  <c r="F320" i="3"/>
  <c r="H320" i="3"/>
  <c r="I320" i="3"/>
  <c r="K320" i="3"/>
  <c r="J320" i="3"/>
  <c r="I377" i="3"/>
  <c r="J377" i="3"/>
  <c r="K377" i="3"/>
  <c r="F377" i="3"/>
  <c r="H377" i="3"/>
  <c r="H813" i="3"/>
  <c r="I813" i="3"/>
  <c r="F813" i="3"/>
  <c r="K813" i="3"/>
  <c r="J813" i="3"/>
  <c r="J442" i="3"/>
  <c r="F442" i="3"/>
  <c r="H442" i="3"/>
  <c r="K442" i="3"/>
  <c r="I442" i="3"/>
  <c r="K403" i="3"/>
  <c r="I403" i="3"/>
  <c r="H403" i="3"/>
  <c r="J403" i="3"/>
  <c r="F403" i="3"/>
  <c r="K727" i="8"/>
  <c r="J727" i="8"/>
  <c r="J302" i="3"/>
  <c r="F302" i="3"/>
  <c r="I302" i="3"/>
  <c r="K302" i="3"/>
  <c r="H302" i="3"/>
  <c r="H910" i="3"/>
  <c r="J910" i="3"/>
  <c r="I910" i="3"/>
  <c r="F910" i="3"/>
  <c r="K910" i="3"/>
  <c r="K825" i="8"/>
  <c r="J825" i="8"/>
  <c r="H651" i="3"/>
  <c r="J651" i="3"/>
  <c r="K651" i="3"/>
  <c r="F651" i="3"/>
  <c r="I651" i="3"/>
  <c r="F374" i="3"/>
  <c r="I374" i="3"/>
  <c r="J374" i="3"/>
  <c r="H374" i="3"/>
  <c r="K374" i="3"/>
  <c r="F845" i="3"/>
  <c r="K845" i="3"/>
  <c r="I845" i="3"/>
  <c r="J845" i="3"/>
  <c r="H845" i="3"/>
  <c r="H931" i="3"/>
  <c r="I931" i="3"/>
  <c r="J931" i="3"/>
  <c r="F931" i="3"/>
  <c r="K931" i="3"/>
  <c r="F284" i="3"/>
  <c r="K284" i="3"/>
  <c r="H284" i="3"/>
  <c r="I284" i="3"/>
  <c r="J284" i="3"/>
  <c r="J407" i="3"/>
  <c r="H407" i="3"/>
  <c r="I407" i="3"/>
  <c r="F407" i="3"/>
  <c r="K407" i="3"/>
  <c r="K848" i="8"/>
  <c r="J848" i="8"/>
  <c r="K929" i="8"/>
  <c r="J929" i="8"/>
  <c r="H195" i="3"/>
  <c r="K195" i="3"/>
  <c r="I195" i="3"/>
  <c r="F195" i="3"/>
  <c r="J195" i="3"/>
  <c r="J553" i="3"/>
  <c r="I553" i="3"/>
  <c r="K553" i="3"/>
  <c r="H553" i="3"/>
  <c r="F553" i="3"/>
  <c r="J714" i="3"/>
  <c r="F714" i="3"/>
  <c r="K714" i="3"/>
  <c r="H714" i="3"/>
  <c r="I714" i="3"/>
  <c r="K422" i="3"/>
  <c r="H422" i="3"/>
  <c r="F422" i="3"/>
  <c r="I422" i="3"/>
  <c r="J422" i="3"/>
  <c r="I332" i="3"/>
  <c r="F332" i="3"/>
  <c r="J332" i="3"/>
  <c r="H332" i="3"/>
  <c r="K332" i="3"/>
  <c r="F858" i="3"/>
  <c r="K858" i="3"/>
  <c r="J858" i="3"/>
  <c r="H858" i="3"/>
  <c r="I858" i="3"/>
  <c r="F211" i="3"/>
  <c r="K211" i="3"/>
  <c r="I211" i="3"/>
  <c r="H211" i="3"/>
  <c r="J211" i="3"/>
  <c r="J966" i="3"/>
  <c r="F966" i="3"/>
  <c r="H966" i="3"/>
  <c r="K966" i="3"/>
  <c r="I966" i="3"/>
  <c r="I512" i="3"/>
  <c r="F512" i="3"/>
  <c r="J512" i="3"/>
  <c r="K512" i="3"/>
  <c r="H512" i="3"/>
  <c r="K991" i="8"/>
  <c r="J991" i="8"/>
  <c r="K161" i="3"/>
  <c r="H161" i="3"/>
  <c r="F161" i="3"/>
  <c r="J161" i="3"/>
  <c r="I161" i="3"/>
  <c r="J166" i="3"/>
  <c r="H166" i="3"/>
  <c r="I166" i="3"/>
  <c r="K166" i="3"/>
  <c r="F166" i="3"/>
  <c r="H611" i="3"/>
  <c r="J611" i="3"/>
  <c r="K611" i="3"/>
  <c r="F611" i="3"/>
  <c r="I611" i="3"/>
  <c r="K616" i="3"/>
  <c r="F616" i="3"/>
  <c r="H616" i="3"/>
  <c r="I616" i="3"/>
  <c r="J616" i="3"/>
  <c r="I603" i="3"/>
  <c r="K603" i="3"/>
  <c r="H603" i="3"/>
  <c r="J603" i="3"/>
  <c r="F603" i="3"/>
  <c r="I299" i="3"/>
  <c r="K299" i="3"/>
  <c r="H299" i="3"/>
  <c r="J299" i="3"/>
  <c r="F299" i="3"/>
  <c r="J148" i="3"/>
  <c r="H148" i="3"/>
  <c r="I148" i="3"/>
  <c r="F148" i="3"/>
  <c r="K148" i="3"/>
  <c r="I208" i="3"/>
  <c r="K208" i="3"/>
  <c r="H208" i="3"/>
  <c r="J208" i="3"/>
  <c r="F208" i="3"/>
  <c r="I934" i="3"/>
  <c r="H934" i="3"/>
  <c r="K934" i="3"/>
  <c r="F934" i="3"/>
  <c r="J934" i="3"/>
  <c r="J372" i="3"/>
  <c r="K372" i="3"/>
  <c r="F372" i="3"/>
  <c r="H372" i="3"/>
  <c r="I372" i="3"/>
  <c r="J216" i="3"/>
  <c r="K216" i="3"/>
  <c r="H216" i="3"/>
  <c r="I216" i="3"/>
  <c r="F216" i="3"/>
  <c r="K758" i="8"/>
  <c r="J758" i="8"/>
  <c r="I530" i="3"/>
  <c r="H530" i="3"/>
  <c r="K530" i="3"/>
  <c r="J530" i="3"/>
  <c r="F530" i="3"/>
  <c r="I142" i="3"/>
  <c r="H142" i="3"/>
  <c r="K142" i="3"/>
  <c r="F142" i="3"/>
  <c r="J142" i="3"/>
  <c r="K888" i="3"/>
  <c r="F888" i="3"/>
  <c r="I888" i="3"/>
  <c r="J888" i="3"/>
  <c r="H888" i="3"/>
  <c r="F678" i="3"/>
  <c r="I678" i="3"/>
  <c r="J678" i="3"/>
  <c r="K678" i="3"/>
  <c r="H678" i="3"/>
  <c r="F259" i="3"/>
  <c r="I259" i="3"/>
  <c r="K259" i="3"/>
  <c r="H259" i="3"/>
  <c r="J259" i="3"/>
  <c r="J400" i="3"/>
  <c r="H400" i="3"/>
  <c r="I400" i="3"/>
  <c r="K400" i="3"/>
  <c r="F400" i="3"/>
  <c r="H249" i="3"/>
  <c r="I249" i="3"/>
  <c r="F249" i="3"/>
  <c r="J249" i="3"/>
  <c r="K249" i="3"/>
  <c r="F255" i="3"/>
  <c r="K255" i="3"/>
  <c r="H255" i="3"/>
  <c r="J255" i="3"/>
  <c r="I255" i="3"/>
  <c r="K859" i="3"/>
  <c r="I859" i="3"/>
  <c r="H859" i="3"/>
  <c r="F859" i="3"/>
  <c r="J859" i="3"/>
  <c r="H363" i="3"/>
  <c r="K363" i="3"/>
  <c r="F363" i="3"/>
  <c r="I363" i="3"/>
  <c r="J363" i="3"/>
  <c r="J900" i="3"/>
  <c r="I900" i="3"/>
  <c r="K900" i="3"/>
  <c r="H900" i="3"/>
  <c r="F900" i="3"/>
  <c r="I203" i="3"/>
  <c r="F203" i="3"/>
  <c r="K203" i="3"/>
  <c r="J203" i="3"/>
  <c r="H203" i="3"/>
  <c r="F1000" i="3"/>
  <c r="J1000" i="3"/>
  <c r="N992" i="2"/>
  <c r="O992" i="2"/>
  <c r="K1000" i="3"/>
  <c r="H1000" i="3"/>
  <c r="I1000" i="3"/>
  <c r="H997" i="3"/>
  <c r="F997" i="3"/>
  <c r="K997" i="3"/>
  <c r="I997" i="3"/>
  <c r="J997" i="3"/>
  <c r="I358" i="3"/>
  <c r="F358" i="3"/>
  <c r="K358" i="3"/>
  <c r="H358" i="3"/>
  <c r="J358" i="3"/>
  <c r="F325" i="3"/>
  <c r="K325" i="3"/>
  <c r="H325" i="3"/>
  <c r="J325" i="3"/>
  <c r="I325" i="3"/>
  <c r="F990" i="3"/>
  <c r="K990" i="3"/>
  <c r="H990" i="3"/>
  <c r="J990" i="3"/>
  <c r="I990" i="3"/>
  <c r="F357" i="3"/>
  <c r="I357" i="3"/>
  <c r="K357" i="3"/>
  <c r="J357" i="3"/>
  <c r="H357" i="3"/>
  <c r="F460" i="3"/>
  <c r="I460" i="3"/>
  <c r="H460" i="3"/>
  <c r="K460" i="3"/>
  <c r="J460" i="3"/>
  <c r="I720" i="3"/>
  <c r="K720" i="3"/>
  <c r="J720" i="3"/>
  <c r="H720" i="3"/>
  <c r="F720" i="3"/>
  <c r="J857" i="3"/>
  <c r="I857" i="3"/>
  <c r="K857" i="3"/>
  <c r="H857" i="3"/>
  <c r="F857" i="3"/>
  <c r="F233" i="3"/>
  <c r="J233" i="3"/>
  <c r="H233" i="3"/>
  <c r="I233" i="3"/>
  <c r="K233" i="3"/>
  <c r="F366" i="3"/>
  <c r="K366" i="3"/>
  <c r="H366" i="3"/>
  <c r="J366" i="3"/>
  <c r="I366" i="3"/>
  <c r="F943" i="3"/>
  <c r="H943" i="3"/>
  <c r="K943" i="3"/>
  <c r="J943" i="3"/>
  <c r="I943" i="3"/>
  <c r="J383" i="3"/>
  <c r="F383" i="3"/>
  <c r="I383" i="3"/>
  <c r="H383" i="3"/>
  <c r="K383" i="3"/>
  <c r="J728" i="3"/>
  <c r="H728" i="3"/>
  <c r="I728" i="3"/>
  <c r="F728" i="3"/>
  <c r="K728" i="3"/>
  <c r="H206" i="3"/>
  <c r="I206" i="3"/>
  <c r="K206" i="3"/>
  <c r="J206" i="3"/>
  <c r="F206" i="3"/>
  <c r="J800" i="3"/>
  <c r="I800" i="3"/>
  <c r="K800" i="3"/>
  <c r="F800" i="3"/>
  <c r="H800" i="3"/>
  <c r="I785" i="3"/>
  <c r="F785" i="3"/>
  <c r="K785" i="3"/>
  <c r="J785" i="3"/>
  <c r="H785" i="3"/>
  <c r="J487" i="3"/>
  <c r="H487" i="3"/>
  <c r="I487" i="3"/>
  <c r="F487" i="3"/>
  <c r="K487" i="3"/>
  <c r="I488" i="3"/>
  <c r="F488" i="3"/>
  <c r="K488" i="3"/>
  <c r="J488" i="3"/>
  <c r="H488" i="3"/>
  <c r="K184" i="3"/>
  <c r="F184" i="3"/>
  <c r="H184" i="3"/>
  <c r="I184" i="3"/>
  <c r="J184" i="3"/>
  <c r="I996" i="3"/>
  <c r="F996" i="3"/>
  <c r="H996" i="3"/>
  <c r="J996" i="3"/>
  <c r="K996" i="3"/>
  <c r="I766" i="3"/>
  <c r="J766" i="3"/>
  <c r="H766" i="3"/>
  <c r="F766" i="3"/>
  <c r="K766" i="3"/>
  <c r="J742" i="8"/>
  <c r="K742" i="8"/>
  <c r="I355" i="3"/>
  <c r="F355" i="3"/>
  <c r="K355" i="3"/>
  <c r="J355" i="3"/>
  <c r="H355" i="3"/>
  <c r="F639" i="3"/>
  <c r="I639" i="3"/>
  <c r="H639" i="3"/>
  <c r="J639" i="3"/>
  <c r="K639" i="3"/>
  <c r="I716" i="3"/>
  <c r="K716" i="3"/>
  <c r="J716" i="3"/>
  <c r="H716" i="3"/>
  <c r="F716" i="3"/>
  <c r="H224" i="3"/>
  <c r="K224" i="3"/>
  <c r="I224" i="3"/>
  <c r="F224" i="3"/>
  <c r="J224" i="3"/>
  <c r="J918" i="3"/>
  <c r="F918" i="3"/>
  <c r="K918" i="3"/>
  <c r="H918" i="3"/>
  <c r="I918" i="3"/>
  <c r="K471" i="3"/>
  <c r="H471" i="3"/>
  <c r="J471" i="3"/>
  <c r="I471" i="3"/>
  <c r="F471" i="3"/>
  <c r="I805" i="3"/>
  <c r="J805" i="3"/>
  <c r="K805" i="3"/>
  <c r="F805" i="3"/>
  <c r="H805" i="3"/>
  <c r="J274" i="3"/>
  <c r="F274" i="3"/>
  <c r="I274" i="3"/>
  <c r="H274" i="3"/>
  <c r="K274" i="3"/>
  <c r="I375" i="3"/>
  <c r="H375" i="3"/>
  <c r="F375" i="3"/>
  <c r="K375" i="3"/>
  <c r="J375" i="3"/>
  <c r="H710" i="3"/>
  <c r="K710" i="3"/>
  <c r="J710" i="3"/>
  <c r="I710" i="3"/>
  <c r="F710" i="3"/>
  <c r="J337" i="3"/>
  <c r="K337" i="3"/>
  <c r="F337" i="3"/>
  <c r="I337" i="3"/>
  <c r="H337" i="3"/>
  <c r="K531" i="3"/>
  <c r="F531" i="3"/>
  <c r="H531" i="3"/>
  <c r="J531" i="3"/>
  <c r="I531" i="3"/>
  <c r="I251" i="3"/>
  <c r="K251" i="3"/>
  <c r="J251" i="3"/>
  <c r="F251" i="3"/>
  <c r="H251" i="3"/>
  <c r="J427" i="3"/>
  <c r="I427" i="3"/>
  <c r="K427" i="3"/>
  <c r="F427" i="3"/>
  <c r="H427" i="3"/>
  <c r="I472" i="3"/>
  <c r="K472" i="3"/>
  <c r="J472" i="3"/>
  <c r="H472" i="3"/>
  <c r="F472" i="3"/>
  <c r="H257" i="3"/>
  <c r="K257" i="3"/>
  <c r="J257" i="3"/>
  <c r="F257" i="3"/>
  <c r="I257" i="3"/>
  <c r="H515" i="3"/>
  <c r="K515" i="3"/>
  <c r="I515" i="3"/>
  <c r="F515" i="3"/>
  <c r="J515" i="3"/>
  <c r="J309" i="3"/>
  <c r="K309" i="3"/>
  <c r="F309" i="3"/>
  <c r="H309" i="3"/>
  <c r="I309" i="3"/>
  <c r="H179" i="3"/>
  <c r="K179" i="3"/>
  <c r="F179" i="3"/>
  <c r="I179" i="3"/>
  <c r="J179" i="3"/>
  <c r="H418" i="3"/>
  <c r="I418" i="3"/>
  <c r="K418" i="3"/>
  <c r="F418" i="3"/>
  <c r="J418" i="3"/>
  <c r="F962" i="3"/>
  <c r="H962" i="3"/>
  <c r="K962" i="3"/>
  <c r="J962" i="3"/>
  <c r="I962" i="3"/>
  <c r="I241" i="3"/>
  <c r="J241" i="3"/>
  <c r="K241" i="3"/>
  <c r="F241" i="3"/>
  <c r="H241" i="3"/>
  <c r="H497" i="3"/>
  <c r="K497" i="3"/>
  <c r="I497" i="3"/>
  <c r="F497" i="3"/>
  <c r="J497" i="3"/>
  <c r="K872" i="8"/>
  <c r="J872" i="8"/>
  <c r="J709" i="3"/>
  <c r="K709" i="3"/>
  <c r="H709" i="3"/>
  <c r="I709" i="3"/>
  <c r="F709" i="3"/>
  <c r="H833" i="3"/>
  <c r="J833" i="3"/>
  <c r="K833" i="3"/>
  <c r="F833" i="3"/>
  <c r="I833" i="3"/>
  <c r="I150" i="3"/>
  <c r="J150" i="3"/>
  <c r="H150" i="3"/>
  <c r="F150" i="3"/>
  <c r="K150" i="3"/>
  <c r="I436" i="3"/>
  <c r="K436" i="3"/>
  <c r="H436" i="3"/>
  <c r="F436" i="3"/>
  <c r="J436" i="3"/>
  <c r="K657" i="3"/>
  <c r="F657" i="3"/>
  <c r="H657" i="3"/>
  <c r="I657" i="3"/>
  <c r="J657" i="3"/>
  <c r="I244" i="3"/>
  <c r="J244" i="3"/>
  <c r="K244" i="3"/>
  <c r="H244" i="3"/>
  <c r="F244" i="3"/>
  <c r="I723" i="3"/>
  <c r="J723" i="3"/>
  <c r="K723" i="3"/>
  <c r="H723" i="3"/>
  <c r="F723" i="3"/>
  <c r="J630" i="3"/>
  <c r="K630" i="3"/>
  <c r="I630" i="3"/>
  <c r="F630" i="3"/>
  <c r="H630" i="3"/>
  <c r="J359" i="3"/>
  <c r="H359" i="3"/>
  <c r="F359" i="3"/>
  <c r="I359" i="3"/>
  <c r="K359" i="3"/>
  <c r="K799" i="3"/>
  <c r="I799" i="3"/>
  <c r="H799" i="3"/>
  <c r="J799" i="3"/>
  <c r="F799" i="3"/>
  <c r="H235" i="3"/>
  <c r="J235" i="3"/>
  <c r="F235" i="3"/>
  <c r="I235" i="3"/>
  <c r="K235" i="3"/>
  <c r="F334" i="3"/>
  <c r="H334" i="3"/>
  <c r="J334" i="3"/>
  <c r="K334" i="3"/>
  <c r="I334" i="3"/>
  <c r="K989" i="3"/>
  <c r="J989" i="3"/>
  <c r="F989" i="3"/>
  <c r="H989" i="3"/>
  <c r="I989" i="3"/>
  <c r="I440" i="3"/>
  <c r="F440" i="3"/>
  <c r="J440" i="3"/>
  <c r="K440" i="3"/>
  <c r="H440" i="3"/>
  <c r="K506" i="3"/>
  <c r="H506" i="3"/>
  <c r="J506" i="3"/>
  <c r="F506" i="3"/>
  <c r="I506" i="3"/>
  <c r="K297" i="3"/>
  <c r="H297" i="3"/>
  <c r="J297" i="3"/>
  <c r="F297" i="3"/>
  <c r="I297" i="3"/>
  <c r="K944" i="8"/>
  <c r="J944" i="8"/>
  <c r="H269" i="3"/>
  <c r="F269" i="3"/>
  <c r="K269" i="3"/>
  <c r="I269" i="3"/>
  <c r="J269" i="3"/>
  <c r="J304" i="3"/>
  <c r="H304" i="3"/>
  <c r="I304" i="3"/>
  <c r="K304" i="3"/>
  <c r="F304" i="3"/>
  <c r="J567" i="3"/>
  <c r="H567" i="3"/>
  <c r="F567" i="3"/>
  <c r="I567" i="3"/>
  <c r="K567" i="3"/>
  <c r="F189" i="3"/>
  <c r="I189" i="3"/>
  <c r="K189" i="3"/>
  <c r="H189" i="3"/>
  <c r="J189" i="3"/>
  <c r="H424" i="3"/>
  <c r="J424" i="3"/>
  <c r="I424" i="3"/>
  <c r="F424" i="3"/>
  <c r="K424" i="3"/>
  <c r="K268" i="3"/>
  <c r="H268" i="3"/>
  <c r="J268" i="3"/>
  <c r="I268" i="3"/>
  <c r="F268" i="3"/>
  <c r="I321" i="3"/>
  <c r="F321" i="3"/>
  <c r="K321" i="3"/>
  <c r="J321" i="3"/>
  <c r="H321" i="3"/>
  <c r="F703" i="3"/>
  <c r="H703" i="3"/>
  <c r="J703" i="3"/>
  <c r="I703" i="3"/>
  <c r="K703" i="3"/>
  <c r="K38" i="3"/>
  <c r="F38" i="3"/>
  <c r="H38" i="3"/>
  <c r="J38" i="3"/>
  <c r="I38" i="3"/>
  <c r="I734" i="3"/>
  <c r="F734" i="3"/>
  <c r="K734" i="3"/>
  <c r="J734" i="3"/>
  <c r="H734" i="3"/>
  <c r="J423" i="3"/>
  <c r="I423" i="3"/>
  <c r="H423" i="3"/>
  <c r="K423" i="3"/>
  <c r="F423" i="3"/>
  <c r="K683" i="3"/>
  <c r="F683" i="3"/>
  <c r="J683" i="3"/>
  <c r="H683" i="3"/>
  <c r="I683" i="3"/>
  <c r="H250" i="3"/>
  <c r="J250" i="3"/>
  <c r="I250" i="3"/>
  <c r="F250" i="3"/>
  <c r="K250" i="3"/>
  <c r="H405" i="3"/>
  <c r="J405" i="3"/>
  <c r="I405" i="3"/>
  <c r="F405" i="3"/>
  <c r="K405" i="3"/>
  <c r="H656" i="3"/>
  <c r="F656" i="3"/>
  <c r="K656" i="3"/>
  <c r="I656" i="3"/>
  <c r="J656" i="3"/>
  <c r="F412" i="3"/>
  <c r="I412" i="3"/>
  <c r="K412" i="3"/>
  <c r="H412" i="3"/>
  <c r="J412" i="3"/>
  <c r="H732" i="3"/>
  <c r="K732" i="3"/>
  <c r="I732" i="3"/>
  <c r="F732" i="3"/>
  <c r="J732" i="3"/>
  <c r="J168" i="3"/>
  <c r="F168" i="3"/>
  <c r="H168" i="3"/>
  <c r="I168" i="3"/>
  <c r="K168" i="3"/>
  <c r="J361" i="3"/>
  <c r="K361" i="3"/>
  <c r="H361" i="3"/>
  <c r="I361" i="3"/>
  <c r="F361" i="3"/>
  <c r="K604" i="3"/>
  <c r="J604" i="3"/>
  <c r="H604" i="3"/>
  <c r="I604" i="3"/>
  <c r="F604" i="3"/>
  <c r="F606" i="3"/>
  <c r="K606" i="3"/>
  <c r="H606" i="3"/>
  <c r="I606" i="3"/>
  <c r="J606" i="3"/>
  <c r="K741" i="3"/>
  <c r="J741" i="3"/>
  <c r="H741" i="3"/>
  <c r="F741" i="3"/>
  <c r="I741" i="3"/>
  <c r="K924" i="8"/>
  <c r="J924" i="8"/>
  <c r="J712" i="3"/>
  <c r="I712" i="3"/>
  <c r="H712" i="3"/>
  <c r="K712" i="3"/>
  <c r="F712" i="3"/>
  <c r="F987" i="3"/>
  <c r="J987" i="3"/>
  <c r="K987" i="3"/>
  <c r="H987" i="3"/>
  <c r="I987" i="3"/>
  <c r="H627" i="3"/>
  <c r="K627" i="3"/>
  <c r="F627" i="3"/>
  <c r="J627" i="3"/>
  <c r="I627" i="3"/>
  <c r="H948" i="3"/>
  <c r="I948" i="3"/>
  <c r="J948" i="3"/>
  <c r="F948" i="3"/>
  <c r="K948" i="3"/>
  <c r="I958" i="3"/>
  <c r="F958" i="3"/>
  <c r="H958" i="3"/>
  <c r="J958" i="3"/>
  <c r="K958" i="3"/>
  <c r="F582" i="3"/>
  <c r="J582" i="3"/>
  <c r="H582" i="3"/>
  <c r="K582" i="3"/>
  <c r="I582" i="3"/>
  <c r="J787" i="3"/>
  <c r="K787" i="3"/>
  <c r="F787" i="3"/>
  <c r="H787" i="3"/>
  <c r="I787" i="3"/>
  <c r="K576" i="3"/>
  <c r="I576" i="3"/>
  <c r="F576" i="3"/>
  <c r="H576" i="3"/>
  <c r="J576" i="3"/>
  <c r="H455" i="3"/>
  <c r="I455" i="3"/>
  <c r="F455" i="3"/>
  <c r="J455" i="3"/>
  <c r="K455" i="3"/>
  <c r="K971" i="3"/>
  <c r="F971" i="3"/>
  <c r="I971" i="3"/>
  <c r="H971" i="3"/>
  <c r="J971" i="3"/>
  <c r="J775" i="3"/>
  <c r="H775" i="3"/>
  <c r="I775" i="3"/>
  <c r="K775" i="3"/>
  <c r="F775" i="3"/>
  <c r="H601" i="3"/>
  <c r="I601" i="3"/>
  <c r="J601" i="3"/>
  <c r="F601" i="3"/>
  <c r="K601" i="3"/>
  <c r="J760" i="8"/>
  <c r="K760" i="8"/>
  <c r="K352" i="3"/>
  <c r="H352" i="3"/>
  <c r="I352" i="3"/>
  <c r="J352" i="3"/>
  <c r="F352" i="3"/>
  <c r="J818" i="3"/>
  <c r="K818" i="3"/>
  <c r="F818" i="3"/>
  <c r="I818" i="3"/>
  <c r="H818" i="3"/>
  <c r="I149" i="3"/>
  <c r="K149" i="3"/>
  <c r="F149" i="3"/>
  <c r="J149" i="3"/>
  <c r="H149" i="3"/>
  <c r="K411" i="3"/>
  <c r="H411" i="3"/>
  <c r="I411" i="3"/>
  <c r="F411" i="3"/>
  <c r="J411" i="3"/>
  <c r="K887" i="3"/>
  <c r="I887" i="3"/>
  <c r="H887" i="3"/>
  <c r="J887" i="3"/>
  <c r="F887" i="3"/>
  <c r="J908" i="8"/>
  <c r="K908" i="8"/>
  <c r="K175" i="3"/>
  <c r="I175" i="3"/>
  <c r="H175" i="3"/>
  <c r="J175" i="3"/>
  <c r="F175" i="3"/>
  <c r="J794" i="3"/>
  <c r="F794" i="3"/>
  <c r="I794" i="3"/>
  <c r="K794" i="3"/>
  <c r="H794" i="3"/>
  <c r="K390" i="3"/>
  <c r="I390" i="3"/>
  <c r="H390" i="3"/>
  <c r="J390" i="3"/>
  <c r="F390" i="3"/>
  <c r="I525" i="3"/>
  <c r="K525" i="3"/>
  <c r="H525" i="3"/>
  <c r="F525" i="3"/>
  <c r="J525" i="3"/>
  <c r="H221" i="3"/>
  <c r="J221" i="3"/>
  <c r="I221" i="3"/>
  <c r="K221" i="3"/>
  <c r="F221" i="3"/>
  <c r="H758" i="3"/>
  <c r="F758" i="3"/>
  <c r="K758" i="3"/>
  <c r="I758" i="3"/>
  <c r="J758" i="3"/>
  <c r="J799" i="8"/>
  <c r="K799" i="8"/>
  <c r="I500" i="3"/>
  <c r="K500" i="3"/>
  <c r="F500" i="3"/>
  <c r="H500" i="3"/>
  <c r="J500" i="3"/>
  <c r="K376" i="3"/>
  <c r="F376" i="3"/>
  <c r="H376" i="3"/>
  <c r="I376" i="3"/>
  <c r="J376" i="3"/>
  <c r="H485" i="3"/>
  <c r="I485" i="3"/>
  <c r="J485" i="3"/>
  <c r="K485" i="3"/>
  <c r="F485" i="3"/>
  <c r="K263" i="3"/>
  <c r="F263" i="3"/>
  <c r="I263" i="3"/>
  <c r="H263" i="3"/>
  <c r="J263" i="3"/>
  <c r="J828" i="3"/>
  <c r="F828" i="3"/>
  <c r="H828" i="3"/>
  <c r="I828" i="3"/>
  <c r="K828" i="3"/>
  <c r="H808" i="3"/>
  <c r="J808" i="3"/>
  <c r="K808" i="3"/>
  <c r="F808" i="3"/>
  <c r="I808" i="3"/>
  <c r="J387" i="3"/>
  <c r="F387" i="3"/>
  <c r="I387" i="3"/>
  <c r="K387" i="3"/>
  <c r="H387" i="3"/>
  <c r="H731" i="3"/>
  <c r="I731" i="3"/>
  <c r="J731" i="3"/>
  <c r="K731" i="3"/>
  <c r="F731" i="3"/>
  <c r="I272" i="3"/>
  <c r="H272" i="3"/>
  <c r="K272" i="3"/>
  <c r="F272" i="3"/>
  <c r="J272" i="3"/>
  <c r="K428" i="3"/>
  <c r="F428" i="3"/>
  <c r="I428" i="3"/>
  <c r="H428" i="3"/>
  <c r="J428" i="3"/>
  <c r="K844" i="3"/>
  <c r="J844" i="3"/>
  <c r="F844" i="3"/>
  <c r="I844" i="3"/>
  <c r="H844" i="3"/>
  <c r="I209" i="3"/>
  <c r="J209" i="3"/>
  <c r="H209" i="3"/>
  <c r="F209" i="3"/>
  <c r="K209" i="3"/>
  <c r="J767" i="3"/>
  <c r="K767" i="3"/>
  <c r="F767" i="3"/>
  <c r="H767" i="3"/>
  <c r="I767" i="3"/>
  <c r="H248" i="3"/>
  <c r="K248" i="3"/>
  <c r="I248" i="3"/>
  <c r="F248" i="3"/>
  <c r="J248" i="3"/>
  <c r="H343" i="3"/>
  <c r="I343" i="3"/>
  <c r="K343" i="3"/>
  <c r="F343" i="3"/>
  <c r="J343" i="3"/>
  <c r="F495" i="3"/>
  <c r="K495" i="3"/>
  <c r="J495" i="3"/>
  <c r="H495" i="3"/>
  <c r="I495" i="3"/>
  <c r="F279" i="3"/>
  <c r="J279" i="3"/>
  <c r="H279" i="3"/>
  <c r="I279" i="3"/>
  <c r="K279" i="3"/>
  <c r="K687" i="3"/>
  <c r="I687" i="3"/>
  <c r="J687" i="3"/>
  <c r="H687" i="3"/>
  <c r="F687" i="3"/>
  <c r="K834" i="3"/>
  <c r="F834" i="3"/>
  <c r="I834" i="3"/>
  <c r="J834" i="3"/>
  <c r="H834" i="3"/>
  <c r="J905" i="3"/>
  <c r="F905" i="3"/>
  <c r="H905" i="3"/>
  <c r="I905" i="3"/>
  <c r="K905" i="3"/>
  <c r="J716" i="8"/>
  <c r="K716" i="8"/>
  <c r="K937" i="3"/>
  <c r="J937" i="3"/>
  <c r="I937" i="3"/>
  <c r="H937" i="3"/>
  <c r="F937" i="3"/>
  <c r="J261" i="3"/>
  <c r="F261" i="3"/>
  <c r="I261" i="3"/>
  <c r="H261" i="3"/>
  <c r="K261" i="3"/>
  <c r="K482" i="3"/>
  <c r="F482" i="3"/>
  <c r="I482" i="3"/>
  <c r="J482" i="3"/>
  <c r="H482" i="3"/>
  <c r="F915" i="3"/>
  <c r="K915" i="3"/>
  <c r="J915" i="3"/>
  <c r="H915" i="3"/>
  <c r="I915" i="3"/>
  <c r="K935" i="3"/>
  <c r="J935" i="3"/>
  <c r="H935" i="3"/>
  <c r="I935" i="3"/>
  <c r="F935" i="3"/>
  <c r="H421" i="3"/>
  <c r="K421" i="3"/>
  <c r="F421" i="3"/>
  <c r="J421" i="3"/>
  <c r="I421" i="3"/>
  <c r="I156" i="3"/>
  <c r="H156" i="3"/>
  <c r="K156" i="3"/>
  <c r="J156" i="3"/>
  <c r="F156" i="3"/>
  <c r="J849" i="3"/>
  <c r="H849" i="3"/>
  <c r="F849" i="3"/>
  <c r="I849" i="3"/>
  <c r="K849" i="3"/>
  <c r="I692" i="3"/>
  <c r="J692" i="3"/>
  <c r="F692" i="3"/>
  <c r="H692" i="3"/>
  <c r="K692" i="3"/>
  <c r="J772" i="8"/>
  <c r="K772" i="8"/>
  <c r="J222" i="3"/>
  <c r="F222" i="3"/>
  <c r="K222" i="3"/>
  <c r="I222" i="3"/>
  <c r="H222" i="3"/>
  <c r="J340" i="3"/>
  <c r="H340" i="3"/>
  <c r="I340" i="3"/>
  <c r="K340" i="3"/>
  <c r="F340" i="3"/>
  <c r="I468" i="3"/>
  <c r="K468" i="3"/>
  <c r="J468" i="3"/>
  <c r="H468" i="3"/>
  <c r="F468" i="3"/>
  <c r="K317" i="3"/>
  <c r="F317" i="3"/>
  <c r="J317" i="3"/>
  <c r="H317" i="3"/>
  <c r="I317" i="3"/>
  <c r="I896" i="3"/>
  <c r="H896" i="3"/>
  <c r="K896" i="3"/>
  <c r="F896" i="3"/>
  <c r="J896" i="3"/>
  <c r="K162" i="3"/>
  <c r="H162" i="3"/>
  <c r="F162" i="3"/>
  <c r="J162" i="3"/>
  <c r="I162" i="3"/>
  <c r="J614" i="3"/>
  <c r="K614" i="3"/>
  <c r="F614" i="3"/>
  <c r="I614" i="3"/>
  <c r="H614" i="3"/>
  <c r="I949" i="3"/>
  <c r="J949" i="3"/>
  <c r="H949" i="3"/>
  <c r="K949" i="3"/>
  <c r="F949" i="3"/>
  <c r="I185" i="3"/>
  <c r="F185" i="3"/>
  <c r="K185" i="3"/>
  <c r="H185" i="3"/>
  <c r="J185" i="3"/>
  <c r="J837" i="3"/>
  <c r="F837" i="3"/>
  <c r="I837" i="3"/>
  <c r="K837" i="3"/>
  <c r="H837" i="3"/>
  <c r="F277" i="3"/>
  <c r="K277" i="3"/>
  <c r="H277" i="3"/>
  <c r="J277" i="3"/>
  <c r="I277" i="3"/>
  <c r="H371" i="3"/>
  <c r="J371" i="3"/>
  <c r="F371" i="3"/>
  <c r="I371" i="3"/>
  <c r="K371" i="3"/>
  <c r="K873" i="3"/>
  <c r="J873" i="3"/>
  <c r="I873" i="3"/>
  <c r="H873" i="3"/>
  <c r="F873" i="3"/>
  <c r="K590" i="3"/>
  <c r="J590" i="3"/>
  <c r="I590" i="3"/>
  <c r="H590" i="3"/>
  <c r="F590" i="3"/>
  <c r="F699" i="3"/>
  <c r="I699" i="3"/>
  <c r="K699" i="3"/>
  <c r="J699" i="3"/>
  <c r="H699" i="3"/>
  <c r="F197" i="3"/>
  <c r="K197" i="3"/>
  <c r="H197" i="3"/>
  <c r="I197" i="3"/>
  <c r="J197" i="3"/>
  <c r="F327" i="3"/>
  <c r="J327" i="3"/>
  <c r="H327" i="3"/>
  <c r="K327" i="3"/>
  <c r="I327" i="3"/>
  <c r="H592" i="3"/>
  <c r="K592" i="3"/>
  <c r="F592" i="3"/>
  <c r="I592" i="3"/>
  <c r="J592" i="3"/>
  <c r="I441" i="3"/>
  <c r="J441" i="3"/>
  <c r="F441" i="3"/>
  <c r="H441" i="3"/>
  <c r="K441" i="3"/>
  <c r="H789" i="3"/>
  <c r="I789" i="3"/>
  <c r="K789" i="3"/>
  <c r="J789" i="3"/>
  <c r="F789" i="3"/>
  <c r="I911" i="3"/>
  <c r="H911" i="3"/>
  <c r="J911" i="3"/>
  <c r="K911" i="3"/>
  <c r="F911" i="3"/>
  <c r="F289" i="3"/>
  <c r="I289" i="3"/>
  <c r="H289" i="3"/>
  <c r="K289" i="3"/>
  <c r="J289" i="3"/>
  <c r="F395" i="3"/>
  <c r="K395" i="3"/>
  <c r="H395" i="3"/>
  <c r="J395" i="3"/>
  <c r="I395" i="3"/>
  <c r="I802" i="3"/>
  <c r="F802" i="3"/>
  <c r="H802" i="3"/>
  <c r="J802" i="3"/>
  <c r="K802" i="3"/>
  <c r="F420" i="3"/>
  <c r="J420" i="3"/>
  <c r="K420" i="3"/>
  <c r="H420" i="3"/>
  <c r="I420" i="3"/>
  <c r="K738" i="3"/>
  <c r="F738" i="3"/>
  <c r="J738" i="3"/>
  <c r="H738" i="3"/>
  <c r="I738" i="3"/>
  <c r="K286" i="3"/>
  <c r="H286" i="3"/>
  <c r="I286" i="3"/>
  <c r="J286" i="3"/>
  <c r="F286" i="3"/>
  <c r="I677" i="3"/>
  <c r="J677" i="3"/>
  <c r="K677" i="3"/>
  <c r="H677" i="3"/>
  <c r="F677" i="3"/>
  <c r="K465" i="3"/>
  <c r="H465" i="3"/>
  <c r="I465" i="3"/>
  <c r="J465" i="3"/>
  <c r="F465" i="3"/>
  <c r="J796" i="8"/>
  <c r="K796" i="8"/>
  <c r="J282" i="3"/>
  <c r="F282" i="3"/>
  <c r="K282" i="3"/>
  <c r="I282" i="3"/>
  <c r="H282" i="3"/>
  <c r="J735" i="3"/>
  <c r="H735" i="3"/>
  <c r="K735" i="3"/>
  <c r="I735" i="3"/>
  <c r="F735" i="3"/>
  <c r="K312" i="3"/>
  <c r="F312" i="3"/>
  <c r="I312" i="3"/>
  <c r="J312" i="3"/>
  <c r="H312" i="3"/>
  <c r="I529" i="3"/>
  <c r="F529" i="3"/>
  <c r="J529" i="3"/>
  <c r="H529" i="3"/>
  <c r="K529" i="3"/>
  <c r="I176" i="3"/>
  <c r="H176" i="3"/>
  <c r="K176" i="3"/>
  <c r="J176" i="3"/>
  <c r="F176" i="3"/>
  <c r="F535" i="3"/>
  <c r="J535" i="3"/>
  <c r="H535" i="3"/>
  <c r="I535" i="3"/>
  <c r="K535" i="3"/>
  <c r="K605" i="3"/>
  <c r="J605" i="3"/>
  <c r="H605" i="3"/>
  <c r="F605" i="3"/>
  <c r="I605" i="3"/>
  <c r="J823" i="8"/>
  <c r="K823" i="8"/>
  <c r="I573" i="3"/>
  <c r="F573" i="3"/>
  <c r="J573" i="3"/>
  <c r="H573" i="3"/>
  <c r="K573" i="3"/>
  <c r="F806" i="3"/>
  <c r="I806" i="3"/>
  <c r="J806" i="3"/>
  <c r="H806" i="3"/>
  <c r="K806" i="3"/>
  <c r="H517" i="3"/>
  <c r="F517" i="3"/>
  <c r="J517" i="3"/>
  <c r="I517" i="3"/>
  <c r="K517" i="3"/>
  <c r="J977" i="3"/>
  <c r="K977" i="3"/>
  <c r="H977" i="3"/>
  <c r="F977" i="3"/>
  <c r="I977" i="3"/>
  <c r="H899" i="3"/>
  <c r="F899" i="3"/>
  <c r="K899" i="3"/>
  <c r="I899" i="3"/>
  <c r="J899" i="3"/>
  <c r="I747" i="3"/>
  <c r="H747" i="3"/>
  <c r="F747" i="3"/>
  <c r="K747" i="3"/>
  <c r="J747" i="3"/>
  <c r="H726" i="3"/>
  <c r="J726" i="3"/>
  <c r="I726" i="3"/>
  <c r="K726" i="3"/>
  <c r="F726" i="3"/>
  <c r="F540" i="3"/>
  <c r="I540" i="3"/>
  <c r="J540" i="3"/>
  <c r="K540" i="3"/>
  <c r="H540" i="3"/>
  <c r="J787" i="8"/>
  <c r="K787" i="8"/>
  <c r="J843" i="3"/>
  <c r="K843" i="3"/>
  <c r="I843" i="3"/>
  <c r="H843" i="3"/>
  <c r="F843" i="3"/>
  <c r="F992" i="3"/>
  <c r="J992" i="3"/>
  <c r="I992" i="3"/>
  <c r="K992" i="3"/>
  <c r="H992" i="3"/>
  <c r="J835" i="8"/>
  <c r="K835" i="8"/>
  <c r="I477" i="3"/>
  <c r="F477" i="3"/>
  <c r="J477" i="3"/>
  <c r="H477" i="3"/>
  <c r="K477" i="3"/>
  <c r="I964" i="3"/>
  <c r="F964" i="3"/>
  <c r="H964" i="3"/>
  <c r="K964" i="3"/>
  <c r="J964" i="3"/>
  <c r="F955" i="3"/>
  <c r="J955" i="3"/>
  <c r="I955" i="3"/>
  <c r="K955" i="3"/>
  <c r="H955" i="3"/>
  <c r="F205" i="3"/>
  <c r="I205" i="3"/>
  <c r="J205" i="3"/>
  <c r="H205" i="3"/>
  <c r="K205" i="3"/>
  <c r="F354" i="3"/>
  <c r="K354" i="3"/>
  <c r="J354" i="3"/>
  <c r="H354" i="3"/>
  <c r="I354" i="3"/>
  <c r="I884" i="3"/>
  <c r="J884" i="3"/>
  <c r="K884" i="3"/>
  <c r="F884" i="3"/>
  <c r="H884" i="3"/>
  <c r="H238" i="3"/>
  <c r="I238" i="3"/>
  <c r="J238" i="3"/>
  <c r="F238" i="3"/>
  <c r="K238" i="3"/>
  <c r="J335" i="3"/>
  <c r="K335" i="3"/>
  <c r="F335" i="3"/>
  <c r="I335" i="3"/>
  <c r="H335" i="3"/>
  <c r="J634" i="3"/>
  <c r="K634" i="3"/>
  <c r="F634" i="3"/>
  <c r="I634" i="3"/>
  <c r="H634" i="3"/>
  <c r="F496" i="3"/>
  <c r="K496" i="3"/>
  <c r="I496" i="3"/>
  <c r="H496" i="3"/>
  <c r="J496" i="3"/>
  <c r="F581" i="3"/>
  <c r="I581" i="3"/>
  <c r="J581" i="3"/>
  <c r="H581" i="3"/>
  <c r="K581" i="3"/>
  <c r="F214" i="3"/>
  <c r="I214" i="3"/>
  <c r="K214" i="3"/>
  <c r="H214" i="3"/>
  <c r="J214" i="3"/>
  <c r="K810" i="3"/>
  <c r="I810" i="3"/>
  <c r="J810" i="3"/>
  <c r="H810" i="3"/>
  <c r="F810" i="3"/>
  <c r="K891" i="3"/>
  <c r="H891" i="3"/>
  <c r="F891" i="3"/>
  <c r="I891" i="3"/>
  <c r="J891" i="3"/>
  <c r="K985" i="8"/>
  <c r="J985" i="8"/>
  <c r="J380" i="3"/>
  <c r="H380" i="3"/>
  <c r="F380" i="3"/>
  <c r="K380" i="3"/>
  <c r="I380" i="3"/>
  <c r="J928" i="3"/>
  <c r="H928" i="3"/>
  <c r="F928" i="3"/>
  <c r="K928" i="3"/>
  <c r="I928" i="3"/>
  <c r="F266" i="3"/>
  <c r="J266" i="3"/>
  <c r="I266" i="3"/>
  <c r="H266" i="3"/>
  <c r="K266" i="3"/>
  <c r="J311" i="3"/>
  <c r="I311" i="3"/>
  <c r="F311" i="3"/>
  <c r="H311" i="3"/>
  <c r="K311" i="3"/>
  <c r="J976" i="3"/>
  <c r="I976" i="3"/>
  <c r="F976" i="3"/>
  <c r="H976" i="3"/>
  <c r="K976" i="3"/>
  <c r="J202" i="3"/>
  <c r="K202" i="3"/>
  <c r="H202" i="3"/>
  <c r="I202" i="3"/>
  <c r="F202" i="3"/>
  <c r="J542" i="3"/>
  <c r="F542" i="3"/>
  <c r="H542" i="3"/>
  <c r="K542" i="3"/>
  <c r="I542" i="3"/>
  <c r="J391" i="3"/>
  <c r="H391" i="3"/>
  <c r="K391" i="3"/>
  <c r="F391" i="3"/>
  <c r="I391" i="3"/>
  <c r="H514" i="3"/>
  <c r="J514" i="3"/>
  <c r="I514" i="3"/>
  <c r="F514" i="3"/>
  <c r="K514" i="3"/>
  <c r="K901" i="8"/>
  <c r="J901" i="8"/>
  <c r="I281" i="3"/>
  <c r="J281" i="3"/>
  <c r="H281" i="3"/>
  <c r="K281" i="3"/>
  <c r="F281" i="3"/>
  <c r="I901" i="3"/>
  <c r="K901" i="3"/>
  <c r="F901" i="3"/>
  <c r="H901" i="3"/>
  <c r="J901" i="3"/>
  <c r="J415" i="3"/>
  <c r="I415" i="3"/>
  <c r="K415" i="3"/>
  <c r="F415" i="3"/>
  <c r="H415" i="3"/>
  <c r="J838" i="3"/>
  <c r="K838" i="3"/>
  <c r="H838" i="3"/>
  <c r="F838" i="3"/>
  <c r="I838" i="3"/>
  <c r="I271" i="3"/>
  <c r="H271" i="3"/>
  <c r="J271" i="3"/>
  <c r="F271" i="3"/>
  <c r="K271" i="3"/>
  <c r="F791" i="3"/>
  <c r="K791" i="3"/>
  <c r="H791" i="3"/>
  <c r="J791" i="3"/>
  <c r="I791" i="3"/>
  <c r="K924" i="3"/>
  <c r="J924" i="3"/>
  <c r="F924" i="3"/>
  <c r="H924" i="3"/>
  <c r="I924" i="3"/>
  <c r="I773" i="3"/>
  <c r="H773" i="3"/>
  <c r="K773" i="3"/>
  <c r="F773" i="3"/>
  <c r="J773" i="3"/>
  <c r="I704" i="3"/>
  <c r="K704" i="3"/>
  <c r="H704" i="3"/>
  <c r="J704" i="3"/>
  <c r="F704" i="3"/>
  <c r="F153" i="3"/>
  <c r="J153" i="3"/>
  <c r="K153" i="3"/>
  <c r="H153" i="3"/>
  <c r="I153" i="3"/>
  <c r="J562" i="3"/>
  <c r="K562" i="3"/>
  <c r="I562" i="3"/>
  <c r="H562" i="3"/>
  <c r="F562" i="3"/>
  <c r="K707" i="3"/>
  <c r="F707" i="3"/>
  <c r="H707" i="3"/>
  <c r="J707" i="3"/>
  <c r="I707" i="3"/>
  <c r="H265" i="3"/>
  <c r="J265" i="3"/>
  <c r="I265" i="3"/>
  <c r="K265" i="3"/>
  <c r="F265" i="3"/>
  <c r="K668" i="3"/>
  <c r="J668" i="3"/>
  <c r="F668" i="3"/>
  <c r="I668" i="3"/>
  <c r="H668" i="3"/>
  <c r="I693" i="3"/>
  <c r="K693" i="3"/>
  <c r="J693" i="3"/>
  <c r="F693" i="3"/>
  <c r="H693" i="3"/>
  <c r="K158" i="3"/>
  <c r="H158" i="3"/>
  <c r="F158" i="3"/>
  <c r="J158" i="3"/>
  <c r="I158" i="3"/>
  <c r="H820" i="3"/>
  <c r="I820" i="3"/>
  <c r="K820" i="3"/>
  <c r="F820" i="3"/>
  <c r="J820" i="3"/>
  <c r="H646" i="3"/>
  <c r="J646" i="3"/>
  <c r="I646" i="3"/>
  <c r="K646" i="3"/>
  <c r="F646" i="3"/>
  <c r="F180" i="3"/>
  <c r="J180" i="3"/>
  <c r="K180" i="3"/>
  <c r="I180" i="3"/>
  <c r="H180" i="3"/>
  <c r="H364" i="3"/>
  <c r="I364" i="3"/>
  <c r="K364" i="3"/>
  <c r="J364" i="3"/>
  <c r="F364" i="3"/>
  <c r="J737" i="3"/>
  <c r="F737" i="3"/>
  <c r="K737" i="3"/>
  <c r="I737" i="3"/>
  <c r="H737" i="3"/>
  <c r="J722" i="8"/>
  <c r="K722" i="8"/>
  <c r="I165" i="3"/>
  <c r="H165" i="3"/>
  <c r="K165" i="3"/>
  <c r="J165" i="3"/>
  <c r="F165" i="3"/>
  <c r="J969" i="3"/>
  <c r="K969" i="3"/>
  <c r="I969" i="3"/>
  <c r="H969" i="3"/>
  <c r="F969" i="3"/>
  <c r="H307" i="3"/>
  <c r="I307" i="3"/>
  <c r="K307" i="3"/>
  <c r="F307" i="3"/>
  <c r="J307" i="3"/>
  <c r="H563" i="3"/>
  <c r="J563" i="3"/>
  <c r="I563" i="3"/>
  <c r="K563" i="3"/>
  <c r="F563" i="3"/>
  <c r="H169" i="3"/>
  <c r="F169" i="3"/>
  <c r="K169" i="3"/>
  <c r="J169" i="3"/>
  <c r="I169" i="3"/>
  <c r="F895" i="3"/>
  <c r="H895" i="3"/>
  <c r="J895" i="3"/>
  <c r="I895" i="3"/>
  <c r="K895" i="3"/>
  <c r="H458" i="3"/>
  <c r="J458" i="3"/>
  <c r="K458" i="3"/>
  <c r="F458" i="3"/>
  <c r="I458" i="3"/>
  <c r="J711" i="3"/>
  <c r="H711" i="3"/>
  <c r="K711" i="3"/>
  <c r="F711" i="3"/>
  <c r="I711" i="3"/>
  <c r="J944" i="3"/>
  <c r="K944" i="3"/>
  <c r="F944" i="3"/>
  <c r="I944" i="3"/>
  <c r="H944" i="3"/>
  <c r="J207" i="3"/>
  <c r="K207" i="3"/>
  <c r="H207" i="3"/>
  <c r="I207" i="3"/>
  <c r="F207" i="3"/>
  <c r="I339" i="3"/>
  <c r="K339" i="3"/>
  <c r="H339" i="3"/>
  <c r="J339" i="3"/>
  <c r="F339" i="3"/>
  <c r="H860" i="3"/>
  <c r="J860" i="3"/>
  <c r="K860" i="3"/>
  <c r="F860" i="3"/>
  <c r="I860" i="3"/>
  <c r="I933" i="3"/>
  <c r="H933" i="3"/>
  <c r="K933" i="3"/>
  <c r="J933" i="3"/>
  <c r="F933" i="3"/>
  <c r="I199" i="3"/>
  <c r="J199" i="3"/>
  <c r="H199" i="3"/>
  <c r="K199" i="3"/>
  <c r="F199" i="3"/>
  <c r="F597" i="3"/>
  <c r="J597" i="3"/>
  <c r="K597" i="3"/>
  <c r="H597" i="3"/>
  <c r="I597" i="3"/>
  <c r="F260" i="3"/>
  <c r="I260" i="3"/>
  <c r="H260" i="3"/>
  <c r="K260" i="3"/>
  <c r="J260" i="3"/>
  <c r="J318" i="3"/>
  <c r="H318" i="3"/>
  <c r="F318" i="3"/>
  <c r="I318" i="3"/>
  <c r="K318" i="3"/>
  <c r="H932" i="3"/>
  <c r="F932" i="3"/>
  <c r="I932" i="3"/>
  <c r="J932" i="3"/>
  <c r="K932" i="3"/>
  <c r="K228" i="3"/>
  <c r="F228" i="3"/>
  <c r="J228" i="3"/>
  <c r="H228" i="3"/>
  <c r="I228" i="3"/>
  <c r="K509" i="3"/>
  <c r="F509" i="3"/>
  <c r="I509" i="3"/>
  <c r="J509" i="3"/>
  <c r="H509" i="3"/>
  <c r="K253" i="3"/>
  <c r="H253" i="3"/>
  <c r="J253" i="3"/>
  <c r="I253" i="3"/>
  <c r="F253" i="3"/>
  <c r="J331" i="3"/>
  <c r="F331" i="3"/>
  <c r="K331" i="3"/>
  <c r="I331" i="3"/>
  <c r="H331" i="3"/>
  <c r="K717" i="3"/>
  <c r="J717" i="3"/>
  <c r="F717" i="3"/>
  <c r="H717" i="3"/>
  <c r="I717" i="3"/>
  <c r="J298" i="3"/>
  <c r="H298" i="3"/>
  <c r="I298" i="3"/>
  <c r="K298" i="3"/>
  <c r="F298" i="3"/>
  <c r="I953" i="3"/>
  <c r="H953" i="3"/>
  <c r="F953" i="3"/>
  <c r="K953" i="3"/>
  <c r="J953" i="3"/>
  <c r="K793" i="8"/>
  <c r="J793" i="8"/>
  <c r="I913" i="3"/>
  <c r="K913" i="3"/>
  <c r="H913" i="3"/>
  <c r="J913" i="3"/>
  <c r="F913" i="3"/>
  <c r="I661" i="3"/>
  <c r="J661" i="3"/>
  <c r="H661" i="3"/>
  <c r="F661" i="3"/>
  <c r="K661" i="3"/>
  <c r="H239" i="3"/>
  <c r="K239" i="3"/>
  <c r="F239" i="3"/>
  <c r="I239" i="3"/>
  <c r="J239" i="3"/>
  <c r="F399" i="3"/>
  <c r="I399" i="3"/>
  <c r="J399" i="3"/>
  <c r="K399" i="3"/>
  <c r="H399" i="3"/>
  <c r="F586" i="3"/>
  <c r="J586" i="3"/>
  <c r="H586" i="3"/>
  <c r="I586" i="3"/>
  <c r="K586" i="3"/>
  <c r="I351" i="3"/>
  <c r="H351" i="3"/>
  <c r="J351" i="3"/>
  <c r="K351" i="3"/>
  <c r="F351" i="3"/>
  <c r="I493" i="3"/>
  <c r="F493" i="3"/>
  <c r="K493" i="3"/>
  <c r="J493" i="3"/>
  <c r="H493" i="3"/>
  <c r="K790" i="3"/>
  <c r="J790" i="3"/>
  <c r="F790" i="3"/>
  <c r="I790" i="3"/>
  <c r="H790" i="3"/>
  <c r="K696" i="3"/>
  <c r="I696" i="3"/>
  <c r="H696" i="3"/>
  <c r="F696" i="3"/>
  <c r="J696" i="3"/>
  <c r="H991" i="3"/>
  <c r="K991" i="3"/>
  <c r="I991" i="3"/>
  <c r="J991" i="3"/>
  <c r="F991" i="3"/>
  <c r="K791" i="8"/>
  <c r="J791" i="8"/>
  <c r="J731" i="8"/>
  <c r="K731" i="8"/>
  <c r="I815" i="3"/>
  <c r="K815" i="3"/>
  <c r="J815" i="3"/>
  <c r="H815" i="3"/>
  <c r="F815" i="3"/>
  <c r="K700" i="8"/>
  <c r="J700" i="8"/>
  <c r="J936" i="8"/>
  <c r="K936" i="8"/>
  <c r="H721" i="3"/>
  <c r="I721" i="3"/>
  <c r="F721" i="3"/>
  <c r="J721" i="3"/>
  <c r="K721" i="3"/>
  <c r="J959" i="8"/>
  <c r="K959" i="8"/>
  <c r="K805" i="8"/>
  <c r="J805" i="8"/>
  <c r="I557" i="3"/>
  <c r="K557" i="3"/>
  <c r="J557" i="3"/>
  <c r="H557" i="3"/>
  <c r="F557" i="3"/>
  <c r="K935" i="8"/>
  <c r="J935" i="8"/>
  <c r="K580" i="3"/>
  <c r="J580" i="3"/>
  <c r="F580" i="3"/>
  <c r="I580" i="3"/>
  <c r="H580" i="3"/>
  <c r="J665" i="3"/>
  <c r="K665" i="3"/>
  <c r="H665" i="3"/>
  <c r="I665" i="3"/>
  <c r="F665" i="3"/>
  <c r="J835" i="3"/>
  <c r="F835" i="3"/>
  <c r="H835" i="3"/>
  <c r="I835" i="3"/>
  <c r="K835" i="3"/>
  <c r="K192" i="3"/>
  <c r="F192" i="3"/>
  <c r="I192" i="3"/>
  <c r="J192" i="3"/>
  <c r="H192" i="3"/>
  <c r="K713" i="3"/>
  <c r="F713" i="3"/>
  <c r="I713" i="3"/>
  <c r="J713" i="3"/>
  <c r="H713" i="3"/>
  <c r="K579" i="3"/>
  <c r="I579" i="3"/>
  <c r="H579" i="3"/>
  <c r="J579" i="3"/>
  <c r="F579" i="3"/>
  <c r="F231" i="3"/>
  <c r="J231" i="3"/>
  <c r="I231" i="3"/>
  <c r="H231" i="3"/>
  <c r="K231" i="3"/>
  <c r="F938" i="3"/>
  <c r="H938" i="3"/>
  <c r="J938" i="3"/>
  <c r="I938" i="3"/>
  <c r="K938" i="3"/>
  <c r="I292" i="3"/>
  <c r="F292" i="3"/>
  <c r="J292" i="3"/>
  <c r="K292" i="3"/>
  <c r="H292" i="3"/>
  <c r="K416" i="3"/>
  <c r="H416" i="3"/>
  <c r="I416" i="3"/>
  <c r="J416" i="3"/>
  <c r="F416" i="3"/>
  <c r="I816" i="3"/>
  <c r="F816" i="3"/>
  <c r="K816" i="3"/>
  <c r="J816" i="3"/>
  <c r="H816" i="3"/>
  <c r="I164" i="3"/>
  <c r="H164" i="3"/>
  <c r="J164" i="3"/>
  <c r="K164" i="3"/>
  <c r="F164" i="3"/>
  <c r="H850" i="3"/>
  <c r="K850" i="3"/>
  <c r="I850" i="3"/>
  <c r="J850" i="3"/>
  <c r="F850" i="3"/>
  <c r="J744" i="3"/>
  <c r="H744" i="3"/>
  <c r="I744" i="3"/>
  <c r="F744" i="3"/>
  <c r="K744" i="3"/>
  <c r="J939" i="8"/>
  <c r="K939" i="8"/>
  <c r="I349" i="3"/>
  <c r="K349" i="3"/>
  <c r="F349" i="3"/>
  <c r="H349" i="3"/>
  <c r="J349" i="3"/>
  <c r="H550" i="3"/>
  <c r="I550" i="3"/>
  <c r="K550" i="3"/>
  <c r="F550" i="3"/>
  <c r="J550" i="3"/>
  <c r="I310" i="3"/>
  <c r="H310" i="3"/>
  <c r="K310" i="3"/>
  <c r="J310" i="3"/>
  <c r="F310" i="3"/>
  <c r="H466" i="3"/>
  <c r="I466" i="3"/>
  <c r="K466" i="3"/>
  <c r="F466" i="3"/>
  <c r="J466" i="3"/>
  <c r="J227" i="3"/>
  <c r="I227" i="3"/>
  <c r="K227" i="3"/>
  <c r="F227" i="3"/>
  <c r="H227" i="3"/>
  <c r="I679" i="3"/>
  <c r="J679" i="3"/>
  <c r="K679" i="3"/>
  <c r="F679" i="3"/>
  <c r="H679" i="3"/>
  <c r="H973" i="3"/>
  <c r="I973" i="3"/>
  <c r="J973" i="3"/>
  <c r="F973" i="3"/>
  <c r="K973" i="3"/>
  <c r="J306" i="3"/>
  <c r="F306" i="3"/>
  <c r="K306" i="3"/>
  <c r="I306" i="3"/>
  <c r="H306" i="3"/>
  <c r="J492" i="3"/>
  <c r="F492" i="3"/>
  <c r="I492" i="3"/>
  <c r="K492" i="3"/>
  <c r="H492" i="3"/>
  <c r="K830" i="3"/>
  <c r="I830" i="3"/>
  <c r="H830" i="3"/>
  <c r="F830" i="3"/>
  <c r="J830" i="3"/>
  <c r="J288" i="3"/>
  <c r="I288" i="3"/>
  <c r="F288" i="3"/>
  <c r="K288" i="3"/>
  <c r="H288" i="3"/>
  <c r="K618" i="3"/>
  <c r="H618" i="3"/>
  <c r="F618" i="3"/>
  <c r="J618" i="3"/>
  <c r="I618" i="3"/>
  <c r="J574" i="3"/>
  <c r="K574" i="3"/>
  <c r="F574" i="3"/>
  <c r="I574" i="3"/>
  <c r="H574" i="3"/>
  <c r="J988" i="8"/>
  <c r="K988" i="8"/>
  <c r="H333" i="3"/>
  <c r="K333" i="3"/>
  <c r="I333" i="3"/>
  <c r="F333" i="3"/>
  <c r="J333" i="3"/>
  <c r="J869" i="3"/>
  <c r="I869" i="3"/>
  <c r="K869" i="3"/>
  <c r="F869" i="3"/>
  <c r="H869" i="3"/>
  <c r="I254" i="3"/>
  <c r="H254" i="3"/>
  <c r="J254" i="3"/>
  <c r="K254" i="3"/>
  <c r="F254" i="3"/>
  <c r="F301" i="3"/>
  <c r="J301" i="3"/>
  <c r="I301" i="3"/>
  <c r="K301" i="3"/>
  <c r="H301" i="3"/>
  <c r="J464" i="3"/>
  <c r="H464" i="3"/>
  <c r="F464" i="3"/>
  <c r="K464" i="3"/>
  <c r="I464" i="3"/>
  <c r="K784" i="8"/>
  <c r="J784" i="8"/>
  <c r="J433" i="3"/>
  <c r="F433" i="3"/>
  <c r="K433" i="3"/>
  <c r="H433" i="3"/>
  <c r="I433" i="3"/>
  <c r="H946" i="3"/>
  <c r="K946" i="3"/>
  <c r="J946" i="3"/>
  <c r="I946" i="3"/>
  <c r="F946" i="3"/>
  <c r="H786" i="3"/>
  <c r="J786" i="3"/>
  <c r="I786" i="3"/>
  <c r="F786" i="3"/>
  <c r="K786" i="3"/>
  <c r="K501" i="3"/>
  <c r="J501" i="3"/>
  <c r="I501" i="3"/>
  <c r="F501" i="3"/>
  <c r="H501" i="3"/>
  <c r="J898" i="8"/>
  <c r="K898" i="8"/>
  <c r="J196" i="3"/>
  <c r="F196" i="3"/>
  <c r="I196" i="3"/>
  <c r="H196" i="3"/>
  <c r="K196" i="3"/>
  <c r="K431" i="3"/>
  <c r="H431" i="3"/>
  <c r="J431" i="3"/>
  <c r="F431" i="3"/>
  <c r="I431" i="3"/>
  <c r="K610" i="3"/>
  <c r="H610" i="3"/>
  <c r="I610" i="3"/>
  <c r="F610" i="3"/>
  <c r="J610" i="3"/>
  <c r="I425" i="3"/>
  <c r="K425" i="3"/>
  <c r="F425" i="3"/>
  <c r="J425" i="3"/>
  <c r="H425" i="3"/>
  <c r="I546" i="3"/>
  <c r="F546" i="3"/>
  <c r="K546" i="3"/>
  <c r="J546" i="3"/>
  <c r="H546" i="3"/>
  <c r="K155" i="3"/>
  <c r="H155" i="3"/>
  <c r="I155" i="3"/>
  <c r="J155" i="3"/>
  <c r="F155" i="3"/>
  <c r="F979" i="3"/>
  <c r="H979" i="3"/>
  <c r="I979" i="3"/>
  <c r="J979" i="3"/>
  <c r="K979" i="3"/>
  <c r="I814" i="3"/>
  <c r="J814" i="3"/>
  <c r="F814" i="3"/>
  <c r="K814" i="3"/>
  <c r="H814" i="3"/>
  <c r="K186" i="3"/>
  <c r="I186" i="3"/>
  <c r="F186" i="3"/>
  <c r="H186" i="3"/>
  <c r="J186" i="3"/>
  <c r="F329" i="3"/>
  <c r="I329" i="3"/>
  <c r="K329" i="3"/>
  <c r="H329" i="3"/>
  <c r="J329" i="3"/>
  <c r="J727" i="3"/>
  <c r="I727" i="3"/>
  <c r="H727" i="3"/>
  <c r="K727" i="3"/>
  <c r="F727" i="3"/>
  <c r="I246" i="3"/>
  <c r="H246" i="3"/>
  <c r="F246" i="3"/>
  <c r="K246" i="3"/>
  <c r="J246" i="3"/>
  <c r="I473" i="3"/>
  <c r="H473" i="3"/>
  <c r="F473" i="3"/>
  <c r="K473" i="3"/>
  <c r="J473" i="3"/>
  <c r="F750" i="3"/>
  <c r="J750" i="3"/>
  <c r="H750" i="3"/>
  <c r="K750" i="3"/>
  <c r="I750" i="3"/>
  <c r="I648" i="3"/>
  <c r="K648" i="3"/>
  <c r="H648" i="3"/>
  <c r="J648" i="3"/>
  <c r="F648" i="3"/>
  <c r="J229" i="3"/>
  <c r="I229" i="3"/>
  <c r="H229" i="3"/>
  <c r="F229" i="3"/>
  <c r="K229" i="3"/>
  <c r="J385" i="3"/>
  <c r="F385" i="3"/>
  <c r="K385" i="3"/>
  <c r="I385" i="3"/>
  <c r="H385" i="3"/>
  <c r="F853" i="3"/>
  <c r="I853" i="3"/>
  <c r="H853" i="3"/>
  <c r="J853" i="3"/>
  <c r="K853" i="3"/>
  <c r="H330" i="3"/>
  <c r="K330" i="3"/>
  <c r="I330" i="3"/>
  <c r="J330" i="3"/>
  <c r="F330" i="3"/>
  <c r="F549" i="3"/>
  <c r="H549" i="3"/>
  <c r="I549" i="3"/>
  <c r="J549" i="3"/>
  <c r="K549" i="3"/>
  <c r="I146" i="3"/>
  <c r="H146" i="3"/>
  <c r="K146" i="3"/>
  <c r="J146" i="3"/>
  <c r="F146" i="3"/>
  <c r="H419" i="3"/>
  <c r="J419" i="3"/>
  <c r="F419" i="3"/>
  <c r="I419" i="3"/>
  <c r="K419" i="3"/>
  <c r="J811" i="3"/>
  <c r="H811" i="3"/>
  <c r="K811" i="3"/>
  <c r="I811" i="3"/>
  <c r="F811" i="3"/>
  <c r="K734" i="8"/>
  <c r="J734" i="8"/>
  <c r="F188" i="3"/>
  <c r="K188" i="3"/>
  <c r="J188" i="3"/>
  <c r="H188" i="3"/>
  <c r="I188" i="3"/>
  <c r="F700" i="3"/>
  <c r="I700" i="3"/>
  <c r="J700" i="3"/>
  <c r="H700" i="3"/>
  <c r="K700" i="3"/>
  <c r="J536" i="3"/>
  <c r="F536" i="3"/>
  <c r="H536" i="3"/>
  <c r="K536" i="3"/>
  <c r="I536" i="3"/>
  <c r="J964" i="8"/>
  <c r="K964" i="8"/>
  <c r="I782" i="3"/>
  <c r="H782" i="3"/>
  <c r="F782" i="3"/>
  <c r="J782" i="3"/>
  <c r="K782" i="3"/>
  <c r="J729" i="3"/>
  <c r="I729" i="3"/>
  <c r="H729" i="3"/>
  <c r="K729" i="3"/>
  <c r="F729" i="3"/>
  <c r="K293" i="3"/>
  <c r="H293" i="3"/>
  <c r="J293" i="3"/>
  <c r="F293" i="3"/>
  <c r="I293" i="3"/>
  <c r="J397" i="3"/>
  <c r="H397" i="3"/>
  <c r="I397" i="3"/>
  <c r="K397" i="3"/>
  <c r="F397" i="3"/>
  <c r="J947" i="3"/>
  <c r="F947" i="3"/>
  <c r="I947" i="3"/>
  <c r="K947" i="3"/>
  <c r="H947" i="3"/>
  <c r="K889" i="8"/>
  <c r="J889" i="8"/>
  <c r="I409" i="3"/>
  <c r="J409" i="3"/>
  <c r="K409" i="3"/>
  <c r="F409" i="3"/>
  <c r="H409" i="3"/>
  <c r="I804" i="3"/>
  <c r="K804" i="3"/>
  <c r="J804" i="3"/>
  <c r="F804" i="3"/>
  <c r="H804" i="3"/>
  <c r="H276" i="3"/>
  <c r="K276" i="3"/>
  <c r="F276" i="3"/>
  <c r="J276" i="3"/>
  <c r="I276" i="3"/>
  <c r="F394" i="3"/>
  <c r="H394" i="3"/>
  <c r="J394" i="3"/>
  <c r="I394" i="3"/>
  <c r="K394" i="3"/>
  <c r="F513" i="3"/>
  <c r="K513" i="3"/>
  <c r="H513" i="3"/>
  <c r="I513" i="3"/>
  <c r="J513" i="3"/>
  <c r="I370" i="3"/>
  <c r="F370" i="3"/>
  <c r="K370" i="3"/>
  <c r="H370" i="3"/>
  <c r="J370" i="3"/>
  <c r="F483" i="3"/>
  <c r="J483" i="3"/>
  <c r="H483" i="3"/>
  <c r="I483" i="3"/>
  <c r="K483" i="3"/>
  <c r="I151" i="3"/>
  <c r="F151" i="3"/>
  <c r="J151" i="3"/>
  <c r="H151" i="3"/>
  <c r="K151" i="3"/>
  <c r="I909" i="3"/>
  <c r="J909" i="3"/>
  <c r="H909" i="3"/>
  <c r="F909" i="3"/>
  <c r="K909" i="3"/>
  <c r="J653" i="3"/>
  <c r="F653" i="3"/>
  <c r="K653" i="3"/>
  <c r="H653" i="3"/>
  <c r="I653" i="3"/>
  <c r="F275" i="3"/>
  <c r="K275" i="3"/>
  <c r="J275" i="3"/>
  <c r="H275" i="3"/>
  <c r="I275" i="3"/>
  <c r="J866" i="3"/>
  <c r="H866" i="3"/>
  <c r="I866" i="3"/>
  <c r="K866" i="3"/>
  <c r="F866" i="3"/>
  <c r="H526" i="3"/>
  <c r="I526" i="3"/>
  <c r="J526" i="3"/>
  <c r="K526" i="3"/>
  <c r="F526" i="3"/>
  <c r="K896" i="8"/>
  <c r="J896" i="8"/>
  <c r="H350" i="3"/>
  <c r="J350" i="3"/>
  <c r="K350" i="3"/>
  <c r="F350" i="3"/>
  <c r="I350" i="3"/>
  <c r="K724" i="3"/>
  <c r="H724" i="3"/>
  <c r="F724" i="3"/>
  <c r="J724" i="3"/>
  <c r="I724" i="3"/>
  <c r="H475" i="3"/>
  <c r="I475" i="3"/>
  <c r="K475" i="3"/>
  <c r="F475" i="3"/>
  <c r="J475" i="3"/>
  <c r="J640" i="3"/>
  <c r="K640" i="3"/>
  <c r="I640" i="3"/>
  <c r="F640" i="3"/>
  <c r="H640" i="3"/>
  <c r="H739" i="3"/>
  <c r="K739" i="3"/>
  <c r="F739" i="3"/>
  <c r="I739" i="3"/>
  <c r="J739" i="3"/>
  <c r="K671" i="3"/>
  <c r="H671" i="3"/>
  <c r="I671" i="3"/>
  <c r="F671" i="3"/>
  <c r="J671" i="3"/>
  <c r="J957" i="3"/>
  <c r="H957" i="3"/>
  <c r="I957" i="3"/>
  <c r="F957" i="3"/>
  <c r="K957" i="3"/>
  <c r="J927" i="3"/>
  <c r="F927" i="3"/>
  <c r="K927" i="3"/>
  <c r="H927" i="3"/>
  <c r="I927" i="3"/>
  <c r="F864" i="3"/>
  <c r="K864" i="3"/>
  <c r="H864" i="3"/>
  <c r="I864" i="3"/>
  <c r="J864" i="3"/>
  <c r="J749" i="3"/>
  <c r="I749" i="3"/>
  <c r="H749" i="3"/>
  <c r="F749" i="3"/>
  <c r="K749" i="3"/>
  <c r="J751" i="3"/>
  <c r="H751" i="3"/>
  <c r="I751" i="3"/>
  <c r="K751" i="3"/>
  <c r="F751" i="3"/>
  <c r="I503" i="3"/>
  <c r="H503" i="3"/>
  <c r="K503" i="3"/>
  <c r="J503" i="3"/>
  <c r="F503" i="3"/>
  <c r="K720" i="8"/>
  <c r="J720" i="8"/>
  <c r="J690" i="3"/>
  <c r="I690" i="3"/>
  <c r="F690" i="3"/>
  <c r="H690" i="3"/>
  <c r="K690" i="3"/>
  <c r="F923" i="3"/>
  <c r="H923" i="3"/>
  <c r="J923" i="3"/>
  <c r="I923" i="3"/>
  <c r="K923" i="3"/>
  <c r="H480" i="3"/>
  <c r="J480" i="3"/>
  <c r="K480" i="3"/>
  <c r="F480" i="3"/>
  <c r="I480" i="3"/>
  <c r="F595" i="3"/>
  <c r="I595" i="3"/>
  <c r="J595" i="3"/>
  <c r="H595" i="3"/>
  <c r="K595" i="3"/>
  <c r="F952" i="3"/>
  <c r="H952" i="3"/>
  <c r="I952" i="3"/>
  <c r="K952" i="3"/>
  <c r="J952" i="3"/>
  <c r="H950" i="3"/>
  <c r="J950" i="3"/>
  <c r="I950" i="3"/>
  <c r="K950" i="3"/>
  <c r="F950" i="3"/>
  <c r="K443" i="3"/>
  <c r="F443" i="3"/>
  <c r="I443" i="3"/>
  <c r="J443" i="3"/>
  <c r="H443" i="3"/>
  <c r="J885" i="8"/>
  <c r="K885" i="8"/>
  <c r="H967" i="3"/>
  <c r="K967" i="3"/>
  <c r="F967" i="3"/>
  <c r="J967" i="3"/>
  <c r="I967" i="3"/>
  <c r="K881" i="3"/>
  <c r="H881" i="3"/>
  <c r="F881" i="3"/>
  <c r="I881" i="3"/>
  <c r="J881" i="3"/>
  <c r="K954" i="8"/>
  <c r="J954" i="8"/>
  <c r="H636" i="3"/>
  <c r="J636" i="3"/>
  <c r="F636" i="3"/>
  <c r="I636" i="3"/>
  <c r="K636" i="3"/>
  <c r="I662" i="3"/>
  <c r="K662" i="3"/>
  <c r="J662" i="3"/>
  <c r="H662" i="3"/>
  <c r="F662" i="3"/>
  <c r="J632" i="3"/>
  <c r="K632" i="3"/>
  <c r="H632" i="3"/>
  <c r="I632" i="3"/>
  <c r="F632" i="3"/>
  <c r="H890" i="3"/>
  <c r="I890" i="3"/>
  <c r="J890" i="3"/>
  <c r="F890" i="3"/>
  <c r="K890" i="3"/>
  <c r="K827" i="8"/>
  <c r="J827" i="8"/>
  <c r="I591" i="3"/>
  <c r="K591" i="3"/>
  <c r="J591" i="3"/>
  <c r="F591" i="3"/>
  <c r="H591" i="3"/>
  <c r="F875" i="3"/>
  <c r="J875" i="3"/>
  <c r="K875" i="3"/>
  <c r="H875" i="3"/>
  <c r="I875" i="3"/>
  <c r="K886" i="8"/>
  <c r="J886" i="8"/>
  <c r="F479" i="3"/>
  <c r="I479" i="3"/>
  <c r="H479" i="3"/>
  <c r="J479" i="3"/>
  <c r="K479" i="3"/>
  <c r="J783" i="3"/>
  <c r="H783" i="3"/>
  <c r="I783" i="3"/>
  <c r="F783" i="3"/>
  <c r="K783" i="3"/>
  <c r="J767" i="8"/>
  <c r="K767" i="8"/>
  <c r="K889" i="3"/>
  <c r="H889" i="3"/>
  <c r="I889" i="3"/>
  <c r="J889" i="3"/>
  <c r="F889" i="3"/>
  <c r="F554" i="3"/>
  <c r="J554" i="3"/>
  <c r="I554" i="3"/>
  <c r="K554" i="3"/>
  <c r="H554" i="3"/>
  <c r="J870" i="8"/>
  <c r="K870" i="8"/>
  <c r="F539" i="3"/>
  <c r="J539" i="3"/>
  <c r="H539" i="3"/>
  <c r="I539" i="3"/>
  <c r="K539" i="3"/>
  <c r="K551" i="3"/>
  <c r="F551" i="3"/>
  <c r="J551" i="3"/>
  <c r="I551" i="3"/>
  <c r="H551" i="3"/>
  <c r="J921" i="3"/>
  <c r="H921" i="3"/>
  <c r="K921" i="3"/>
  <c r="I921" i="3"/>
  <c r="F921" i="3"/>
  <c r="J902" i="8"/>
  <c r="K902" i="8"/>
  <c r="J628" i="3"/>
  <c r="H628" i="3"/>
  <c r="F628" i="3"/>
  <c r="I628" i="3"/>
  <c r="K628" i="3"/>
  <c r="J834" i="8"/>
  <c r="K834" i="8"/>
  <c r="K755" i="3"/>
  <c r="I755" i="3"/>
  <c r="F755" i="3"/>
  <c r="H755" i="3"/>
  <c r="J755" i="3"/>
  <c r="J844" i="8"/>
  <c r="K844" i="8"/>
  <c r="K970" i="3"/>
  <c r="F970" i="3"/>
  <c r="J970" i="3"/>
  <c r="I970" i="3"/>
  <c r="H970" i="3"/>
  <c r="H986" i="3"/>
  <c r="K986" i="3"/>
  <c r="F986" i="3"/>
  <c r="J986" i="3"/>
  <c r="I986" i="3"/>
  <c r="H642" i="3"/>
  <c r="I642" i="3"/>
  <c r="J642" i="3"/>
  <c r="K642" i="3"/>
  <c r="F642" i="3"/>
  <c r="J462" i="3"/>
  <c r="H462" i="3"/>
  <c r="I462" i="3"/>
  <c r="K462" i="3"/>
  <c r="F462" i="3"/>
  <c r="J629" i="3"/>
  <c r="I629" i="3"/>
  <c r="F629" i="3"/>
  <c r="K629" i="3"/>
  <c r="H629" i="3"/>
  <c r="H903" i="3"/>
  <c r="J903" i="3"/>
  <c r="F903" i="3"/>
  <c r="I903" i="3"/>
  <c r="K903" i="3"/>
  <c r="H451" i="3"/>
  <c r="K451" i="3"/>
  <c r="J451" i="3"/>
  <c r="F451" i="3"/>
  <c r="I451" i="3"/>
  <c r="J839" i="3"/>
  <c r="I839" i="3"/>
  <c r="F839" i="3"/>
  <c r="H839" i="3"/>
  <c r="K839" i="3"/>
  <c r="J963" i="3"/>
  <c r="F963" i="3"/>
  <c r="H963" i="3"/>
  <c r="K963" i="3"/>
  <c r="I963" i="3"/>
  <c r="I817" i="3"/>
  <c r="H817" i="3"/>
  <c r="K817" i="3"/>
  <c r="J817" i="3"/>
  <c r="F817" i="3"/>
  <c r="J510" i="3"/>
  <c r="K510" i="3"/>
  <c r="H510" i="3"/>
  <c r="F510" i="3"/>
  <c r="I510" i="3"/>
  <c r="F621" i="3"/>
  <c r="H621" i="3"/>
  <c r="I621" i="3"/>
  <c r="J621" i="3"/>
  <c r="K621" i="3"/>
  <c r="I842" i="3"/>
  <c r="F842" i="3"/>
  <c r="H842" i="3"/>
  <c r="K842" i="3"/>
  <c r="J842" i="3"/>
  <c r="H885" i="3"/>
  <c r="J885" i="3"/>
  <c r="I885" i="3"/>
  <c r="F885" i="3"/>
  <c r="K885" i="3"/>
  <c r="J779" i="3"/>
  <c r="F779" i="3"/>
  <c r="I779" i="3"/>
  <c r="K779" i="3"/>
  <c r="H779" i="3"/>
  <c r="K511" i="3"/>
  <c r="H511" i="3"/>
  <c r="F511" i="3"/>
  <c r="I511" i="3"/>
  <c r="J511" i="3"/>
  <c r="K520" i="3"/>
  <c r="H520" i="3"/>
  <c r="F520" i="3"/>
  <c r="J520" i="3"/>
  <c r="I520" i="3"/>
  <c r="H892" i="3"/>
  <c r="I892" i="3"/>
  <c r="F892" i="3"/>
  <c r="K892" i="3"/>
  <c r="J892" i="3"/>
  <c r="I982" i="3"/>
  <c r="J982" i="3"/>
  <c r="K982" i="3"/>
  <c r="H982" i="3"/>
  <c r="F982" i="3"/>
  <c r="I745" i="3"/>
  <c r="K745" i="3"/>
  <c r="H745" i="3"/>
  <c r="F745" i="3"/>
  <c r="J745" i="3"/>
  <c r="K826" i="8"/>
  <c r="J826" i="8"/>
  <c r="F797" i="3"/>
  <c r="K797" i="3"/>
  <c r="J797" i="3"/>
  <c r="H797" i="3"/>
  <c r="I797" i="3"/>
  <c r="J599" i="3"/>
  <c r="I599" i="3"/>
  <c r="K599" i="3"/>
  <c r="H599" i="3"/>
  <c r="F599" i="3"/>
  <c r="I673" i="3"/>
  <c r="H673" i="3"/>
  <c r="J673" i="3"/>
  <c r="K673" i="3"/>
  <c r="F673" i="3"/>
  <c r="I635" i="3"/>
  <c r="H635" i="3"/>
  <c r="J635" i="3"/>
  <c r="K635" i="3"/>
  <c r="F635" i="3"/>
  <c r="H691" i="3"/>
  <c r="F691" i="3"/>
  <c r="K691" i="3"/>
  <c r="J691" i="3"/>
  <c r="I691" i="3"/>
  <c r="H521" i="3"/>
  <c r="K521" i="3"/>
  <c r="J521" i="3"/>
  <c r="F521" i="3"/>
  <c r="I521" i="3"/>
  <c r="I993" i="3"/>
  <c r="J993" i="3"/>
  <c r="K993" i="3"/>
  <c r="F993" i="3"/>
  <c r="H993" i="3"/>
  <c r="K960" i="3"/>
  <c r="J960" i="3"/>
  <c r="H960" i="3"/>
  <c r="I960" i="3"/>
  <c r="F960" i="3"/>
  <c r="J848" i="3"/>
  <c r="K848" i="3"/>
  <c r="I848" i="3"/>
  <c r="F848" i="3"/>
  <c r="H848" i="3"/>
  <c r="I641" i="3"/>
  <c r="F641" i="3"/>
  <c r="H641" i="3"/>
  <c r="J641" i="3"/>
  <c r="K641" i="3"/>
  <c r="J778" i="8"/>
  <c r="K778" i="8"/>
  <c r="K829" i="8"/>
  <c r="J829" i="8"/>
  <c r="J797" i="8"/>
  <c r="K797" i="8"/>
  <c r="K875" i="8"/>
  <c r="J875" i="8"/>
  <c r="J993" i="8"/>
  <c r="K993" i="8"/>
  <c r="K710" i="8"/>
  <c r="J710" i="8"/>
  <c r="J776" i="8"/>
  <c r="K776" i="8"/>
  <c r="I544" i="3"/>
  <c r="J544" i="3"/>
  <c r="H544" i="3"/>
  <c r="K544" i="3"/>
  <c r="F544" i="3"/>
  <c r="J445" i="3"/>
  <c r="F445" i="3"/>
  <c r="K445" i="3"/>
  <c r="I445" i="3"/>
  <c r="H445" i="3"/>
  <c r="K744" i="8"/>
  <c r="J744" i="8"/>
  <c r="F644" i="3"/>
  <c r="J644" i="3"/>
  <c r="H644" i="3"/>
  <c r="K644" i="3"/>
  <c r="I644" i="3"/>
  <c r="H951" i="3"/>
  <c r="K951" i="3"/>
  <c r="J951" i="3"/>
  <c r="I951" i="3"/>
  <c r="F951" i="3"/>
  <c r="K904" i="8"/>
  <c r="J904" i="8"/>
  <c r="J670" i="3"/>
  <c r="H670" i="3"/>
  <c r="K670" i="3"/>
  <c r="F670" i="3"/>
  <c r="I670" i="3"/>
  <c r="J859" i="8"/>
  <c r="K859" i="8"/>
  <c r="K981" i="3"/>
  <c r="I981" i="3"/>
  <c r="J981" i="3"/>
  <c r="H981" i="3"/>
  <c r="F981" i="3"/>
  <c r="F548" i="3"/>
  <c r="H548" i="3"/>
  <c r="K548" i="3"/>
  <c r="I548" i="3"/>
  <c r="J548" i="3"/>
  <c r="H547" i="3"/>
  <c r="K547" i="3"/>
  <c r="I547" i="3"/>
  <c r="F547" i="3"/>
  <c r="J547" i="3"/>
  <c r="J736" i="8"/>
  <c r="K736" i="8"/>
  <c r="I761" i="3"/>
  <c r="K761" i="3"/>
  <c r="F761" i="3"/>
  <c r="J761" i="3"/>
  <c r="H761" i="3"/>
  <c r="F851" i="3"/>
  <c r="I851" i="3"/>
  <c r="K851" i="3"/>
  <c r="J851" i="3"/>
  <c r="H851" i="3"/>
  <c r="J809" i="8"/>
  <c r="K809" i="8"/>
  <c r="H484" i="3"/>
  <c r="J484" i="3"/>
  <c r="K484" i="3"/>
  <c r="F484" i="3"/>
  <c r="I484" i="3"/>
  <c r="H593" i="3"/>
  <c r="K593" i="3"/>
  <c r="I593" i="3"/>
  <c r="J593" i="3"/>
  <c r="F593" i="3"/>
  <c r="K505" i="3"/>
  <c r="F505" i="3"/>
  <c r="H505" i="3"/>
  <c r="J505" i="3"/>
  <c r="I505" i="3"/>
  <c r="I961" i="3"/>
  <c r="F961" i="3"/>
  <c r="H961" i="3"/>
  <c r="J961" i="3"/>
  <c r="K961" i="3"/>
  <c r="J655" i="3"/>
  <c r="F655" i="3"/>
  <c r="H655" i="3"/>
  <c r="I655" i="3"/>
  <c r="K655" i="3"/>
  <c r="F623" i="3"/>
  <c r="J623" i="3"/>
  <c r="I623" i="3"/>
  <c r="H623" i="3"/>
  <c r="K623" i="3"/>
  <c r="F975" i="3"/>
  <c r="H975" i="3"/>
  <c r="I975" i="3"/>
  <c r="K975" i="3"/>
  <c r="J975" i="3"/>
  <c r="J874" i="3"/>
  <c r="I874" i="3"/>
  <c r="F874" i="3"/>
  <c r="K874" i="3"/>
  <c r="H874" i="3"/>
  <c r="K524" i="3"/>
  <c r="J524" i="3"/>
  <c r="F524" i="3"/>
  <c r="I524" i="3"/>
  <c r="H524" i="3"/>
  <c r="I660" i="3"/>
  <c r="J660" i="3"/>
  <c r="F660" i="3"/>
  <c r="K660" i="3"/>
  <c r="H660" i="3"/>
  <c r="J781" i="3"/>
  <c r="H781" i="3"/>
  <c r="K781" i="3"/>
  <c r="I781" i="3"/>
  <c r="F781" i="3"/>
  <c r="F559" i="3"/>
  <c r="H559" i="3"/>
  <c r="I559" i="3"/>
  <c r="J559" i="3"/>
  <c r="K559" i="3"/>
  <c r="K784" i="3"/>
  <c r="I784" i="3"/>
  <c r="F784" i="3"/>
  <c r="H784" i="3"/>
  <c r="J784" i="3"/>
  <c r="I759" i="3"/>
  <c r="K759" i="3"/>
  <c r="H759" i="3"/>
  <c r="F759" i="3"/>
  <c r="J759" i="3"/>
  <c r="F807" i="3"/>
  <c r="I807" i="3"/>
  <c r="J807" i="3"/>
  <c r="H807" i="3"/>
  <c r="K807" i="3"/>
  <c r="H575" i="3"/>
  <c r="K575" i="3"/>
  <c r="J575" i="3"/>
  <c r="F575" i="3"/>
  <c r="I575" i="3"/>
  <c r="J490" i="3"/>
  <c r="K490" i="3"/>
  <c r="H490" i="3"/>
  <c r="I490" i="3"/>
  <c r="F490" i="3"/>
  <c r="H914" i="3"/>
  <c r="I914" i="3"/>
  <c r="K914" i="3"/>
  <c r="F914" i="3"/>
  <c r="J914" i="3"/>
  <c r="F978" i="3"/>
  <c r="K978" i="3"/>
  <c r="J978" i="3"/>
  <c r="H978" i="3"/>
  <c r="I978" i="3"/>
  <c r="J795" i="3"/>
  <c r="F795" i="3"/>
  <c r="K795" i="3"/>
  <c r="H795" i="3"/>
  <c r="I795" i="3"/>
  <c r="K516" i="3"/>
  <c r="F516" i="3"/>
  <c r="H516" i="3"/>
  <c r="I516" i="3"/>
  <c r="J516" i="3"/>
  <c r="K658" i="3"/>
  <c r="F658" i="3"/>
  <c r="H658" i="3"/>
  <c r="J658" i="3"/>
  <c r="I658" i="3"/>
  <c r="J775" i="8"/>
  <c r="K775" i="8"/>
  <c r="J959" i="3"/>
  <c r="I959" i="3"/>
  <c r="H959" i="3"/>
  <c r="K959" i="3"/>
  <c r="F959" i="3"/>
  <c r="I883" i="3"/>
  <c r="K883" i="3"/>
  <c r="F883" i="3"/>
  <c r="H883" i="3"/>
  <c r="J883" i="3"/>
  <c r="K774" i="8"/>
  <c r="J774" i="8"/>
  <c r="J829" i="3"/>
  <c r="I829" i="3"/>
  <c r="K829" i="3"/>
  <c r="F829" i="3"/>
  <c r="H829" i="3"/>
  <c r="J762" i="3"/>
  <c r="K762" i="3"/>
  <c r="H762" i="3"/>
  <c r="I762" i="3"/>
  <c r="F762" i="3"/>
  <c r="K865" i="8"/>
  <c r="J865" i="8"/>
  <c r="H886" i="3"/>
  <c r="J886" i="3"/>
  <c r="K886" i="3"/>
  <c r="F886" i="3"/>
  <c r="I886" i="3"/>
  <c r="H778" i="3"/>
  <c r="F778" i="3"/>
  <c r="I778" i="3"/>
  <c r="J778" i="3"/>
  <c r="K778" i="3"/>
  <c r="H680" i="3"/>
  <c r="J680" i="3"/>
  <c r="K680" i="3"/>
  <c r="F680" i="3"/>
  <c r="I680" i="3"/>
  <c r="H588" i="3"/>
  <c r="I588" i="3"/>
  <c r="J588" i="3"/>
  <c r="F588" i="3"/>
  <c r="K588" i="3"/>
  <c r="K957" i="8"/>
  <c r="J957" i="8"/>
  <c r="H602" i="3"/>
  <c r="I602" i="3"/>
  <c r="F602" i="3"/>
  <c r="J602" i="3"/>
  <c r="K602" i="3"/>
  <c r="I706" i="3"/>
  <c r="J706" i="3"/>
  <c r="F706" i="3"/>
  <c r="H706" i="3"/>
  <c r="K706" i="3"/>
  <c r="J916" i="8"/>
  <c r="K916" i="8"/>
  <c r="F481" i="3"/>
  <c r="H481" i="3"/>
  <c r="K481" i="3"/>
  <c r="I481" i="3"/>
  <c r="J481" i="3"/>
  <c r="H456" i="3"/>
  <c r="K456" i="3"/>
  <c r="F456" i="3"/>
  <c r="I456" i="3"/>
  <c r="J456" i="3"/>
  <c r="J691" i="8"/>
  <c r="K691" i="8"/>
  <c r="F688" i="3"/>
  <c r="K688" i="3"/>
  <c r="H688" i="3"/>
  <c r="I688" i="3"/>
  <c r="J688" i="3"/>
  <c r="H577" i="3"/>
  <c r="I577" i="3"/>
  <c r="F577" i="3"/>
  <c r="J577" i="3"/>
  <c r="K577" i="3"/>
  <c r="H974" i="3"/>
  <c r="F974" i="3"/>
  <c r="J974" i="3"/>
  <c r="K974" i="3"/>
  <c r="I974" i="3"/>
  <c r="K698" i="3"/>
  <c r="H698" i="3"/>
  <c r="F698" i="3"/>
  <c r="I698" i="3"/>
  <c r="J698" i="3"/>
  <c r="K786" i="8"/>
  <c r="J786" i="8"/>
  <c r="F796" i="3"/>
  <c r="K796" i="3"/>
  <c r="J796" i="3"/>
  <c r="H796" i="3"/>
  <c r="I796" i="3"/>
  <c r="J855" i="3"/>
  <c r="F855" i="3"/>
  <c r="I855" i="3"/>
  <c r="K855" i="3"/>
  <c r="H855" i="3"/>
  <c r="J721" i="8"/>
  <c r="K721" i="8"/>
  <c r="J961" i="8"/>
  <c r="K961" i="8"/>
  <c r="K709" i="8"/>
  <c r="J709" i="8"/>
  <c r="K696" i="8"/>
  <c r="J696" i="8"/>
  <c r="J833" i="8"/>
  <c r="K833" i="8"/>
  <c r="J930" i="8"/>
  <c r="K930" i="8"/>
  <c r="K843" i="8"/>
  <c r="J843" i="8"/>
  <c r="J717" i="8"/>
  <c r="K717" i="8"/>
  <c r="K699" i="8"/>
  <c r="J699" i="8"/>
  <c r="K841" i="8"/>
  <c r="J841" i="8"/>
  <c r="K754" i="8"/>
  <c r="J754" i="8"/>
  <c r="J863" i="3"/>
  <c r="H863" i="3"/>
  <c r="F863" i="3"/>
  <c r="K863" i="3"/>
  <c r="I863" i="3"/>
  <c r="K985" i="3"/>
  <c r="F985" i="3"/>
  <c r="J985" i="3"/>
  <c r="H985" i="3"/>
  <c r="I985" i="3"/>
  <c r="J643" i="3"/>
  <c r="F643" i="3"/>
  <c r="I643" i="3"/>
  <c r="H643" i="3"/>
  <c r="K643" i="3"/>
  <c r="F904" i="3"/>
  <c r="I904" i="3"/>
  <c r="J904" i="3"/>
  <c r="K904" i="3"/>
  <c r="H904" i="3"/>
  <c r="I624" i="3"/>
  <c r="H624" i="3"/>
  <c r="J624" i="3"/>
  <c r="K624" i="3"/>
  <c r="F624" i="3"/>
  <c r="I584" i="3"/>
  <c r="K584" i="3"/>
  <c r="F584" i="3"/>
  <c r="J584" i="3"/>
  <c r="H584" i="3"/>
  <c r="K793" i="3"/>
  <c r="J793" i="3"/>
  <c r="H793" i="3"/>
  <c r="I793" i="3"/>
  <c r="F793" i="3"/>
  <c r="H564" i="3"/>
  <c r="I564" i="3"/>
  <c r="K564" i="3"/>
  <c r="F564" i="3"/>
  <c r="J564" i="3"/>
  <c r="H666" i="3"/>
  <c r="I666" i="3"/>
  <c r="J666" i="3"/>
  <c r="K666" i="3"/>
  <c r="F666" i="3"/>
  <c r="J598" i="3"/>
  <c r="F598" i="3"/>
  <c r="I598" i="3"/>
  <c r="K598" i="3"/>
  <c r="H598" i="3"/>
  <c r="J760" i="3"/>
  <c r="F760" i="3"/>
  <c r="K760" i="3"/>
  <c r="I760" i="3"/>
  <c r="H760" i="3"/>
  <c r="K1001" i="8"/>
  <c r="J1001" i="8"/>
  <c r="H667" i="3"/>
  <c r="K667" i="3"/>
  <c r="F667" i="3"/>
  <c r="J667" i="3"/>
  <c r="I667" i="3"/>
  <c r="H861" i="3"/>
  <c r="I861" i="3"/>
  <c r="K861" i="3"/>
  <c r="F861" i="3"/>
  <c r="J861" i="3"/>
  <c r="J912" i="8"/>
  <c r="K912" i="8"/>
  <c r="F836" i="3"/>
  <c r="K836" i="3"/>
  <c r="H836" i="3"/>
  <c r="J836" i="3"/>
  <c r="I836" i="3"/>
  <c r="I893" i="3"/>
  <c r="H893" i="3"/>
  <c r="K893" i="3"/>
  <c r="J893" i="3"/>
  <c r="F893" i="3"/>
  <c r="K807" i="8"/>
  <c r="J807" i="8"/>
  <c r="I499" i="3"/>
  <c r="J499" i="3"/>
  <c r="K499" i="3"/>
  <c r="H499" i="3"/>
  <c r="F499" i="3"/>
  <c r="K617" i="3"/>
  <c r="F617" i="3"/>
  <c r="I617" i="3"/>
  <c r="J617" i="3"/>
  <c r="H617" i="3"/>
  <c r="K932" i="8"/>
  <c r="J932" i="8"/>
  <c r="H777" i="3"/>
  <c r="I777" i="3"/>
  <c r="J777" i="3"/>
  <c r="F777" i="3"/>
  <c r="K777" i="3"/>
  <c r="K930" i="3"/>
  <c r="H930" i="3"/>
  <c r="J930" i="3"/>
  <c r="F930" i="3"/>
  <c r="I930" i="3"/>
  <c r="K946" i="8"/>
  <c r="J946" i="8"/>
  <c r="I922" i="3"/>
  <c r="F922" i="3"/>
  <c r="H922" i="3"/>
  <c r="K922" i="3"/>
  <c r="J922" i="3"/>
  <c r="H545" i="3"/>
  <c r="F545" i="3"/>
  <c r="K545" i="3"/>
  <c r="I545" i="3"/>
  <c r="J545" i="3"/>
  <c r="K469" i="3"/>
  <c r="I469" i="3"/>
  <c r="F469" i="3"/>
  <c r="J469" i="3"/>
  <c r="H469" i="3"/>
  <c r="J942" i="3"/>
  <c r="H942" i="3"/>
  <c r="F942" i="3"/>
  <c r="I942" i="3"/>
  <c r="K942" i="3"/>
  <c r="J702" i="8"/>
  <c r="K702" i="8"/>
  <c r="I945" i="3"/>
  <c r="K945" i="3"/>
  <c r="H945" i="3"/>
  <c r="J945" i="3"/>
  <c r="F945" i="3"/>
  <c r="F686" i="3"/>
  <c r="J686" i="3"/>
  <c r="K686" i="3"/>
  <c r="H686" i="3"/>
  <c r="I686" i="3"/>
  <c r="H852" i="3"/>
  <c r="I852" i="3"/>
  <c r="F852" i="3"/>
  <c r="K852" i="3"/>
  <c r="J852" i="3"/>
  <c r="F622" i="3"/>
  <c r="J622" i="3"/>
  <c r="I622" i="3"/>
  <c r="K622" i="3"/>
  <c r="H622" i="3"/>
  <c r="F534" i="3"/>
  <c r="K534" i="3"/>
  <c r="J534" i="3"/>
  <c r="H534" i="3"/>
  <c r="I534" i="3"/>
  <c r="H983" i="3"/>
  <c r="J983" i="3"/>
  <c r="K983" i="3"/>
  <c r="F983" i="3"/>
  <c r="I983" i="3"/>
  <c r="H988" i="3"/>
  <c r="I988" i="3"/>
  <c r="F988" i="3"/>
  <c r="J988" i="3"/>
  <c r="K988" i="3"/>
  <c r="I522" i="3"/>
  <c r="J522" i="3"/>
  <c r="F522" i="3"/>
  <c r="H522" i="3"/>
  <c r="K522" i="3"/>
  <c r="K763" i="8"/>
  <c r="J763" i="8"/>
  <c r="H555" i="3"/>
  <c r="I555" i="3"/>
  <c r="K555" i="3"/>
  <c r="F555" i="3"/>
  <c r="J555" i="3"/>
  <c r="I537" i="3"/>
  <c r="H537" i="3"/>
  <c r="F537" i="3"/>
  <c r="J537" i="3"/>
  <c r="K537" i="3"/>
  <c r="K800" i="8"/>
  <c r="J800" i="8"/>
  <c r="J863" i="8"/>
  <c r="K863" i="8"/>
  <c r="H771" i="3"/>
  <c r="F771" i="3"/>
  <c r="K771" i="3"/>
  <c r="I771" i="3"/>
  <c r="J771" i="3"/>
  <c r="I756" i="3"/>
  <c r="H756" i="3"/>
  <c r="K756" i="3"/>
  <c r="F756" i="3"/>
  <c r="J756" i="3"/>
  <c r="K753" i="3"/>
  <c r="H753" i="3"/>
  <c r="F753" i="3"/>
  <c r="I753" i="3"/>
  <c r="J753" i="3"/>
  <c r="K851" i="8"/>
  <c r="J851" i="8"/>
  <c r="J907" i="3"/>
  <c r="K907" i="3"/>
  <c r="I907" i="3"/>
  <c r="H907" i="3"/>
  <c r="F907" i="3"/>
  <c r="J846" i="3"/>
  <c r="K846" i="3"/>
  <c r="H846" i="3"/>
  <c r="F846" i="3"/>
  <c r="I846" i="3"/>
  <c r="K819" i="3"/>
  <c r="J819" i="3"/>
  <c r="F819" i="3"/>
  <c r="I819" i="3"/>
  <c r="H819" i="3"/>
  <c r="J943" i="8"/>
  <c r="K943" i="8"/>
  <c r="I865" i="3"/>
  <c r="H865" i="3"/>
  <c r="F865" i="3"/>
  <c r="J865" i="3"/>
  <c r="K865" i="3"/>
  <c r="K995" i="3"/>
  <c r="F995" i="3"/>
  <c r="H995" i="3"/>
  <c r="I995" i="3"/>
  <c r="J995" i="3"/>
  <c r="H768" i="3"/>
  <c r="J768" i="3"/>
  <c r="K768" i="3"/>
  <c r="F768" i="3"/>
  <c r="I768" i="3"/>
  <c r="J854" i="8"/>
  <c r="K854" i="8"/>
  <c r="K585" i="3"/>
  <c r="F585" i="3"/>
  <c r="I585" i="3"/>
  <c r="J585" i="3"/>
  <c r="H585" i="3"/>
  <c r="K956" i="3"/>
  <c r="F956" i="3"/>
  <c r="I956" i="3"/>
  <c r="H956" i="3"/>
  <c r="J956" i="3"/>
  <c r="J989" i="8"/>
  <c r="K989" i="8"/>
  <c r="K794" i="8"/>
  <c r="J794" i="8"/>
  <c r="K725" i="8"/>
  <c r="J725" i="8"/>
  <c r="K952" i="8"/>
  <c r="J952" i="8"/>
  <c r="J750" i="8"/>
  <c r="K750" i="8"/>
  <c r="K845" i="8"/>
  <c r="J845" i="8"/>
  <c r="J945" i="8"/>
  <c r="K945" i="8"/>
  <c r="K1000" i="8"/>
  <c r="J1000" i="8"/>
  <c r="J770" i="8"/>
  <c r="K770" i="8"/>
  <c r="H652" i="3"/>
  <c r="J652" i="3"/>
  <c r="I652" i="3"/>
  <c r="F652" i="3"/>
  <c r="K652" i="3"/>
  <c r="J765" i="3"/>
  <c r="K765" i="3"/>
  <c r="F765" i="3"/>
  <c r="I765" i="3"/>
  <c r="H765" i="3"/>
  <c r="K999" i="3"/>
  <c r="J999" i="3"/>
  <c r="N991" i="2"/>
  <c r="I999" i="3"/>
  <c r="H999" i="3"/>
  <c r="O991" i="2"/>
  <c r="F999" i="3"/>
  <c r="J454" i="3"/>
  <c r="I454" i="3"/>
  <c r="H454" i="3"/>
  <c r="K454" i="3"/>
  <c r="F454" i="3"/>
  <c r="H939" i="3"/>
  <c r="F939" i="3"/>
  <c r="J939" i="3"/>
  <c r="I939" i="3"/>
  <c r="K939" i="3"/>
  <c r="J533" i="3"/>
  <c r="F533" i="3"/>
  <c r="K533" i="3"/>
  <c r="I533" i="3"/>
  <c r="H533" i="3"/>
  <c r="F650" i="3"/>
  <c r="K650" i="3"/>
  <c r="J650" i="3"/>
  <c r="H650" i="3"/>
  <c r="I650" i="3"/>
  <c r="F936" i="3"/>
  <c r="I936" i="3"/>
  <c r="J936" i="3"/>
  <c r="H936" i="3"/>
  <c r="K936" i="3"/>
  <c r="I461" i="3"/>
  <c r="F461" i="3"/>
  <c r="K461" i="3"/>
  <c r="J461" i="3"/>
  <c r="H461" i="3"/>
  <c r="H682" i="3"/>
  <c r="I682" i="3"/>
  <c r="F682" i="3"/>
  <c r="K682" i="3"/>
  <c r="J682" i="3"/>
  <c r="H457" i="3"/>
  <c r="K457" i="3"/>
  <c r="J457" i="3"/>
  <c r="F457" i="3"/>
  <c r="I457" i="3"/>
  <c r="J711" i="8"/>
  <c r="K711" i="8"/>
  <c r="H968" i="3"/>
  <c r="J968" i="3"/>
  <c r="F968" i="3"/>
  <c r="K968" i="3"/>
  <c r="I968" i="3"/>
  <c r="F528" i="3"/>
  <c r="I528" i="3"/>
  <c r="J528" i="3"/>
  <c r="K528" i="3"/>
  <c r="H528" i="3"/>
  <c r="J780" i="8"/>
  <c r="K780" i="8"/>
  <c r="J823" i="3"/>
  <c r="H823" i="3"/>
  <c r="K823" i="3"/>
  <c r="F823" i="3"/>
  <c r="I823" i="3"/>
  <c r="H508" i="3"/>
  <c r="K508" i="3"/>
  <c r="I508" i="3"/>
  <c r="F508" i="3"/>
  <c r="J508" i="3"/>
  <c r="K801" i="3"/>
  <c r="J801" i="3"/>
  <c r="H801" i="3"/>
  <c r="F801" i="3"/>
  <c r="I801" i="3"/>
  <c r="F453" i="3"/>
  <c r="K453" i="3"/>
  <c r="H453" i="3"/>
  <c r="I453" i="3"/>
  <c r="J453" i="3"/>
  <c r="J695" i="3"/>
  <c r="I695" i="3"/>
  <c r="K695" i="3"/>
  <c r="F695" i="3"/>
  <c r="H695" i="3"/>
  <c r="K803" i="3"/>
  <c r="F803" i="3"/>
  <c r="H803" i="3"/>
  <c r="J803" i="3"/>
  <c r="I803" i="3"/>
  <c r="K938" i="8"/>
  <c r="J938" i="8"/>
  <c r="I877" i="3"/>
  <c r="J877" i="3"/>
  <c r="K877" i="3"/>
  <c r="H877" i="3"/>
  <c r="F877" i="3"/>
  <c r="F792" i="3"/>
  <c r="J792" i="3"/>
  <c r="I792" i="3"/>
  <c r="K792" i="3"/>
  <c r="H792" i="3"/>
  <c r="J910" i="8"/>
  <c r="K910" i="8"/>
  <c r="J638" i="3"/>
  <c r="K638" i="3"/>
  <c r="F638" i="3"/>
  <c r="I638" i="3"/>
  <c r="H638" i="3"/>
  <c r="K929" i="3"/>
  <c r="I929" i="3"/>
  <c r="J929" i="3"/>
  <c r="F929" i="3"/>
  <c r="H929" i="3"/>
  <c r="K703" i="8"/>
  <c r="J703" i="8"/>
  <c r="H742" i="3"/>
  <c r="I742" i="3"/>
  <c r="J742" i="3"/>
  <c r="K742" i="3"/>
  <c r="F742" i="3"/>
  <c r="J779" i="8"/>
  <c r="K779" i="8"/>
  <c r="K757" i="8"/>
  <c r="J757" i="8"/>
  <c r="F965" i="3"/>
  <c r="I965" i="3"/>
  <c r="J965" i="3"/>
  <c r="K965" i="3"/>
  <c r="H965" i="3"/>
  <c r="I467" i="3"/>
  <c r="K467" i="3"/>
  <c r="J467" i="3"/>
  <c r="F467" i="3"/>
  <c r="H467" i="3"/>
  <c r="J962" i="8"/>
  <c r="K962" i="8"/>
  <c r="H827" i="3"/>
  <c r="K827" i="3"/>
  <c r="I827" i="3"/>
  <c r="F827" i="3"/>
  <c r="J827" i="3"/>
  <c r="H446" i="3"/>
  <c r="I446" i="3"/>
  <c r="J446" i="3"/>
  <c r="F446" i="3"/>
  <c r="K446" i="3"/>
  <c r="I940" i="3"/>
  <c r="H940" i="3"/>
  <c r="J940" i="3"/>
  <c r="F940" i="3"/>
  <c r="K940" i="3"/>
  <c r="J893" i="8"/>
  <c r="K893" i="8"/>
  <c r="K780" i="3"/>
  <c r="F780" i="3"/>
  <c r="I780" i="3"/>
  <c r="J780" i="3"/>
  <c r="H780" i="3"/>
  <c r="F518" i="3"/>
  <c r="H518" i="3"/>
  <c r="K518" i="3"/>
  <c r="I518" i="3"/>
  <c r="J518" i="3"/>
  <c r="F920" i="3"/>
  <c r="I920" i="3"/>
  <c r="H920" i="3"/>
  <c r="K920" i="3"/>
  <c r="J920" i="3"/>
  <c r="F772" i="3"/>
  <c r="K772" i="3"/>
  <c r="H772" i="3"/>
  <c r="I772" i="3"/>
  <c r="J772" i="3"/>
  <c r="H754" i="3"/>
  <c r="J754" i="3"/>
  <c r="I754" i="3"/>
  <c r="F754" i="3"/>
  <c r="K754" i="3"/>
  <c r="I612" i="3"/>
  <c r="K612" i="3"/>
  <c r="H612" i="3"/>
  <c r="F612" i="3"/>
  <c r="J612" i="3"/>
  <c r="K538" i="3"/>
  <c r="J538" i="3"/>
  <c r="I538" i="3"/>
  <c r="H538" i="3"/>
  <c r="F538" i="3"/>
  <c r="J1001" i="3"/>
  <c r="I1001" i="3"/>
  <c r="N993" i="2"/>
  <c r="O993" i="2"/>
  <c r="F1001" i="3"/>
  <c r="K1001" i="3"/>
  <c r="H1001" i="3"/>
  <c r="K862" i="8"/>
  <c r="J862" i="8"/>
  <c r="I543" i="3"/>
  <c r="K543" i="3"/>
  <c r="H543" i="3"/>
  <c r="J543" i="3"/>
  <c r="F543" i="3"/>
  <c r="K769" i="3"/>
  <c r="I769" i="3"/>
  <c r="H769" i="3"/>
  <c r="J769" i="3"/>
  <c r="F769" i="3"/>
  <c r="I476" i="3"/>
  <c r="H476" i="3"/>
  <c r="K476" i="3"/>
  <c r="J476" i="3"/>
  <c r="F476" i="3"/>
  <c r="I715" i="3"/>
  <c r="J715" i="3"/>
  <c r="H715" i="3"/>
  <c r="F715" i="3"/>
  <c r="K715" i="3"/>
  <c r="F826" i="3"/>
  <c r="J826" i="3"/>
  <c r="H826" i="3"/>
  <c r="I826" i="3"/>
  <c r="K826" i="3"/>
  <c r="H609" i="3"/>
  <c r="K609" i="3"/>
  <c r="F609" i="3"/>
  <c r="I609" i="3"/>
  <c r="J609" i="3"/>
  <c r="J789" i="8"/>
  <c r="K789" i="8"/>
  <c r="J746" i="8"/>
  <c r="K746" i="8"/>
  <c r="K888" i="8"/>
  <c r="J888" i="8"/>
  <c r="K860" i="8"/>
  <c r="J860" i="8"/>
  <c r="J713" i="8"/>
  <c r="K713" i="8"/>
  <c r="J956" i="8"/>
  <c r="K956" i="8"/>
  <c r="J891" i="8"/>
  <c r="K891" i="8"/>
  <c r="J975" i="8"/>
  <c r="K975" i="8"/>
  <c r="J968" i="8"/>
  <c r="K968" i="8"/>
  <c r="J942" i="8"/>
  <c r="K942" i="8"/>
  <c r="K874" i="8"/>
  <c r="J874" i="8"/>
  <c r="J871" i="8"/>
  <c r="K871" i="8"/>
  <c r="K719" i="8"/>
  <c r="J719" i="8"/>
  <c r="K802" i="8"/>
  <c r="J802" i="8"/>
  <c r="K788" i="8"/>
  <c r="J788" i="8"/>
  <c r="J806" i="8"/>
  <c r="K806" i="8"/>
  <c r="J940" i="8"/>
  <c r="K940" i="8"/>
  <c r="J853" i="8"/>
  <c r="K853" i="8"/>
  <c r="K999" i="8"/>
  <c r="J999" i="8"/>
  <c r="K921" i="8"/>
  <c r="J921" i="8"/>
  <c r="K926" i="8"/>
  <c r="J926" i="8"/>
  <c r="J927" i="8"/>
  <c r="K927" i="8"/>
  <c r="J878" i="8"/>
  <c r="K878" i="8"/>
  <c r="J693" i="8"/>
  <c r="K693" i="8"/>
  <c r="J723" i="8"/>
  <c r="K723" i="8"/>
  <c r="K986" i="8"/>
  <c r="J986" i="8"/>
  <c r="J708" i="8"/>
  <c r="K708" i="8"/>
  <c r="K903" i="8"/>
  <c r="J903" i="8"/>
  <c r="J955" i="8"/>
  <c r="K955" i="8"/>
  <c r="J831" i="8"/>
  <c r="K831" i="8"/>
  <c r="J741" i="8"/>
  <c r="K741" i="8"/>
  <c r="J877" i="8"/>
  <c r="K877" i="8"/>
  <c r="J840" i="8"/>
  <c r="K840" i="8"/>
  <c r="J768" i="8"/>
  <c r="K768" i="8"/>
  <c r="J815" i="8"/>
  <c r="K815" i="8"/>
  <c r="K923" i="8"/>
  <c r="J923" i="8"/>
  <c r="K864" i="8"/>
  <c r="J864" i="8"/>
  <c r="J704" i="8"/>
  <c r="K704" i="8"/>
  <c r="K960" i="8"/>
  <c r="J960" i="8"/>
  <c r="K707" i="8"/>
  <c r="J707" i="8"/>
  <c r="J732" i="8"/>
  <c r="K732" i="8"/>
  <c r="K918" i="8"/>
  <c r="J918" i="8"/>
  <c r="J967" i="8"/>
  <c r="K967" i="8"/>
  <c r="K759" i="8"/>
  <c r="J759" i="8"/>
  <c r="J706" i="8"/>
  <c r="K706" i="8"/>
  <c r="J830" i="8"/>
  <c r="K830" i="8"/>
  <c r="K881" i="8"/>
  <c r="J881" i="8"/>
  <c r="K914" i="8"/>
  <c r="J914" i="8"/>
  <c r="J913" i="8"/>
  <c r="K913" i="8"/>
  <c r="K876" i="8"/>
  <c r="J876" i="8"/>
  <c r="J753" i="8"/>
  <c r="K753" i="8"/>
  <c r="J920" i="8"/>
  <c r="K920" i="8"/>
  <c r="K724" i="8"/>
  <c r="J724" i="8"/>
  <c r="K740" i="8"/>
  <c r="J740" i="8"/>
  <c r="J919" i="8"/>
  <c r="K919" i="8"/>
  <c r="J814" i="8"/>
  <c r="K814" i="8"/>
  <c r="K718" i="8"/>
  <c r="J718" i="8"/>
  <c r="J766" i="8"/>
  <c r="K766" i="8"/>
  <c r="J905" i="8"/>
  <c r="K905" i="8"/>
  <c r="J733" i="8"/>
  <c r="K733" i="8"/>
  <c r="K773" i="8"/>
  <c r="J773" i="8"/>
  <c r="J804" i="8"/>
  <c r="K804" i="8"/>
  <c r="J726" i="8"/>
  <c r="K726" i="8"/>
  <c r="J873" i="8"/>
  <c r="K873" i="8"/>
  <c r="J866" i="8"/>
  <c r="K866" i="8"/>
  <c r="J884" i="8"/>
  <c r="K884" i="8"/>
  <c r="J748" i="8"/>
  <c r="K748" i="8"/>
  <c r="J771" i="8"/>
  <c r="K771" i="8"/>
  <c r="K755" i="8"/>
  <c r="J755" i="8"/>
  <c r="J838" i="8"/>
  <c r="K838" i="8"/>
  <c r="J692" i="8"/>
  <c r="K692" i="8"/>
  <c r="J958" i="8"/>
  <c r="K958" i="8"/>
  <c r="J928" i="8"/>
  <c r="K928" i="8"/>
  <c r="K764" i="8"/>
  <c r="J764" i="8"/>
  <c r="J947" i="8"/>
  <c r="K947" i="8"/>
  <c r="K897" i="8"/>
  <c r="J897" i="8"/>
  <c r="J950" i="8"/>
  <c r="K950" i="8"/>
  <c r="J765" i="8"/>
  <c r="K765" i="8"/>
  <c r="J990" i="8"/>
  <c r="K990" i="8"/>
  <c r="K832" i="8"/>
  <c r="J832" i="8"/>
  <c r="J777" i="8"/>
  <c r="K777" i="8"/>
  <c r="K821" i="8"/>
  <c r="J821" i="8"/>
  <c r="K816" i="8"/>
  <c r="J816" i="8"/>
  <c r="K694" i="8"/>
  <c r="J694" i="8"/>
  <c r="K712" i="8"/>
  <c r="J712" i="8"/>
  <c r="J981" i="8"/>
  <c r="K981" i="8"/>
  <c r="K697" i="8"/>
  <c r="J697" i="8"/>
  <c r="J978" i="8"/>
  <c r="K978" i="8"/>
  <c r="J906" i="8"/>
  <c r="K906" i="8"/>
  <c r="J996" i="8"/>
  <c r="K996" i="8"/>
  <c r="J941" i="8"/>
  <c r="K941" i="8"/>
  <c r="K1002" i="8"/>
  <c r="J1002" i="8"/>
  <c r="J812" i="8"/>
  <c r="K812" i="8"/>
  <c r="J879" i="8"/>
  <c r="K879" i="8"/>
  <c r="J895" i="8"/>
  <c r="K895" i="8"/>
  <c r="J971" i="8"/>
  <c r="K971" i="8"/>
  <c r="K790" i="8"/>
  <c r="J790" i="8"/>
  <c r="K739" i="8"/>
  <c r="J739" i="8"/>
  <c r="J850" i="8"/>
  <c r="K850" i="8"/>
  <c r="K915" i="8"/>
  <c r="J915" i="8"/>
  <c r="K761" i="8"/>
  <c r="J761" i="8"/>
  <c r="K783" i="8"/>
  <c r="J783" i="8"/>
  <c r="J855" i="8"/>
  <c r="K855" i="8"/>
  <c r="K705" i="8"/>
  <c r="J705" i="8"/>
  <c r="K998" i="8"/>
  <c r="J998" i="8"/>
  <c r="J963" i="8"/>
  <c r="K963" i="8"/>
  <c r="K951" i="8"/>
  <c r="J951" i="8"/>
  <c r="J969" i="8"/>
  <c r="K969" i="8"/>
  <c r="J992" i="8"/>
  <c r="K992" i="8"/>
  <c r="J751" i="8"/>
  <c r="K751" i="8"/>
  <c r="J735" i="8"/>
  <c r="K735" i="8"/>
  <c r="K899" i="8"/>
  <c r="J899" i="8"/>
  <c r="K858" i="8"/>
  <c r="J858" i="8"/>
  <c r="J966" i="8"/>
  <c r="K966" i="8"/>
  <c r="K3" i="8"/>
  <c r="J3" i="8"/>
  <c r="J882" i="8"/>
  <c r="K882" i="8"/>
  <c r="K819" i="8"/>
  <c r="J819" i="8"/>
  <c r="K810" i="8"/>
  <c r="J810" i="8"/>
  <c r="J842" i="8"/>
  <c r="K842" i="8"/>
  <c r="J847" i="8"/>
  <c r="K847" i="8"/>
  <c r="J714" i="8"/>
  <c r="K714" i="8"/>
  <c r="J811" i="8"/>
  <c r="K811" i="8"/>
  <c r="K925" i="8"/>
  <c r="J925" i="8"/>
  <c r="K813" i="8"/>
  <c r="J813" i="8"/>
  <c r="J933" i="8"/>
  <c r="K933" i="8"/>
  <c r="J798" i="8"/>
  <c r="K798" i="8"/>
  <c r="K730" i="8"/>
  <c r="J730" i="8"/>
  <c r="J909" i="8"/>
  <c r="K909" i="8"/>
  <c r="K983" i="8"/>
  <c r="J983" i="8"/>
  <c r="J782" i="8"/>
  <c r="K782" i="8"/>
  <c r="J818" i="8"/>
  <c r="K818" i="8"/>
  <c r="J931" i="8"/>
  <c r="K931" i="8"/>
  <c r="K747" i="8"/>
  <c r="J747" i="8"/>
  <c r="K752" i="8"/>
  <c r="J752" i="8"/>
  <c r="K948" i="8"/>
  <c r="J948" i="8"/>
  <c r="J887" i="8"/>
  <c r="K887" i="8"/>
  <c r="K769" i="8"/>
  <c r="J769" i="8"/>
  <c r="J974" i="8"/>
  <c r="K974" i="8"/>
  <c r="K997" i="8"/>
  <c r="J997" i="8"/>
  <c r="K839" i="8"/>
  <c r="J839" i="8"/>
  <c r="K949" i="8"/>
  <c r="J949" i="8"/>
  <c r="J808" i="8"/>
  <c r="K808" i="8"/>
  <c r="J852" i="8"/>
  <c r="K852" i="8"/>
  <c r="J695" i="8"/>
  <c r="K695" i="8"/>
  <c r="K965" i="8"/>
  <c r="J965" i="8"/>
  <c r="K995" i="8"/>
  <c r="J995" i="8"/>
  <c r="J698" i="8"/>
  <c r="K698" i="8"/>
  <c r="K715" i="8"/>
  <c r="J715" i="8"/>
  <c r="J953" i="8"/>
  <c r="K953" i="8"/>
  <c r="K785" i="8"/>
  <c r="J785" i="8"/>
  <c r="K937" i="8"/>
  <c r="J937" i="8"/>
  <c r="J828" i="8"/>
  <c r="K828" i="8"/>
  <c r="K934" i="8"/>
  <c r="J934" i="8"/>
  <c r="K911" i="8"/>
  <c r="J911" i="8"/>
  <c r="K970" i="8"/>
  <c r="J970" i="8"/>
  <c r="K869" i="8"/>
  <c r="J869" i="8"/>
  <c r="K817" i="8"/>
  <c r="J817" i="8"/>
  <c r="K701" i="8"/>
  <c r="J701" i="8"/>
  <c r="J982" i="8"/>
  <c r="K982" i="8"/>
  <c r="J980" i="8"/>
  <c r="K980" i="8"/>
  <c r="K979" i="8"/>
  <c r="J979" i="8"/>
  <c r="J738" i="8"/>
  <c r="K738" i="8"/>
  <c r="K824" i="8"/>
  <c r="J824" i="8"/>
  <c r="K846" i="8"/>
  <c r="J846" i="8"/>
  <c r="K729" i="8"/>
  <c r="J729" i="8"/>
  <c r="K749" i="8"/>
  <c r="J749" i="8"/>
  <c r="J856" i="8"/>
  <c r="K856" i="8"/>
  <c r="J836" i="8"/>
  <c r="K836" i="8"/>
  <c r="K892" i="8"/>
  <c r="J892" i="8"/>
  <c r="J801" i="8"/>
  <c r="K801" i="8"/>
  <c r="K867" i="8"/>
  <c r="J867" i="8"/>
  <c r="J781" i="8"/>
  <c r="K781" i="8"/>
  <c r="K822" i="8"/>
  <c r="J822" i="8"/>
  <c r="J917" i="8"/>
  <c r="K917" i="8"/>
  <c r="J745" i="8"/>
  <c r="K745" i="8"/>
  <c r="J994" i="8"/>
  <c r="K994" i="8"/>
  <c r="K868" i="8"/>
  <c r="J868" i="8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AL146" i="4"/>
  <c r="AR146" i="4" s="1"/>
  <c r="AO822" i="4"/>
  <c r="AU822" i="4" s="1"/>
  <c r="G174" i="4"/>
  <c r="E149" i="4"/>
  <c r="I149" i="4" s="1"/>
  <c r="AL58" i="4"/>
  <c r="AR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L505" i="4"/>
  <c r="AR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AL863" i="4"/>
  <c r="AR863" i="4" s="1"/>
  <c r="AQ411" i="4"/>
  <c r="AW411" i="4" s="1"/>
  <c r="AS906" i="4"/>
  <c r="AE906" i="4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AM906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876" i="4"/>
  <c r="AQ674" i="4"/>
  <c r="AW674" i="4" s="1"/>
  <c r="AL919" i="4"/>
  <c r="AL126" i="4"/>
  <c r="AR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L952" i="4" s="1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AL212" i="4" s="1"/>
  <c r="AR212" i="4" s="1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D184" i="4"/>
  <c r="H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9" i="4" l="1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<sst xmlns="http://schemas.openxmlformats.org/spreadsheetml/2006/main" count="1118" uniqueCount="285">
  <si>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</si>
  <si>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</si>
  <si>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</si>
  <si>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</si>
  <si>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</si>
  <si>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</si>
  <si>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</si>
  <si>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</si>
  <si>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</si>
  <si>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</si>
  <si>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</si>
  <si>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</si>
  <si>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</si>
  <si>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</si>
  <si>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</si>
  <si>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</si>
  <si>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</si>
  <si>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</si>
  <si>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</si>
  <si>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</si>
  <si>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</si>
  <si>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</si>
  <si>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</si>
  <si>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</si>
  <si>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</si>
  <si>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</si>
  <si>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</si>
  <si>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</si>
  <si>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</si>
  <si>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</si>
  <si>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</si>
  <si>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</si>
  <si>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</si>
  <si>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</si>
  <si>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</si>
  <si>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</si>
  <si>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</si>
  <si>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</si>
  <si>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</si>
  <si>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</si>
  <si>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</si>
  <si>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</si>
  <si>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</si>
  <si>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</si>
  <si>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</si>
  <si>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</si>
  <si>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</si>
  <si>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</si>
  <si>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</si>
  <si>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</si>
  <si>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</si>
  <si>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</si>
  <si>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</si>
  <si>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</si>
  <si>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</si>
  <si>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</si>
  <si>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</si>
  <si>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</si>
  <si>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</si>
  <si>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</si>
  <si>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</si>
  <si>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</si>
  <si>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</si>
  <si>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</si>
  <si>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</si>
  <si>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</si>
  <si>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</si>
  <si>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</si>
  <si>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</si>
  <si>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</si>
  <si>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</si>
  <si>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</si>
  <si>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</si>
  <si>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</si>
  <si>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</si>
  <si>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</si>
  <si>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</si>
  <si>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</si>
  <si>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</si>
  <si>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</si>
  <si>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</si>
  <si>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</si>
  <si>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</si>
  <si>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</si>
  <si>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</si>
  <si>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</si>
  <si>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</si>
  <si>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</si>
  <si>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</si>
  <si>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</si>
  <si>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</si>
  <si>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</si>
  <si>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</si>
  <si>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</si>
  <si>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</si>
  <si>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</si>
  <si>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</si>
  <si>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</si>
  <si>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</si>
  <si>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</si>
  <si>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</si>
  <si>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</si>
  <si>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</si>
  <si>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</si>
  <si>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</si>
  <si>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</si>
  <si>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</si>
  <si>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</si>
  <si>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</si>
  <si>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</si>
  <si>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</si>
  <si>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</si>
  <si>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</si>
  <si>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</si>
  <si>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</si>
  <si>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</si>
  <si>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</si>
  <si>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</si>
  <si>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</si>
  <si>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</si>
  <si>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</si>
  <si>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</si>
  <si>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</si>
  <si>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</si>
  <si>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</si>
  <si>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</si>
  <si>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</si>
  <si>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</si>
  <si>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</si>
  <si>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</si>
  <si>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</si>
  <si>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</si>
  <si>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</si>
  <si>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</si>
  <si>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</si>
  <si>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</si>
  <si>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</si>
  <si>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</si>
  <si>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</si>
  <si>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</si>
  <si>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</si>
  <si>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</si>
  <si>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</si>
  <si>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</si>
  <si>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</si>
  <si>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</si>
  <si>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</si>
  <si>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</si>
  <si>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</si>
  <si>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</si>
  <si>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</si>
  <si>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</si>
  <si>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</si>
  <si>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</si>
  <si>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</si>
  <si>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</si>
  <si>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</si>
  <si>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</si>
  <si>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</si>
  <si>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</si>
  <si>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</si>
  <si>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</si>
  <si>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</si>
  <si>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</si>
  <si>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</si>
  <si>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</si>
  <si>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</si>
  <si>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</si>
  <si>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</si>
  <si>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</si>
  <si>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</si>
  <si>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</si>
  <si>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</si>
  <si>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</si>
  <si>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</si>
  <si>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</si>
  <si>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</si>
  <si>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</si>
  <si>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</si>
  <si>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</si>
  <si>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</si>
  <si>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</si>
  <si>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</si>
  <si>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</si>
  <si>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</si>
  <si>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</si>
  <si>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</si>
  <si>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</si>
  <si>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Rapid Vienna</t>
  </si>
  <si>
    <t>Salzburg</t>
  </si>
  <si>
    <t>Altach</t>
  </si>
  <si>
    <t>Austria Vienna</t>
  </si>
  <si>
    <t>Tirol</t>
  </si>
  <si>
    <t>Sturm Graz</t>
  </si>
  <si>
    <t>Wolfsberger AC</t>
  </si>
  <si>
    <t>Ried</t>
  </si>
  <si>
    <t>Hartberg</t>
  </si>
  <si>
    <t>Admira</t>
  </si>
  <si>
    <t>LASK</t>
  </si>
  <si>
    <t>A. Klagenfurt</t>
  </si>
  <si>
    <t>11/02/2022</t>
  </si>
  <si>
    <t>12/02/2022</t>
  </si>
  <si>
    <t>13/02/2022</t>
  </si>
  <si>
    <t>14/02/2022</t>
  </si>
  <si>
    <t>15/02/2022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</si>
  <si>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</si>
  <si>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</si>
  <si>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</si>
  <si>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</si>
  <si>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</si>
  <si>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</si>
  <si>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</si>
  <si>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</si>
  <si>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</si>
  <si>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</si>
  <si>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</si>
  <si>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</si>
  <si>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FC Tokyo</t>
  </si>
  <si>
    <t>Arsenal Sarandi</t>
  </si>
  <si>
    <t>Huracan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</si>
  <si>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</si>
  <si>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</si>
  <si>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</si>
  <si>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</si>
  <si>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</si>
  <si>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</si>
  <si>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</si>
  <si>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Kashima Antlers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</si>
  <si>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</si>
  <si>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</si>
  <si>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</si>
  <si>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</si>
  <si>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</si>
  <si>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</si>
  <si>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</si>
  <si>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</si>
  <si>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Nagoya Grampus</t>
  </si>
  <si>
    <t>Vissel Kobe</t>
  </si>
  <si>
    <t>Shonan Bellmare</t>
  </si>
  <si>
    <t>Kashiwa Reysol</t>
  </si>
  <si>
    <t>Velez Sarsfield</t>
  </si>
  <si>
    <t>Independiente</t>
  </si>
  <si>
    <t>Platense</t>
  </si>
  <si>
    <t>Sarmiento Junin</t>
  </si>
  <si>
    <t>Boca Juniors</t>
  </si>
  <si>
    <t>Rosario Central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</si>
  <si>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</si>
  <si>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</si>
  <si>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</si>
  <si>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</si>
  <si>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</si>
  <si>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</si>
  <si>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</si>
  <si>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</si>
  <si>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</si>
  <si>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</si>
  <si>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</si>
  <si>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</si>
  <si>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</si>
  <si>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</si>
  <si>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</si>
  <si>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</si>
  <si>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</si>
  <si>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</si>
  <si>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</si>
  <si>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</si>
  <si>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</si>
  <si>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</si>
  <si>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</si>
  <si>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</si>
  <si>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Central Cordoba</t>
  </si>
  <si>
    <t>Colon Santa FE</t>
  </si>
  <si>
    <t>Racing Club</t>
  </si>
  <si>
    <t>Argentinos Jrs</t>
  </si>
  <si>
    <t>18/02/2022</t>
  </si>
  <si>
    <t>19/02/2022</t>
  </si>
  <si>
    <t>20/02/2022</t>
  </si>
  <si>
    <t>21/02/2022</t>
  </si>
  <si>
    <t>22/02/2022</t>
  </si>
  <si>
    <t>23/02/2022</t>
  </si>
  <si>
    <t>Superliga</t>
  </si>
  <si>
    <t>Premier Division</t>
  </si>
  <si>
    <t>J1 League</t>
  </si>
  <si>
    <t>Liga Profesional</t>
  </si>
  <si>
    <t>25/02/2022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</si>
</sst>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3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1.0406538457868781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11.081477357089829</v>
      </c>
      <c r="I82" s="6">
        <f>IF('Log_working_3-way'!$D82="","",'True_Odds_Calculator_3-way'!O81/'True_Odds_Calculator_3-way'!B81-1)</f>
        <v>10.826690616637022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4.3833080935554491E-2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1.0256790984060722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16.660025210222226</v>
      </c>
      <c r="I83" s="6">
        <f>IF('Log_working_3-way'!$D83="","",'True_Odds_Calculator_3-way'!O82/'True_Odds_Calculator_3-way'!B82-1)</f>
        <v>9.4706289471407565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2.7330371977891454E-2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1.0604989232558704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30.642475107946204</v>
      </c>
      <c r="I84" s="6">
        <f>IF('Log_working_3-way'!$D84="","",'True_Odds_Calculator_3-way'!O83/'True_Odds_Calculator_3-way'!B83-1)</f>
        <v>7.238728393875002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5.8081844084034939E-2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1.2875331940824568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-0.91034406700320913</v>
      </c>
      <c r="I85" s="6">
        <f>IF('Log_working_3-way'!$D85="","",'True_Odds_Calculator_3-way'!O84/'True_Odds_Calculator_3-way'!B84-1)</f>
        <v>-7.8906658366815652E-2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8.0006230629448227E-2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1.0504133809313048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12.768231355717033</v>
      </c>
      <c r="I86" s="6">
        <f>IF('Log_working_3-way'!$D86="","",'True_Odds_Calculator_3-way'!O85/'True_Odds_Calculator_3-way'!B85-1)</f>
        <v>9.4315236386114982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5.4041357356008124E-2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1.0448092734237284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20.401640721991537</v>
      </c>
      <c r="I87" s="6">
        <f>IF('Log_working_3-way'!$D87="","",'True_Odds_Calculator_3-way'!O86/'True_Odds_Calculator_3-way'!B86-1)</f>
        <v>5.8371971304661061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4.6626008262836915E-2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1.0645048753438746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44.752767009963684</v>
      </c>
      <c r="I88" s="6">
        <f>IF('Log_working_3-way'!$D88="","",'True_Odds_Calculator_3-way'!O87/'True_Odds_Calculator_3-way'!B87-1)</f>
        <v>3.9228126499893987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5.295383149463273E-2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1.0499935149368222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13.243245148694102</v>
      </c>
      <c r="I89" s="6">
        <f>IF('Log_working_3-way'!$D89="","",'True_Odds_Calculator_3-way'!O88/'True_Odds_Calculator_3-way'!B88-1)</f>
        <v>11.100291635358579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5.3498751972161473E-2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1.0510353046668255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11.742814959068456</v>
      </c>
      <c r="I90" s="6">
        <f>IF('Log_working_3-way'!$D90="","",'True_Odds_Calculator_3-way'!O89/'True_Odds_Calculator_3-way'!B89-1)</f>
        <v>10.215139831655422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5.4770564191111593E-2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1.0728744800007388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1.2397729607788421</v>
      </c>
      <c r="I91" s="6">
        <f>IF('Log_working_3-way'!$D91="","",'True_Odds_Calculator_3-way'!O90/'True_Odds_Calculator_3-way'!B90-1)</f>
        <v>5.4709556991392274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6.4057086123960438E-2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1.0410655153506267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16.463454485702698</v>
      </c>
      <c r="I92" s="6">
        <f>IF('Log_working_3-way'!$D92="","",'True_Odds_Calculator_3-way'!O91/'True_Odds_Calculator_3-way'!B91-1)</f>
        <v>5.1384242084721414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4.3349705780701964E-2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1.0432495614061417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8.4115446403185175</v>
      </c>
      <c r="I93" s="6">
        <f>IF('Log_working_3-way'!$D93="","",'True_Odds_Calculator_3-way'!O92/'True_Odds_Calculator_3-way'!B92-1)</f>
        <v>4.8737450100227875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4.492459572406271E-2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1.0399810385999486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12.147481662981123</v>
      </c>
      <c r="I94" s="6">
        <f>IF('Log_working_3-way'!$D94="","",'True_Odds_Calculator_3-way'!O93/'True_Odds_Calculator_3-way'!B93-1)</f>
        <v>6.6916708522765145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4.2761547716299031E-2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1.0697795962162231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37.825382529911977</v>
      </c>
      <c r="I95" s="6">
        <f>IF('Log_working_3-way'!$D95="","",'True_Odds_Calculator_3-way'!O94/'True_Odds_Calculator_3-way'!B94-1)</f>
        <v>5.769231368689173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6.2389755141589953E-2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1.0255507185679114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11.96215421038573</v>
      </c>
      <c r="I96" s="6">
        <f>IF('Log_working_3-way'!$D96="","",'True_Odds_Calculator_3-way'!O95/'True_Odds_Calculator_3-way'!B95-1)</f>
        <v>6.9644546263250913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2.7578708759786075E-2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1.0256522904847729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7.5913248059734943</v>
      </c>
      <c r="I97" s="6">
        <f>IF('Log_working_3-way'!$D97="","",'True_Odds_Calculator_3-way'!O96/'True_Odds_Calculator_3-way'!B96-1)</f>
        <v>7.0475542651351031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2.7412897344524012E-2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1.0406365452195199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9.8129051491553643</v>
      </c>
      <c r="I98" s="6">
        <f>IF('Log_working_3-way'!$D98="","",'True_Odds_Calculator_3-way'!O97/'True_Odds_Calculator_3-way'!B97-1)</f>
        <v>11.23733040873174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4.3815148532343917E-2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1.0416430957772851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6.7232177690589445</v>
      </c>
      <c r="I99" s="6">
        <f>IF('Log_working_3-way'!$D99="","",'True_Odds_Calculator_3-way'!O98/'True_Odds_Calculator_3-way'!B98-1)</f>
        <v>10.41535137157128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4.4323961496618658E-2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1.0252722195962503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11.219694319200709</v>
      </c>
      <c r="I100" s="6">
        <f>IF('Log_working_3-way'!$D100="","",'True_Odds_Calculator_3-way'!O99/'True_Odds_Calculator_3-way'!B99-1)</f>
        <v>7.6916101268810397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2.7351366456866089E-2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1.0362381819679936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8.4098649630034128</v>
      </c>
      <c r="I101" s="6">
        <f>IF('Log_working_3-way'!$D101="","",'True_Odds_Calculator_3-way'!O100/'True_Odds_Calculator_3-way'!B100-1)</f>
        <v>8.1216779883038992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3.8788265799760024E-2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1.0364297605420574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6.7236803337280762</v>
      </c>
      <c r="I102" s="6">
        <f>IF('Log_working_3-way'!$D102="","",'True_Odds_Calculator_3-way'!O101/'True_Odds_Calculator_3-way'!B101-1)</f>
        <v>8.6255766589343832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3.863342575629658E-2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1.0381842186249783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21.466337248421262</v>
      </c>
      <c r="I103" s="6">
        <f>IF('Log_working_3-way'!$D103="","",'True_Odds_Calculator_3-way'!O102/'True_Odds_Calculator_3-way'!B102-1)</f>
        <v>7.1349723225189514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3.9746908666728809E-2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1.0402526832907115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10.215082279974418</v>
      </c>
      <c r="I104" s="6">
        <f>IF('Log_working_3-way'!$D104="","",'True_Odds_Calculator_3-way'!O103/'True_Odds_Calculator_3-way'!B103-1)</f>
        <v>9.769494733319803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4.3392147686291516E-2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1.0673728742538611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34.326814165723412</v>
      </c>
      <c r="I105" s="6">
        <f>IF('Log_working_3-way'!$D105="","",'True_Odds_Calculator_3-way'!O104/'True_Odds_Calculator_3-way'!B104-1)</f>
        <v>6.9417072570833307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6.2335846818605489E-2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1.0541954474120123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5.7791734555173813</v>
      </c>
      <c r="I106" s="6">
        <f>IF('Log_working_3-way'!$D106="","",'True_Odds_Calculator_3-way'!O105/'True_Odds_Calculator_3-way'!B105-1)</f>
        <v>8.5979453057124751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5.6346792300141724E-2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1.0561285246048444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37.189050351068161</v>
      </c>
      <c r="I107" s="6">
        <f>IF('Log_working_3-way'!$D107="","",'True_Odds_Calculator_3-way'!O106/'True_Odds_Calculator_3-way'!B106-1)</f>
        <v>4.5455385881296486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5.0601292701348388E-2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1.0416642037015733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9.5889063043173124</v>
      </c>
      <c r="I108" s="6">
        <f>IF('Log_working_3-way'!$D108="","",'True_Odds_Calculator_3-way'!O107/'True_Odds_Calculator_3-way'!B107-1)</f>
        <v>6.5541735493653812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4.4284463591759193E-2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1.0372759110628935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39.661107878162035</v>
      </c>
      <c r="I109" s="6">
        <f>IF('Log_working_3-way'!$D109="","",'True_Odds_Calculator_3-way'!O108/'True_Odds_Calculator_3-way'!B108-1)</f>
        <v>4.5803567724492451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3.2524427455911997E-2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1.0249449011826919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14.823806697862796</v>
      </c>
      <c r="I110" s="6">
        <f>IF('Log_working_3-way'!$D110="","",'True_Odds_Calculator_3-way'!O109/'True_Odds_Calculator_3-way'!B109-1)</f>
        <v>7.431821061450437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2.6864565554416409E-2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1.0247016687093207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12.791386103391607</v>
      </c>
      <c r="I111" s="6">
        <f>IF('Log_working_3-way'!$D111="","",'True_Odds_Calculator_3-way'!O110/'True_Odds_Calculator_3-way'!B110-1)</f>
        <v>9.4111807483007333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2.6770751385182923E-2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1.0394948757617108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23.591254217602401</v>
      </c>
      <c r="I112" s="6">
        <f>IF('Log_working_3-way'!$D112="","",'True_Odds_Calculator_3-way'!O111/'True_Odds_Calculator_3-way'!B111-1)</f>
        <v>8.3343007051852585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4.0420588316989692E-2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1.0472475740321971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37.044032659970149</v>
      </c>
      <c r="I113" s="6">
        <f>IF('Log_working_3-way'!$D113="","",'True_Odds_Calculator_3-way'!O112/'True_Odds_Calculator_3-way'!B112-1)</f>
        <v>4.6278154822441051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4.3320558445113733E-2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1.0431892425292038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2.6380178397549159</v>
      </c>
      <c r="I114" s="6">
        <f>IF('Log_working_3-way'!$D114="","",'True_Odds_Calculator_3-way'!O113/'True_Odds_Calculator_3-way'!B113-1)</f>
        <v>6.136067245223364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4.174473689373781E-2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1.3368009646881129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87.616696520927405</v>
      </c>
      <c r="I115" s="6">
        <f>IF('Log_working_3-way'!$D115="","",'True_Odds_Calculator_3-way'!O114/'True_Odds_Calculator_3-way'!B114-1)</f>
        <v>-9.3023560566444119E-2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8.2466570973799058E-2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1.0806969299263685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47.975921217895824</v>
      </c>
      <c r="I116" s="6">
        <f>IF('Log_working_3-way'!$D116="","",'True_Odds_Calculator_3-way'!O115/'True_Odds_Calculator_3-way'!B115-1)</f>
        <v>3.5563105162342969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6.4251034334180002E-2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1.0616309242607447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42.339090707700812</v>
      </c>
      <c r="I117" s="6">
        <f>IF('Log_working_3-way'!$D117="","",'True_Odds_Calculator_3-way'!O116/'True_Odds_Calculator_3-way'!B116-1)</f>
        <v>3.4623405749322567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5.1770550158946493E-2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1.0454821060770931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22.967654662544135</v>
      </c>
      <c r="I118" s="6">
        <f>IF('Log_working_3-way'!$D118="","",'True_Odds_Calculator_3-way'!O117/'True_Odds_Calculator_3-way'!B117-1)</f>
        <v>7.32295150749699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4.6571991693942882E-2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1.0524875580809812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3.5326067134232071</v>
      </c>
      <c r="I119" s="6">
        <f>IF('Log_working_3-way'!$D119="","",'True_Odds_Calculator_3-way'!O118/'True_Odds_Calculator_3-way'!B118-1)</f>
        <v>4.3137150189991882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4.9985325977149664E-2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1.0315378013259062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18.922446182950104</v>
      </c>
      <c r="I120" s="6">
        <f>IF('Log_working_3-way'!$D120="","",'True_Odds_Calculator_3-way'!O119/'True_Odds_Calculator_3-way'!B119-1)</f>
        <v>9.0723187023577943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3.3185498007277658E-2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1.0357878333853905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43.073962808934034</v>
      </c>
      <c r="I121" s="6">
        <f>IF('Log_working_3-way'!$D121="","",'True_Odds_Calculator_3-way'!O120/'True_Odds_Calculator_3-way'!B120-1)</f>
        <v>4.1508613430949453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2.9789312705906568E-2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1.0412385872263494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24.194721123813661</v>
      </c>
      <c r="I122" s="6">
        <f>IF('Log_working_3-way'!$D122="","",'True_Odds_Calculator_3-way'!O121/'True_Odds_Calculator_3-way'!B121-1)</f>
        <v>7.3236333252416603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4.2122698084335886E-2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1.078413544000431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45.830267169171705</v>
      </c>
      <c r="I123" s="6">
        <f>IF('Log_working_3-way'!$D123="","",'True_Odds_Calculator_3-way'!O122/'True_Odds_Calculator_3-way'!B122-1)</f>
        <v>3.753075906589908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6.4937113840825234E-2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1.0309058130448487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17.787295507846675</v>
      </c>
      <c r="I124" s="6">
        <f>IF('Log_working_3-way'!$D124="","",'True_Odds_Calculator_3-way'!O123/'True_Odds_Calculator_3-way'!B123-1)</f>
        <v>9.181327179691845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3.2761039679260584E-2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1.0246707142840996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10.242951875459962</v>
      </c>
      <c r="I125" s="6">
        <f>IF('Log_working_3-way'!$D125="","",'True_Odds_Calculator_3-way'!O124/'True_Odds_Calculator_3-way'!B124-1)</f>
        <v>9.2958486863546703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2.6796938710593965E-2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1.0701855927156665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39.302942746558742</v>
      </c>
      <c r="I126" s="6">
        <f>IF('Log_working_3-way'!$D126="","",'True_Odds_Calculator_3-way'!O125/'True_Odds_Calculator_3-way'!B125-1)</f>
        <v>6.9496736437802111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6.0893208020247558E-2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1.0529023942309674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33.099030046335223</v>
      </c>
      <c r="I127" s="6">
        <f>IF('Log_working_3-way'!$D127="","",'True_Odds_Calculator_3-way'!O126/'True_Odds_Calculator_3-way'!B126-1)</f>
        <v>8.2203777245290457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4.910888282606396E-2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1.0421345941427775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16.818562263864433</v>
      </c>
      <c r="I128" s="6">
        <f>IF('Log_working_3-way'!$D128="","",'True_Odds_Calculator_3-way'!O127/'True_Odds_Calculator_3-way'!B127-1)</f>
        <v>8.8085530047703244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4.4719575696023028E-2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1.0246707142840996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10.412577776532546</v>
      </c>
      <c r="I129" s="6">
        <f>IF('Log_working_3-way'!$D129="","",'True_Odds_Calculator_3-way'!O128/'True_Odds_Calculator_3-way'!B128-1)</f>
        <v>9.4511853479427952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2.6796938710593965E-2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1.051977962274711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13.60563142251273</v>
      </c>
      <c r="I130" s="6">
        <f>IF('Log_working_3-way'!$D130="","",'True_Odds_Calculator_3-way'!O129/'True_Odds_Calculator_3-way'!B129-1)</f>
        <v>11.657119483051826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5.5466182913472162E-2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1.0533377993890058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5.962612579380167</v>
      </c>
      <c r="I131" s="6">
        <f>IF('Log_working_3-way'!$D131="","",'True_Odds_Calculator_3-way'!O130/'True_Odds_Calculator_3-way'!B130-1)</f>
        <v>8.7530683900154251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5.5533488554463606E-2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1.1602014917653516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-0.92243580013877136</v>
      </c>
      <c r="I132" s="6">
        <f>IF('Log_working_3-way'!$D132="","",'True_Odds_Calculator_3-way'!O131/'True_Odds_Calculator_3-way'!B131-1)</f>
        <v>0.19076474543262467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5.8151119269350904E-2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1.0503608501585942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8.6087896745606276</v>
      </c>
      <c r="I133" s="6">
        <f>IF('Log_working_3-way'!$D133="","",'True_Odds_Calculator_3-way'!O132/'True_Odds_Calculator_3-way'!B132-1)</f>
        <v>9.9605746072583159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5.3864308997433996E-2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1.0720491274722284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1.1960621440437436</v>
      </c>
      <c r="I134" s="6">
        <f>IF('Log_working_3-way'!$D134="","",'True_Odds_Calculator_3-way'!O133/'True_Odds_Calculator_3-way'!B133-1)</f>
        <v>6.1326273911605504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6.4106974274754203E-2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1.0375183126164331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1.4136829450203123</v>
      </c>
      <c r="I135" s="6">
        <f>IF('Log_working_3-way'!$D135="","",'True_Odds_Calculator_3-way'!O134/'True_Odds_Calculator_3-way'!B134-1)</f>
        <v>4.1558552849250452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3.361550729971774E-2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1.0261417033308913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9.6537330808667843</v>
      </c>
      <c r="I136" s="6">
        <f>IF('Log_working_3-way'!$D136="","",'True_Odds_Calculator_3-way'!O135/'True_Odds_Calculator_3-way'!B135-1)</f>
        <v>7.6820626318139933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2.8248603706297892E-2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1.0260175887111789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10.346849136882176</v>
      </c>
      <c r="I137" s="6">
        <f>IF('Log_working_3-way'!$D137="","",'True_Odds_Calculator_3-way'!O136/'True_Odds_Calculator_3-way'!B136-1)</f>
        <v>7.4186331898184115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2.8076004162120638E-2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1.0423831235287209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6.4625536733618816</v>
      </c>
      <c r="I138" s="6">
        <f>IF('Log_working_3-way'!$D138="","",'True_Odds_Calculator_3-way'!O137/'True_Odds_Calculator_3-way'!B137-1)</f>
        <v>10.889670121597556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4.5068701740661243E-2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1.0287286323253784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3.8681026930134079</v>
      </c>
      <c r="I139" s="6">
        <f>IF('Log_working_3-way'!$D139="","",'True_Odds_Calculator_3-way'!O138/'True_Odds_Calculator_3-way'!B138-1)</f>
        <v>5.807555296522465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2.8804451623243521E-2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1.026969216138474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5.4221515405596294</v>
      </c>
      <c r="I140" s="6">
        <f>IF('Log_working_3-way'!$D140="","",'True_Odds_Calculator_3-way'!O139/'True_Odds_Calculator_3-way'!B139-1)</f>
        <v>5.9146352969795828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2.7884561814028652E-2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1.034135549006558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36.498631032049786</v>
      </c>
      <c r="I141" s="6">
        <f>IF('Log_working_3-way'!$D141="","",'True_Odds_Calculator_3-way'!O140/'True_Odds_Calculator_3-way'!B140-1)</f>
        <v>4.754181037181656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3.1371923035750759E-2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1.0259175670904348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11.679324551958848</v>
      </c>
      <c r="I142" s="6">
        <f>IF('Log_working_3-way'!$D142="","",'True_Odds_Calculator_3-way'!O141/'True_Odds_Calculator_3-way'!B141-1)</f>
        <v>8.2675649057617981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2.8075744701652194E-2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1.0241680233011308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9.9918754042124931</v>
      </c>
      <c r="I143" s="6">
        <f>IF('Log_working_3-way'!$D143="","",'True_Odds_Calculator_3-way'!O142/'True_Odds_Calculator_3-way'!B142-1)</f>
        <v>9.6309190115584826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2.6249103583006583E-2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1.0259616693091351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15.472607097004168</v>
      </c>
      <c r="I144" s="6">
        <f>IF('Log_working_3-way'!$D144="","",'True_Odds_Calculator_3-way'!O143/'True_Odds_Calculator_3-way'!B143-1)</f>
        <v>8.0412233833190783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2.7927162276122575E-2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1.025841908944771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8.3980005441315182</v>
      </c>
      <c r="I145" s="6">
        <f>IF('Log_working_3-way'!$D145="","",'True_Odds_Calculator_3-way'!O144/'True_Odds_Calculator_3-way'!B144-1)</f>
        <v>9.0100908984398878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2.7897223549397276E-2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1.0410326174357964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25.116985012879994</v>
      </c>
      <c r="I146" s="6">
        <f>IF('Log_working_3-way'!$D146="","",'True_Odds_Calculator_3-way'!O145/'True_Odds_Calculator_3-way'!B145-1)</f>
        <v>6.6760476482196607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4.1752038032342842E-2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1.0356790219308738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8.7426284812040258</v>
      </c>
      <c r="I147" s="6">
        <f>IF('Log_working_3-way'!$D147="","",'True_Odds_Calculator_3-way'!O146/'True_Odds_Calculator_3-way'!B146-1)</f>
        <v>7.3176012244717121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3.8037906377468289E-2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1.0701208362884069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59.463676505231739</v>
      </c>
      <c r="I148" s="6">
        <f>IF('Log_working_3-way'!$D148="","",'True_Odds_Calculator_3-way'!O147/'True_Odds_Calculator_3-way'!B147-1)</f>
        <v>1.8932813952698786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4.5631810718017585E-2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1.0569488520555492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24.334804900069123</v>
      </c>
      <c r="I149" s="6">
        <f>IF('Log_working_3-way'!$D149="","",'True_Odds_Calculator_3-way'!O148/'True_Odds_Calculator_3-way'!B148-1)</f>
        <v>8.8964081640894985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5.7548579970104763E-2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1.0843735337404123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-0.16154702983808367</v>
      </c>
      <c r="I150" s="6">
        <f>IF('Log_working_3-way'!$D150="","",'True_Odds_Calculator_3-way'!O149/'True_Odds_Calculator_3-way'!B149-1)</f>
        <v>5.0374711537459014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6.4313700640187932E-2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1.0409868527389858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11.503577373477793</v>
      </c>
      <c r="I151" s="6">
        <f>IF('Log_working_3-way'!$D151="","",'True_Odds_Calculator_3-way'!O150/'True_Odds_Calculator_3-way'!B150-1)</f>
        <v>6.4193052818716332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4.3748408454290733E-2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1.0412899942111491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13.225387341603451</v>
      </c>
      <c r="I152" s="6">
        <f>IF('Log_working_3-way'!$D152="","",'True_Odds_Calculator_3-way'!O151/'True_Odds_Calculator_3-way'!B151-1)</f>
        <v>5.9380066201379824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4.3985951252648814E-2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1.0259222276545612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16.34876040301608</v>
      </c>
      <c r="I153" s="6">
        <f>IF('Log_working_3-way'!$D153="","",'True_Odds_Calculator_3-way'!O152/'True_Odds_Calculator_3-way'!B152-1)</f>
        <v>6.1522387444874642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2.77033270305167E-2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1.036726470845168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39.389074709882514</v>
      </c>
      <c r="I154" s="6">
        <f>IF('Log_working_3-way'!$D154="","",'True_Odds_Calculator_3-way'!O153/'True_Odds_Calculator_3-way'!B153-1)</f>
        <v>3.5864107360800075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3.2642714305158194E-2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1.0329749520973186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33.889865496960077</v>
      </c>
      <c r="I155" s="6">
        <f>IF('Log_working_3-way'!$D155="","",'True_Odds_Calculator_3-way'!O154/'True_Odds_Calculator_3-way'!B154-1)</f>
        <v>6.1076950974778637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3.0884963214478978E-2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1.0242909048361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12.583991213955931</v>
      </c>
      <c r="I156" s="6">
        <f>IF('Log_working_3-way'!$D156="","",'True_Odds_Calculator_3-way'!O155/'True_Odds_Calculator_3-way'!B155-1)</f>
        <v>8.8217894199734701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2.6336506118943559E-2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1.0261710352780877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14.275263602120408</v>
      </c>
      <c r="I157" s="6">
        <f>IF('Log_working_3-way'!$D157="","",'True_Odds_Calculator_3-way'!O156/'True_Odds_Calculator_3-way'!B156-1)</f>
        <v>7.2934949197108043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2.8206108491567905E-2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1.036011913299681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13.524817860234124</v>
      </c>
      <c r="I158" s="6">
        <f>IF('Log_working_3-way'!$D158="","",'True_Odds_Calculator_3-way'!O157/'True_Odds_Calculator_3-way'!B157-1)</f>
        <v>7.5792716928243209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3.8708177265892818E-2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1.0516087243593066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39.481483925565556</v>
      </c>
      <c r="I159" s="6">
        <f>IF('Log_working_3-way'!$D159="","",'True_Odds_Calculator_3-way'!O158/'True_Odds_Calculator_3-way'!B158-1)</f>
        <v>5.139792248375751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4.5671303072899239E-2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1.0483786175622689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38.057743100365698</v>
      </c>
      <c r="I160" s="6">
        <f>IF('Log_working_3-way'!$D160="","",'True_Odds_Calculator_3-way'!O159/'True_Odds_Calculator_3-way'!B159-1)</f>
        <v>4.8985290025543708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4.3449939558171558E-2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1.0550770953170776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21.756060948494504</v>
      </c>
      <c r="I161" s="6">
        <f>IF('Log_working_3-way'!$D161="","",'True_Odds_Calculator_3-way'!O160/'True_Odds_Calculator_3-way'!B160-1)</f>
        <v>8.9513367467271738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5.6690941929282701E-2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1.0746068120783456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42.167395361036029</v>
      </c>
      <c r="I162" s="6">
        <f>IF('Log_working_3-way'!$D162="","",'True_Odds_Calculator_3-way'!O161/'True_Odds_Calculator_3-way'!B161-1)</f>
        <v>4.785482220902999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6.3684063417972281E-2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1.0755981462658111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44.638044889385185</v>
      </c>
      <c r="I163" s="6">
        <f>IF('Log_working_3-way'!$D163="","",'True_Odds_Calculator_3-way'!O162/'True_Odds_Calculator_3-way'!B162-1)</f>
        <v>4.1181746826732883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6.2137719114463197E-2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1.051269653575966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32.70966256244774</v>
      </c>
      <c r="I164" s="6">
        <f>IF('Log_working_3-way'!$D164="","",'True_Odds_Calculator_3-way'!O163/'True_Odds_Calculator_3-way'!B163-1)</f>
        <v>4.7316188337394003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4.8555732048786604E-2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1.0449183514827944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22.774588854305801</v>
      </c>
      <c r="I165" s="6">
        <f>IF('Log_working_3-way'!$D165="","",'True_Odds_Calculator_3-way'!O164/'True_Odds_Calculator_3-way'!B164-1)</f>
        <v>5.695093285115477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4.6187539730044413E-2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1.0474001978942611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29.788118232076595</v>
      </c>
      <c r="I166" s="6">
        <f>IF('Log_working_3-way'!$D166="","",'True_Odds_Calculator_3-way'!O165/'True_Odds_Calculator_3-way'!B165-1)</f>
        <v>5.8916402933634284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4.6204043403395456E-2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1.0379956421367438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20.469678752476998</v>
      </c>
      <c r="I167" s="6">
        <f>IF('Log_working_3-way'!$D167="","",'True_Odds_Calculator_3-way'!O166/'True_Odds_Calculator_3-way'!B166-1)</f>
        <v>6.8028699407267634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3.9759979821312408E-2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1.0790429664411643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71.274970840007782</v>
      </c>
      <c r="I168" s="6">
        <f>IF('Log_working_3-way'!$D168="","",'True_Odds_Calculator_3-way'!O167/'True_Odds_Calculator_3-way'!B167-1)</f>
        <v>0.49349451462359828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3.8043478260869623E-2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1.0693849867820784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39.553230937449001</v>
      </c>
      <c r="I169" s="6">
        <f>IF('Log_working_3-way'!$D169="","",'True_Odds_Calculator_3-way'!O168/'True_Odds_Calculator_3-way'!B168-1)</f>
        <v>4.9810599742075023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6.1328833970400787E-2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1.0425007888377693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40.153008900009141</v>
      </c>
      <c r="I170" s="6">
        <f>IF('Log_working_3-way'!$D170="","",'True_Odds_Calculator_3-way'!O169/'True_Odds_Calculator_3-way'!B169-1)</f>
        <v>4.3839835093266819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3.7276795634536564E-2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1.0266786149641829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6.150506186244705</v>
      </c>
      <c r="I171" s="6">
        <f>IF('Log_working_3-way'!$D171="","",'True_Odds_Calculator_3-way'!O170/'True_Odds_Calculator_3-way'!B170-1)</f>
        <v>7.4969207915598339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2.8271081747017535E-2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1.024904120191656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11.935405372652017</v>
      </c>
      <c r="I172" s="6">
        <f>IF('Log_working_3-way'!$D172="","",'True_Odds_Calculator_3-way'!O171/'True_Odds_Calculator_3-way'!B171-1)</f>
        <v>8.4737947447291422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2.7002212347039922E-2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1.0252950426355318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5.5952297484198379</v>
      </c>
      <c r="I173" s="6">
        <f>IF('Log_working_3-way'!$D173="","",'True_Odds_Calculator_3-way'!O172/'True_Odds_Calculator_3-way'!B172-1)</f>
        <v>9.4542456090620366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2.6882010353753261E-2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1.0261481444143985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18.40584615998948</v>
      </c>
      <c r="I174" s="6">
        <f>IF('Log_working_3-way'!$D174="","",'True_Odds_Calculator_3-way'!O173/'True_Odds_Calculator_3-way'!B173-1)</f>
        <v>8.3330496498924784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2.7765225083168144E-2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1.0684681034703791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66.626507957346874</v>
      </c>
      <c r="I175" s="6">
        <f>IF('Log_working_3-way'!$D175="","",'True_Odds_Calculator_3-way'!O174/'True_Odds_Calculator_3-way'!B174-1)</f>
        <v>1.0573234573286974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3.8850642263454027E-2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1.0343344575686884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33.473669800805396</v>
      </c>
      <c r="I176" s="6">
        <f>IF('Log_working_3-way'!$D176="","",'True_Odds_Calculator_3-way'!O175/'True_Odds_Calculator_3-way'!B175-1)</f>
        <v>4.845016679029289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3.2643826761473704E-2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1.0246634455744095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11.915808384104103</v>
      </c>
      <c r="I177" s="6">
        <f>IF('Log_working_3-way'!$D177="","",'True_Odds_Calculator_3-way'!O176/'True_Odds_Calculator_3-way'!B176-1)</f>
        <v>8.0022564791487323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2.6720692931897272E-2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1.0315881796383068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2.0660329352980438</v>
      </c>
      <c r="I178" s="6">
        <f>IF('Log_working_3-way'!$D178="","",'True_Odds_Calculator_3-way'!O177/'True_Odds_Calculator_3-way'!B177-1)</f>
        <v>6.472130450742867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3.0426364516436877E-2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1.0400099925416511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9.0699405565313125</v>
      </c>
      <c r="I179" s="6">
        <f>IF('Log_working_3-way'!$D179="","",'True_Odds_Calculator_3-way'!O178/'True_Odds_Calculator_3-way'!B178-1)</f>
        <v>10.345207522140793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4.3068473569902954E-2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1.0874731142629526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53.047230076326628</v>
      </c>
      <c r="I180" s="6">
        <f>IF('Log_working_3-way'!$D180="","",'True_Odds_Calculator_3-way'!O179/'True_Odds_Calculator_3-way'!B179-1)</f>
        <v>3.2652675625987069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6.4844724460077163E-2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1.0416223105984821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7.2933376382620949</v>
      </c>
      <c r="I181" s="6">
        <f>IF('Log_working_3-way'!$D181="","",'True_Odds_Calculator_3-way'!O180/'True_Odds_Calculator_3-way'!B180-1)</f>
        <v>9.1061501832423062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4.4324886627765236E-2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1.0423424456025399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16.907821289337644</v>
      </c>
      <c r="I182" s="6">
        <f>IF('Log_working_3-way'!$D182="","",'True_Odds_Calculator_3-way'!O181/'True_Odds_Calculator_3-way'!B181-1)</f>
        <v>8.1138872510375037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4.4943607502712757E-2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1.0291581149153577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4.1787799904459879</v>
      </c>
      <c r="I183" s="6">
        <f>IF('Log_working_3-way'!$D183="","",'True_Odds_Calculator_3-way'!O182/'True_Odds_Calculator_3-way'!B182-1)</f>
        <v>5.1371986555581675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2.9200957366474212E-2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1.0306578920303608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29.204186407294735</v>
      </c>
      <c r="I184" s="6">
        <f>IF('Log_working_3-way'!$D184="","",'True_Odds_Calculator_3-way'!O183/'True_Odds_Calculator_3-way'!B183-1)</f>
        <v>4.7772123111442042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3.0215147729724556E-2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1.0258602409224686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14.797794378718084</v>
      </c>
      <c r="I185" s="6">
        <f>IF('Log_working_3-way'!$D185="","",'True_Odds_Calculator_3-way'!O184/'True_Odds_Calculator_3-way'!B184-1)</f>
        <v>6.797410664307372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2.7808853759427876E-2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1.0370379394421516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7.2026689375135149</v>
      </c>
      <c r="I186" s="6">
        <f>IF('Log_working_3-way'!$D186="","",'True_Odds_Calculator_3-way'!O185/'True_Odds_Calculator_3-way'!B185-1)</f>
        <v>7.8596401218462688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3.9241049472553691E-2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1.0257216164237646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18.920631333589256</v>
      </c>
      <c r="I187" s="6">
        <f>IF('Log_working_3-way'!$D187="","",'True_Odds_Calculator_3-way'!O186/'True_Odds_Calculator_3-way'!B186-1)</f>
        <v>6.852398267722049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2.7277271292319272E-2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1.0302467907658472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4.4032965701865123</v>
      </c>
      <c r="I188" s="6">
        <f>IF('Log_working_3-way'!$D188="","",'True_Odds_Calculator_3-way'!O187/'True_Odds_Calculator_3-way'!B187-1)</f>
        <v>5.7344185941399637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3.0617618295343707E-2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1.0312487152337353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3.2250304752851093</v>
      </c>
      <c r="I189" s="6">
        <f>IF('Log_working_3-way'!$D189="","",'True_Odds_Calculator_3-way'!O188/'True_Odds_Calculator_3-way'!B188-1)</f>
        <v>6.2669161628123335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3.100792649972961E-2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1.0299891259810678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24.51721159245022</v>
      </c>
      <c r="I190" s="6">
        <f>IF('Log_working_3-way'!$D190="","",'True_Odds_Calculator_3-way'!O189/'True_Odds_Calculator_3-way'!B189-1)</f>
        <v>7.2473456706212485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3.0610046216288822E-2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1.0255428586971624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11.825449888402227</v>
      </c>
      <c r="I191" s="6">
        <f>IF('Log_working_3-way'!$D191="","",'True_Odds_Calculator_3-way'!O190/'True_Odds_Calculator_3-way'!B190-1)</f>
        <v>6.4015189387565883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2.7476356783821876E-2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1.0339853830999488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37.380566421982003</v>
      </c>
      <c r="I192" s="6">
        <f>IF('Log_working_3-way'!$D192="","",'True_Odds_Calculator_3-way'!O191/'True_Odds_Calculator_3-way'!B191-1)</f>
        <v>3.8779339003103184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3.1082007307332349E-2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1.0260006310429854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12.450040834512288</v>
      </c>
      <c r="I193" s="6">
        <f>IF('Log_working_3-way'!$D193="","",'True_Odds_Calculator_3-way'!O192/'True_Odds_Calculator_3-way'!B192-1)</f>
        <v>7.9371754345835051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2.8134405385577876E-2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1.0254780650332176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11.824528410111588</v>
      </c>
      <c r="I194" s="6">
        <f>IF('Log_working_3-way'!$D194="","",'True_Odds_Calculator_3-way'!O193/'True_Odds_Calculator_3-way'!B193-1)</f>
        <v>7.5906937448154856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2.7555777555777539E-2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1.0256906620782931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8.3807673231891933</v>
      </c>
      <c r="I195" s="6">
        <f>IF('Log_working_3-way'!$D195="","",'True_Odds_Calculator_3-way'!O194/'True_Odds_Calculator_3-way'!B194-1)</f>
        <v>7.8775702954294733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2.761156917265728E-2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1.0259252314615164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9.8855961426630881</v>
      </c>
      <c r="I196" s="6">
        <f>IF('Log_working_3-way'!$D196="","",'True_Odds_Calculator_3-way'!O195/'True_Odds_Calculator_3-way'!B195-1)</f>
        <v>8.9973617351888429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2.8095309406146463E-2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1.0277039612737542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21.492842644865387</v>
      </c>
      <c r="I197" s="6">
        <f>IF('Log_working_3-way'!$D197="","",'True_Odds_Calculator_3-way'!O196/'True_Odds_Calculator_3-way'!B196-1)</f>
        <v>6.9439211770404601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2.8950708084566346E-2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1.0260963194243589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18.559461604168515</v>
      </c>
      <c r="I198" s="6">
        <f>IF('Log_working_3-way'!$D198="","",'True_Odds_Calculator_3-way'!O197/'True_Odds_Calculator_3-way'!B197-1)</f>
        <v>7.9317949138080461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2.7703890226497663E-2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1.0366752986673275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13.266729103882613</v>
      </c>
      <c r="I199" s="6">
        <f>IF('Log_working_3-way'!$D199="","",'True_Odds_Calculator_3-way'!O198/'True_Odds_Calculator_3-way'!B198-1)</f>
        <v>8.4318169785385155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3.9495828409782607E-2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1.0363335318092239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12.347639583037212</v>
      </c>
      <c r="I200" s="6">
        <f>IF('Log_working_3-way'!$D200="","",'True_Odds_Calculator_3-way'!O199/'True_Odds_Calculator_3-way'!B199-1)</f>
        <v>8.683078999725474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3.9184674078945658E-2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1.0376755446642074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4.251576680263085</v>
      </c>
      <c r="I201" s="6">
        <f>IF('Log_working_3-way'!$D201="","",'True_Odds_Calculator_3-way'!O200/'True_Odds_Calculator_3-way'!B200-1)</f>
        <v>6.8981685092676823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3.8312526128389202E-2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1.0507294704956547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10.133010176477965</v>
      </c>
      <c r="I202" s="6">
        <f>IF('Log_working_3-way'!$D202="","",'True_Odds_Calculator_3-way'!O201/'True_Odds_Calculator_3-way'!B201-1)</f>
        <v>11.100659770811951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5.4458213715610215E-2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1.073680232785007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1.1778532683194869</v>
      </c>
      <c r="I203" s="6">
        <f>IF('Log_working_3-way'!$D203="","",'True_Odds_Calculator_3-way'!O202/'True_Odds_Calculator_3-way'!B202-1)</f>
        <v>5.299678583882792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6.402515239505413E-2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1.0416361290489387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14.799322247044277</v>
      </c>
      <c r="I204" s="6">
        <f>IF('Log_working_3-way'!$D204="","",'True_Odds_Calculator_3-way'!O203/'True_Odds_Calculator_3-way'!B203-1)</f>
        <v>6.3175487490650672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4.4363982152000547E-2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1.0597589300747705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41.332661008029483</v>
      </c>
      <c r="I205" s="6">
        <f>IF('Log_working_3-way'!$D205="","",'True_Odds_Calculator_3-way'!O204/'True_Odds_Calculator_3-way'!B204-1)</f>
        <v>3.724745153930618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5.136242648369671E-2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1.0435613785226616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18.428629460478856</v>
      </c>
      <c r="I206" s="6">
        <f>IF('Log_working_3-way'!$D206="","",'True_Odds_Calculator_3-way'!O205/'True_Odds_Calculator_3-way'!B205-1)</f>
        <v>8.7115559893934833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4.5930098279375775E-2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1.013726155665019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19.014030653577187</v>
      </c>
      <c r="I207" s="6">
        <f>IF('Log_working_3-way'!$D207="","",'True_Odds_Calculator_3-way'!O206/'True_Odds_Calculator_3-way'!B206-1)</f>
        <v>7.895124734923197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1.4525993883792054E-2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1.001282655058102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30.57903413879162</v>
      </c>
      <c r="I208" s="6">
        <f>IF('Log_working_3-way'!$D208="","",'True_Odds_Calculator_3-way'!O207/'True_Odds_Calculator_3-way'!B207-1)</f>
        <v>5.9838337296278663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1.2329139484310581E-3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1.0266539520576909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24.14238316115414</v>
      </c>
      <c r="I209" s="6">
        <f>IF('Log_working_3-way'!$D209="","",'True_Odds_Calculator_3-way'!O208/'True_Odds_Calculator_3-way'!B208-1)</f>
        <v>5.4473805734518148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2.747164742049657E-2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1.0429874087527404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56.321430455495687</v>
      </c>
      <c r="I210" s="6">
        <f>IF('Log_working_3-way'!$D210="","",'True_Odds_Calculator_3-way'!O209/'True_Odds_Calculator_3-way'!B209-1)</f>
        <v>1.719691436178798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3.1169892233523067E-2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1.0267924882500272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19.860400928195006</v>
      </c>
      <c r="I211" s="6">
        <f>IF('Log_working_3-way'!$D211="","",'True_Odds_Calculator_3-way'!O210/'True_Odds_Calculator_3-way'!B210-1)</f>
        <v>5.7400475464395191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2.8235661325182626E-2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1.0472435171529924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35.500143093830005</v>
      </c>
      <c r="I212" s="6">
        <f>IF('Log_working_3-way'!$D212="","",'True_Odds_Calculator_3-way'!O211/'True_Odds_Calculator_3-way'!B211-1)</f>
        <v>4.6038062931072545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4.3995616341017563E-2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1.0513703209640213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45.256347131951998</v>
      </c>
      <c r="I213" s="6">
        <f>IF('Log_working_3-way'!$D213="","",'True_Odds_Calculator_3-way'!O212/'True_Odds_Calculator_3-way'!B212-1)</f>
        <v>2.9691447748160007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4.2961304842467074E-2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1.0354966522398723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9.3646384618333958</v>
      </c>
      <c r="I214" s="6">
        <f>IF('Log_working_3-way'!$D214="","",'True_Odds_Calculator_3-way'!O213/'True_Odds_Calculator_3-way'!B213-1)</f>
        <v>6.1897799068402719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3.7702579856430773E-2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1.0526156972274732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43.980687864132477</v>
      </c>
      <c r="I215" s="6">
        <f>IF('Log_working_3-way'!$D215="","",'True_Odds_Calculator_3-way'!O214/'True_Odds_Calculator_3-way'!B214-1)</f>
        <v>3.24956606099434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4.4267346448312539E-2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1.0359257907069976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41.264254122237439</v>
      </c>
      <c r="I216" s="6">
        <f>IF('Log_working_3-way'!$D216="","",'True_Odds_Calculator_3-way'!O215/'True_Odds_Calculator_3-way'!B215-1)</f>
        <v>4.069371571422522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3.1079467741278011E-2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1.0252733643678544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16.945862756578872</v>
      </c>
      <c r="I217" s="6">
        <f>IF('Log_working_3-way'!$D217="","",'True_Odds_Calculator_3-way'!O216/'True_Odds_Calculator_3-way'!B216-1)</f>
        <v>8.0105873626576596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2.7005220997182056E-2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1.0260506277655441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19.221791659551602</v>
      </c>
      <c r="I218" s="6">
        <f>IF('Log_working_3-way'!$D218="","",'True_Odds_Calculator_3-way'!O217/'True_Odds_Calculator_3-way'!B217-1)</f>
        <v>6.5252158951571966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2.757019741834954E-2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1.0361654788755639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9.1322048325750238</v>
      </c>
      <c r="I219" s="6">
        <f>IF('Log_working_3-way'!$D219="","",'True_Odds_Calculator_3-way'!O218/'True_Odds_Calculator_3-way'!B218-1)</f>
        <v>9.3311959215531211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3.8938544184091706E-2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1.0354835441687456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10.18264319562272</v>
      </c>
      <c r="I220" s="6">
        <f>IF('Log_working_3-way'!$D220="","",'True_Odds_Calculator_3-way'!O219/'True_Odds_Calculator_3-way'!B219-1)</f>
        <v>7.5183425308906155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3.8066845464751031E-2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1.0401770660851521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4.4564673455394699</v>
      </c>
      <c r="I221" s="6">
        <f>IF('Log_working_3-way'!$D221="","",'True_Odds_Calculator_3-way'!O220/'True_Odds_Calculator_3-way'!B220-1)</f>
        <v>6.3450202966420637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4.0654121491574102E-2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1.0502029614391255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10.695287062097636</v>
      </c>
      <c r="I222" s="6">
        <f>IF('Log_working_3-way'!$D222="","",'True_Odds_Calculator_3-way'!O221/'True_Odds_Calculator_3-way'!B221-1)</f>
        <v>11.113690206955388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5.3919177809599095E-2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1.0721124813052543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42.283368748683166</v>
      </c>
      <c r="I223" s="6">
        <f>IF('Log_working_3-way'!$D223="","",'True_Odds_Calculator_3-way'!O222/'True_Odds_Calculator_3-way'!B222-1)</f>
        <v>5.1277807723033044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6.1217773965759115E-2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1.0431449718643546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6.5715739549739283</v>
      </c>
      <c r="I224" s="6">
        <f>IF('Log_working_3-way'!$D224="","",'True_Odds_Calculator_3-way'!O223/'True_Odds_Calculator_3-way'!B223-1)</f>
        <v>5.8935808497577966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4.4638492120379514E-2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1.0488406319416721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4.0028332287004114</v>
      </c>
      <c r="I225" s="6">
        <f>IF('Log_working_3-way'!$D225="","",'True_Odds_Calculator_3-way'!O224/'True_Odds_Calculator_3-way'!B224-1)</f>
        <v>5.324422505470582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4.8141321933827141E-2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1.0465012266297302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24.434928185701843</v>
      </c>
      <c r="I226" s="6">
        <f>IF('Log_working_3-way'!$D226="","",'True_Odds_Calculator_3-way'!O225/'True_Odds_Calculator_3-way'!B225-1)</f>
        <v>5.6643156006785977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4.7412675015144901E-2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1.0012350215704808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3.1409280284551127</v>
      </c>
      <c r="I227" s="6">
        <f>IF('Log_working_3-way'!$D227="","",'True_Odds_Calculator_3-way'!O226/'True_Odds_Calculator_3-way'!B226-1)</f>
        <v>6.4858948893758122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1.2658909717733202E-3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1.0077218019306409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7.7141731952289732</v>
      </c>
      <c r="I228" s="6">
        <f>IF('Log_working_3-way'!$D228="","",'True_Odds_Calculator_3-way'!O227/'True_Odds_Calculator_3-way'!B227-1)</f>
        <v>9.3308250675476252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8.4206626124680994E-3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1.0111822403921049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18.728112779894889</v>
      </c>
      <c r="I229" s="6">
        <f>IF('Log_working_3-way'!$D229="","",'True_Odds_Calculator_3-way'!O228/'True_Odds_Calculator_3-way'!B228-1)</f>
        <v>9.0653636632116807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1.1904761904761862E-2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0.98973027518927037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24.813454103593102</v>
      </c>
      <c r="I230" s="6">
        <f>IF('Log_working_3-way'!$D230="","",'True_Odds_Calculator_3-way'!O229/'True_Odds_Calculator_3-way'!B229-1)</f>
        <v>7.578284194149072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-1.0493086123338324E-2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1.0402425271410654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26.665387142511332</v>
      </c>
      <c r="I231" s="6">
        <f>IF('Log_working_3-way'!$D231="","",'True_Odds_Calculator_3-way'!O230/'True_Odds_Calculator_3-way'!B230-1)</f>
        <v>5.6326296955465054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4.0693139138735068E-2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1.0305267981673114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9.1206172745864809</v>
      </c>
      <c r="I232" s="6">
        <f>IF('Log_working_3-way'!$D232="","",'True_Odds_Calculator_3-way'!O231/'True_Odds_Calculator_3-way'!B231-1)</f>
        <v>8.8077887304190341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3.2840475548452153E-2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1.0276730338500761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22.784016293355513</v>
      </c>
      <c r="I233" s="6">
        <f>IF('Log_working_3-way'!$D233="","",'True_Odds_Calculator_3-way'!O232/'True_Odds_Calculator_3-way'!B232-1)</f>
        <v>8.0415337636705946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2.847615070538545E-2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1.0418029415409276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30.61481564435261</v>
      </c>
      <c r="I234" s="6">
        <f>IF('Log_working_3-way'!$D234="","",'True_Odds_Calculator_3-way'!O233/'True_Odds_Calculator_3-way'!B233-1)</f>
        <v>5.6349862195958087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4.0677555808662946E-2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1.0599029335469752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28.67895634239893</v>
      </c>
      <c r="I235" s="6">
        <f>IF('Log_working_3-way'!$D235="","",'True_Odds_Calculator_3-way'!O234/'True_Odds_Calculator_3-way'!B234-1)</f>
        <v>7.075079842315203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5.9011237239361636E-2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1.1183846065696024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-6.9114220733719756E-2</v>
      </c>
      <c r="I236" s="6">
        <f>IF('Log_working_3-way'!$D236="","",'True_Odds_Calculator_3-way'!O235/'True_Odds_Calculator_3-way'!B235-1)</f>
        <v>3.1706268704960658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8.1952328633339455E-2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1.036110559997572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11.953045862466206</v>
      </c>
      <c r="I237" s="6">
        <f>IF('Log_working_3-way'!$D237="","",'True_Odds_Calculator_3-way'!O236/'True_Odds_Calculator_3-way'!B236-1)</f>
        <v>8.8259838020165073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3.8971776777335432E-2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1.0360847048149318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9.6205704004535182</v>
      </c>
      <c r="I238" s="6">
        <f>IF('Log_working_3-way'!$D238="","",'True_Odds_Calculator_3-way'!O237/'True_Odds_Calculator_3-way'!B237-1)</f>
        <v>8.6176393246562704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3.8922186574785744E-2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1.042298655299571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28.706483102551861</v>
      </c>
      <c r="I239" s="6">
        <f>IF('Log_working_3-way'!$D239="","",'True_Odds_Calculator_3-way'!O238/'True_Odds_Calculator_3-way'!B238-1)</f>
        <v>6.4266207756379652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4.1666666666666741E-2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1.0403608295288196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15.850825343384734</v>
      </c>
      <c r="I240" s="6">
        <f>IF('Log_working_3-way'!$D240="","",'True_Odds_Calculator_3-way'!O239/'True_Odds_Calculator_3-way'!B239-1)</f>
        <v>9.015983292814564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4.3105490627671994E-2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1.040179163680196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12.985198997727403</v>
      </c>
      <c r="I241" s="6">
        <f>IF('Log_working_3-way'!$D241="","",'True_Odds_Calculator_3-way'!O240/'True_Odds_Calculator_3-way'!B240-1)</f>
        <v>8.9895941727367319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4.3243085321724939E-2</v>
      </c>
    </row>
    <row r="242" spans="4:11" x14ac:dyDescent="0.25">
      <c r="D242">
        <f>solve_for_c('True_Odds_Calculator_3-way'!A241,'True_Odds_Calculator_3-way'!B241,'True_Odds_Calculator_3-way'!C241,'Log_working_3-way'!B$1,'Log_working_3-way'!B$2)</f>
        <v>1.0306366252202439</v>
      </c>
      <c r="F242" s="6" t="e">
        <f>IF('Log_working_3-way'!D242="","",1/'True_Odds_Calculator_3-way'!N241+1/'True_Odds_Calculator_3-way'!O241+1/'True_Odds_Calculator_3-way'!#REF!-1)</f>
        <v>#REF!</v>
      </c>
      <c r="H242" s="6">
        <f>IF('Log_working_3-way'!$D242="","",'True_Odds_Calculator_3-way'!N241/'True_Odds_Calculator_3-way'!A241-1)</f>
        <v>9.4420678681207715</v>
      </c>
      <c r="I242" s="6">
        <f>IF('Log_working_3-way'!$D242="","",'True_Odds_Calculator_3-way'!O241/'True_Odds_Calculator_3-way'!B241-1)</f>
        <v>9.1717345425871883</v>
      </c>
      <c r="J242" s="6" t="e">
        <f>IF('Log_working_3-way'!$D242="","",'True_Odds_Calculator_3-way'!#REF!/'True_Odds_Calculator_3-way'!C241-1)</f>
        <v>#REF!</v>
      </c>
      <c r="K242" s="6">
        <f>IF('Log_working_3-way'!$D242="","",1/'True_Odds_Calculator_3-way'!A241+1/'True_Odds_Calculator_3-way'!B241+1/'True_Odds_Calculator_3-way'!C241-1)</f>
        <v>3.312439288916913E-2</v>
      </c>
    </row>
    <row r="243" spans="4:11" x14ac:dyDescent="0.25">
      <c r="D243">
        <f>solve_for_c('True_Odds_Calculator_3-way'!A242,'True_Odds_Calculator_3-way'!B242,'True_Odds_Calculator_3-way'!C242,'Log_working_3-way'!B$1,'Log_working_3-way'!B$2)</f>
        <v>1.0382493190013562</v>
      </c>
      <c r="F243" s="6" t="e">
        <f>IF('Log_working_3-way'!D243="","",1/'True_Odds_Calculator_3-way'!N242+1/'True_Odds_Calculator_3-way'!O242+1/'True_Odds_Calculator_3-way'!#REF!-1)</f>
        <v>#REF!</v>
      </c>
      <c r="H243" s="6">
        <f>IF('Log_working_3-way'!$D243="","",'True_Odds_Calculator_3-way'!N242/'True_Odds_Calculator_3-way'!A242-1)</f>
        <v>32.962208329749998</v>
      </c>
      <c r="I243" s="6">
        <f>IF('Log_working_3-way'!$D243="","",'True_Odds_Calculator_3-way'!O242/'True_Odds_Calculator_3-way'!B242-1)</f>
        <v>5.5345688354195879</v>
      </c>
      <c r="J243" s="6" t="e">
        <f>IF('Log_working_3-way'!$D243="","",'True_Odds_Calculator_3-way'!#REF!/'True_Odds_Calculator_3-way'!C242-1)</f>
        <v>#REF!</v>
      </c>
      <c r="K243" s="6">
        <f>IF('Log_working_3-way'!$D243="","",1/'True_Odds_Calculator_3-way'!A242+1/'True_Odds_Calculator_3-way'!B242+1/'True_Odds_Calculator_3-way'!C242-1)</f>
        <v>3.6190816090134303E-2</v>
      </c>
    </row>
    <row r="244" spans="4:11" x14ac:dyDescent="0.25">
      <c r="D244">
        <f>solve_for_c('True_Odds_Calculator_3-way'!A243,'True_Odds_Calculator_3-way'!B243,'True_Odds_Calculator_3-way'!C243,'Log_working_3-way'!B$1,'Log_working_3-way'!B$2)</f>
        <v>1.0308605696149531</v>
      </c>
      <c r="F244" s="6" t="e">
        <f>IF('Log_working_3-way'!D244="","",1/'True_Odds_Calculator_3-way'!N243+1/'True_Odds_Calculator_3-way'!O243+1/'True_Odds_Calculator_3-way'!#REF!-1)</f>
        <v>#REF!</v>
      </c>
      <c r="H244" s="6">
        <f>IF('Log_working_3-way'!$D244="","",'True_Odds_Calculator_3-way'!N243/'True_Odds_Calculator_3-way'!A243-1)</f>
        <v>15.125575225211836</v>
      </c>
      <c r="I244" s="6">
        <f>IF('Log_working_3-way'!$D244="","",'True_Odds_Calculator_3-way'!O243/'True_Odds_Calculator_3-way'!B243-1)</f>
        <v>8.3937136954546343</v>
      </c>
      <c r="J244" s="6" t="e">
        <f>IF('Log_working_3-way'!$D244="","",'True_Odds_Calculator_3-way'!#REF!/'True_Odds_Calculator_3-way'!C243-1)</f>
        <v>#REF!</v>
      </c>
      <c r="K244" s="6">
        <f>IF('Log_working_3-way'!$D244="","",1/'True_Odds_Calculator_3-way'!A243+1/'True_Odds_Calculator_3-way'!B243+1/'True_Odds_Calculator_3-way'!C243-1)</f>
        <v>3.3169368881352579E-2</v>
      </c>
    </row>
    <row r="245" spans="4:11" x14ac:dyDescent="0.25">
      <c r="D245">
        <f>solve_for_c('True_Odds_Calculator_3-way'!A244,'True_Odds_Calculator_3-way'!B244,'True_Odds_Calculator_3-way'!C244,'Log_working_3-way'!B$1,'Log_working_3-way'!B$2)</f>
        <v>1.0307869790506496</v>
      </c>
      <c r="F245" s="6" t="e">
        <f>IF('Log_working_3-way'!D245="","",1/'True_Odds_Calculator_3-way'!N244+1/'True_Odds_Calculator_3-way'!O244+1/'True_Odds_Calculator_3-way'!#REF!-1)</f>
        <v>#REF!</v>
      </c>
      <c r="H245" s="6">
        <f>IF('Log_working_3-way'!$D245="","",'True_Odds_Calculator_3-way'!N244/'True_Odds_Calculator_3-way'!A244-1)</f>
        <v>10.965299702943017</v>
      </c>
      <c r="I245" s="6">
        <f>IF('Log_working_3-way'!$D245="","",'True_Odds_Calculator_3-way'!O244/'True_Odds_Calculator_3-way'!B244-1)</f>
        <v>9.3743425191139131</v>
      </c>
      <c r="J245" s="6" t="e">
        <f>IF('Log_working_3-way'!$D245="","",'True_Odds_Calculator_3-way'!#REF!/'True_Odds_Calculator_3-way'!C244-1)</f>
        <v>#REF!</v>
      </c>
      <c r="K245" s="6">
        <f>IF('Log_working_3-way'!$D245="","",1/'True_Odds_Calculator_3-way'!A244+1/'True_Odds_Calculator_3-way'!B244+1/'True_Odds_Calculator_3-way'!C244-1)</f>
        <v>3.3338418974718564E-2</v>
      </c>
    </row>
    <row r="246" spans="4:11" x14ac:dyDescent="0.25">
      <c r="D246">
        <f>solve_for_c('True_Odds_Calculator_3-way'!A245,'True_Odds_Calculator_3-way'!B245,'True_Odds_Calculator_3-way'!C245,'Log_working_3-way'!B$1,'Log_working_3-way'!B$2)</f>
        <v>1.0260297217520964</v>
      </c>
      <c r="F246" s="6" t="e">
        <f>IF('Log_working_3-way'!D246="","",1/'True_Odds_Calculator_3-way'!N245+1/'True_Odds_Calculator_3-way'!O245+1/'True_Odds_Calculator_3-way'!#REF!-1)</f>
        <v>#REF!</v>
      </c>
      <c r="H246" s="6">
        <f>IF('Log_working_3-way'!$D246="","",'True_Odds_Calculator_3-way'!N245/'True_Odds_Calculator_3-way'!A245-1)</f>
        <v>12.277030405654443</v>
      </c>
      <c r="I246" s="6">
        <f>IF('Log_working_3-way'!$D246="","",'True_Odds_Calculator_3-way'!O245/'True_Odds_Calculator_3-way'!B245-1)</f>
        <v>7.3727985862647856</v>
      </c>
      <c r="J246" s="6" t="e">
        <f>IF('Log_working_3-way'!$D246="","",'True_Odds_Calculator_3-way'!#REF!/'True_Odds_Calculator_3-way'!C245-1)</f>
        <v>#REF!</v>
      </c>
      <c r="K246" s="6">
        <f>IF('Log_working_3-way'!$D246="","",1/'True_Odds_Calculator_3-way'!A245+1/'True_Odds_Calculator_3-way'!B245+1/'True_Odds_Calculator_3-way'!C245-1)</f>
        <v>2.8124381065557369E-2</v>
      </c>
    </row>
    <row r="247" spans="4:11" x14ac:dyDescent="0.25">
      <c r="D247">
        <f>solve_for_c('True_Odds_Calculator_3-way'!A246,'True_Odds_Calculator_3-way'!B246,'True_Odds_Calculator_3-way'!C246,'Log_working_3-way'!B$1,'Log_working_3-way'!B$2)</f>
        <v>1.0266340136495722</v>
      </c>
      <c r="F247" s="6" t="e">
        <f>IF('Log_working_3-way'!D247="","",1/'True_Odds_Calculator_3-way'!N246+1/'True_Odds_Calculator_3-way'!O246+1/'True_Odds_Calculator_3-way'!#REF!-1)</f>
        <v>#REF!</v>
      </c>
      <c r="H247" s="6">
        <f>IF('Log_working_3-way'!$D247="","",'True_Odds_Calculator_3-way'!N246/'True_Odds_Calculator_3-way'!A246-1)</f>
        <v>15.524437754931217</v>
      </c>
      <c r="I247" s="6">
        <f>IF('Log_working_3-way'!$D247="","",'True_Odds_Calculator_3-way'!O246/'True_Odds_Calculator_3-way'!B246-1)</f>
        <v>8.0502779664991859</v>
      </c>
      <c r="J247" s="6" t="e">
        <f>IF('Log_working_3-way'!$D247="","",'True_Odds_Calculator_3-way'!#REF!/'True_Odds_Calculator_3-way'!C246-1)</f>
        <v>#REF!</v>
      </c>
      <c r="K247" s="6">
        <f>IF('Log_working_3-way'!$D247="","",1/'True_Odds_Calculator_3-way'!A246+1/'True_Odds_Calculator_3-way'!B246+1/'True_Odds_Calculator_3-way'!C246-1)</f>
        <v>2.8631061269198899E-2</v>
      </c>
    </row>
    <row r="248" spans="4:11" x14ac:dyDescent="0.25">
      <c r="D248">
        <f>solve_for_c('True_Odds_Calculator_3-way'!A247,'True_Odds_Calculator_3-way'!B247,'True_Odds_Calculator_3-way'!C247,'Log_working_3-way'!B$1,'Log_working_3-way'!B$2)</f>
        <v>1.0353162972856333</v>
      </c>
      <c r="F248" s="6" t="e">
        <f>IF('Log_working_3-way'!D248="","",1/'True_Odds_Calculator_3-way'!N247+1/'True_Odds_Calculator_3-way'!O247+1/'True_Odds_Calculator_3-way'!#REF!-1)</f>
        <v>#REF!</v>
      </c>
      <c r="H248" s="6">
        <f>IF('Log_working_3-way'!$D248="","",'True_Odds_Calculator_3-way'!N247/'True_Odds_Calculator_3-way'!A247-1)</f>
        <v>38.459814290031389</v>
      </c>
      <c r="I248" s="6">
        <f>IF('Log_working_3-way'!$D248="","",'True_Odds_Calculator_3-way'!O247/'True_Odds_Calculator_3-way'!B247-1)</f>
        <v>4.2603837881827147</v>
      </c>
      <c r="J248" s="6" t="e">
        <f>IF('Log_working_3-way'!$D248="","",'True_Odds_Calculator_3-way'!#REF!/'True_Odds_Calculator_3-way'!C247-1)</f>
        <v>#REF!</v>
      </c>
      <c r="K248" s="6">
        <f>IF('Log_working_3-way'!$D248="","",1/'True_Odds_Calculator_3-way'!A247+1/'True_Odds_Calculator_3-way'!B247+1/'True_Odds_Calculator_3-way'!C247-1)</f>
        <v>3.1838477031781665E-2</v>
      </c>
    </row>
    <row r="249" spans="4:11" x14ac:dyDescent="0.25">
      <c r="D249">
        <f>solve_for_c('True_Odds_Calculator_3-way'!A248,'True_Odds_Calculator_3-way'!B248,'True_Odds_Calculator_3-way'!C248,'Log_working_3-way'!B$1,'Log_working_3-way'!B$2)</f>
        <v>1.0260589435688905</v>
      </c>
      <c r="F249" s="6" t="e">
        <f>IF('Log_working_3-way'!D249="","",1/'True_Odds_Calculator_3-way'!N248+1/'True_Odds_Calculator_3-way'!O248+1/'True_Odds_Calculator_3-way'!#REF!-1)</f>
        <v>#REF!</v>
      </c>
      <c r="H249" s="6">
        <f>IF('Log_working_3-way'!$D249="","",'True_Odds_Calculator_3-way'!N248/'True_Odds_Calculator_3-way'!A248-1)</f>
        <v>16.603727654267232</v>
      </c>
      <c r="I249" s="6">
        <f>IF('Log_working_3-way'!$D249="","",'True_Odds_Calculator_3-way'!O248/'True_Odds_Calculator_3-way'!B248-1)</f>
        <v>6.8908926040122092</v>
      </c>
      <c r="J249" s="6" t="e">
        <f>IF('Log_working_3-way'!$D249="","",'True_Odds_Calculator_3-way'!#REF!/'True_Odds_Calculator_3-way'!C248-1)</f>
        <v>#REF!</v>
      </c>
      <c r="K249" s="6">
        <f>IF('Log_working_3-way'!$D249="","",1/'True_Odds_Calculator_3-way'!A248+1/'True_Odds_Calculator_3-way'!B248+1/'True_Odds_Calculator_3-way'!C248-1)</f>
        <v>2.7892517254219484E-2</v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9">
        <f t="shared" si="26"/>
        <v>0.35808524308974299</v>
      </c>
      <c r="E96" s="9">
        <f t="shared" si="27"/>
        <v>0.27977492835514522</v>
      </c>
      <c r="F96" s="9">
        <f t="shared" si="28"/>
        <v>0.36213982855511179</v>
      </c>
      <c r="G96" s="9">
        <f t="shared" si="29"/>
        <v>1.0422274059589176</v>
      </c>
      <c r="H96" s="9">
        <f t="shared" si="30"/>
        <v>2.7926311382493383</v>
      </c>
      <c r="I96" s="9">
        <f t="shared" si="31"/>
        <v>3.5743016927185263</v>
      </c>
      <c r="J96" s="9">
        <f t="shared" si="32"/>
        <v>2.7613643160705705</v>
      </c>
      <c r="K96" s="11">
        <f t="shared" si="33"/>
        <v>0.36764705882352938</v>
      </c>
      <c r="L96" s="11">
        <f t="shared" si="34"/>
        <v>0.28818443804034583</v>
      </c>
      <c r="M96" s="11">
        <f t="shared" si="35"/>
        <v>0.37174721189591081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-0.28278830574900538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0.23159366057254993</v>
      </c>
      <c r="Q96" s="11">
        <f>2*'OddsRatio_working_3-way'!K96*'OddsRatio_working_3-way'!L96*'OddsRatio_working_3-way'!M96</f>
        <v>7.8773353936241478E-2</v>
      </c>
      <c r="R96" s="11">
        <f t="shared" si="36"/>
        <v>0</v>
      </c>
      <c r="S96" s="11">
        <f t="shared" si="37"/>
        <v>-0.81896477281527225</v>
      </c>
      <c r="T96" s="11">
        <f t="shared" si="38"/>
        <v>-0.27855944653580689</v>
      </c>
      <c r="U96" s="11">
        <f>'OddsRatio_working_3-way'!S96-'OddsRatio_working_3-way'!R96^2/3</f>
        <v>-0.81896477281527225</v>
      </c>
      <c r="V96" s="11">
        <f>'OddsRatio_working_3-way'!S96*'OddsRatio_working_3-way'!R96/3-2*'OddsRatio_working_3-way'!R96^3/27-'OddsRatio_working_3-way'!T96</f>
        <v>0.27855944653580689</v>
      </c>
      <c r="W96" s="11">
        <f>'OddsRatio_working_3-way'!V96^2+4*'OddsRatio_working_3-way'!U96^3/27</f>
        <v>-3.7798014099636318E-3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0.14263166431783186</v>
      </c>
      <c r="Y96" s="11">
        <f>IF('OddsRatio_working_3-way'!W96&gt;=0,IF('OddsRatio_working_3-way'!V96+SQRT('OddsRatio_working_3-way'!W96)&gt;0,0,PI()),ACOS('OddsRatio_working_3-way'!V96/(2*'OddsRatio_working_3-way'!X96)))</f>
        <v>0.21722480462010929</v>
      </c>
      <c r="Z96" s="11">
        <f>'OddsRatio_working_3-way'!X96^(1/3)*COS('OddsRatio_working_3-way'!Y96/3)</f>
        <v>0.52111370297945869</v>
      </c>
      <c r="AA96" s="11">
        <f>'OddsRatio_working_3-way'!X96^(1/3)*COS(('OddsRatio_working_3-way'!Y96+2*PI())/3)</f>
        <v>-0.29329176601681106</v>
      </c>
      <c r="AB96" s="11">
        <f>'OddsRatio_working_3-way'!X96^(1/3)*COS(('OddsRatio_working_3-way'!Y96+4*PI())/3)</f>
        <v>-0.22782193696264783</v>
      </c>
      <c r="AC96" s="11">
        <f>'OddsRatio_working_3-way'!X96^(1/3)*SIN('OddsRatio_working_3-way'!Y96/3)</f>
        <v>3.7799023428219974E-2</v>
      </c>
      <c r="AD96" s="11">
        <f>'OddsRatio_working_3-way'!X96^(1/3)*SIN(('OddsRatio_working_3-way'!Y96+2*PI())/3)</f>
        <v>0.43239819332627982</v>
      </c>
      <c r="AE96" s="11">
        <f>'OddsRatio_working_3-way'!X96^(1/3)*SIN(('OddsRatio_working_3-way'!Y96+4*PI())/3)</f>
        <v>-0.47019721675449977</v>
      </c>
      <c r="AF96" s="11">
        <f>-'OddsRatio_working_3-way'!U96/(3*'OddsRatio_working_3-way'!X96^(1/3))*COS(('OddsRatio_working_3-way'!Y96)/3)</f>
        <v>0.5211137029794588</v>
      </c>
      <c r="AG96" s="11">
        <f>-'OddsRatio_working_3-way'!U96/(3*'OddsRatio_working_3-way'!X96^(1/3))*COS(('OddsRatio_working_3-way'!Y96+2*PI())/3)</f>
        <v>-0.29329176601681112</v>
      </c>
      <c r="AH96" s="11">
        <f>-'OddsRatio_working_3-way'!U96/(3*'OddsRatio_working_3-way'!X96^(1/3))*COS(('OddsRatio_working_3-way'!Y96+4*PI())/3)</f>
        <v>-0.22782193696264788</v>
      </c>
      <c r="AI96" s="11">
        <f>'OddsRatio_working_3-way'!U96/(3*'OddsRatio_working_3-way'!X96^(1/3))*SIN(('OddsRatio_working_3-way'!Y96)/3)</f>
        <v>-3.7799023428219981E-2</v>
      </c>
      <c r="AJ96" s="11">
        <f>'OddsRatio_working_3-way'!U96/(3*'OddsRatio_working_3-way'!X96^(1/3))*SIN(('OddsRatio_working_3-way'!Y96+2*PI())/3)</f>
        <v>-0.43239819332627993</v>
      </c>
      <c r="AK96" s="11">
        <f>'OddsRatio_working_3-way'!U96/(3*'OddsRatio_working_3-way'!X96^(1/3))*SIN(('OddsRatio_working_3-way'!Y96+4*PI())/3)</f>
        <v>0.47019721675449982</v>
      </c>
      <c r="AL96" s="11">
        <f>'OddsRatio_working_3-way'!Z96+'OddsRatio_working_3-way'!AF96</f>
        <v>1.0422274059589176</v>
      </c>
      <c r="AM96" s="11">
        <f>'OddsRatio_working_3-way'!AA96+'OddsRatio_working_3-way'!AG96</f>
        <v>-0.58658353203362212</v>
      </c>
      <c r="AN96" s="11">
        <f>'OddsRatio_working_3-way'!AB96+'OddsRatio_working_3-way'!AH96</f>
        <v>-0.45564387392529571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1.0422274059589176</v>
      </c>
      <c r="AS96" s="11">
        <f>IF(('OddsRatio_working_3-way'!X96=0),IF(Q96&gt;0,-Q96^(1/3),(-Q96)^(1/3)),'OddsRatio_working_3-way'!AM96-'OddsRatio_working_3-way'!R96/3)</f>
        <v>-0.58658353203362212</v>
      </c>
      <c r="AT96" s="11">
        <f>IF(('OddsRatio_working_3-way'!X96=0),IF(Q96&gt;0,-Q96^(1/3),(-Q96)^(1/3)),'OddsRatio_working_3-way'!AN96-'OddsRatio_working_3-way'!R96/3)</f>
        <v>-0.45564387392529571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9">
        <f t="shared" si="26"/>
        <v>0.29341673164061005</v>
      </c>
      <c r="E97" s="9">
        <f t="shared" si="27"/>
        <v>0.28386555766399635</v>
      </c>
      <c r="F97" s="9">
        <f t="shared" si="28"/>
        <v>0.42271771069539371</v>
      </c>
      <c r="G97" s="9">
        <f t="shared" si="29"/>
        <v>1.0424770293182819</v>
      </c>
      <c r="H97" s="9">
        <f t="shared" si="30"/>
        <v>3.4081219377252308</v>
      </c>
      <c r="I97" s="9">
        <f t="shared" si="31"/>
        <v>3.522794410950242</v>
      </c>
      <c r="J97" s="9">
        <f t="shared" si="32"/>
        <v>2.3656449084069493</v>
      </c>
      <c r="K97" s="11">
        <f t="shared" si="33"/>
        <v>0.30211480362537763</v>
      </c>
      <c r="L97" s="11">
        <f t="shared" si="34"/>
        <v>0.29239766081871343</v>
      </c>
      <c r="M97" s="11">
        <f t="shared" si="35"/>
        <v>0.4329004329004329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-0.28004805568806201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0.23097812889512676</v>
      </c>
      <c r="Q97" s="11">
        <f>2*'OddsRatio_working_3-way'!K97*'OddsRatio_working_3-way'!L97*'OddsRatio_working_3-way'!M97</f>
        <v>7.6482824137459202E-2</v>
      </c>
      <c r="R97" s="11">
        <f t="shared" si="36"/>
        <v>0</v>
      </c>
      <c r="S97" s="11">
        <f t="shared" si="37"/>
        <v>-0.8247803339595654</v>
      </c>
      <c r="T97" s="11">
        <f t="shared" si="38"/>
        <v>-0.27310607084753824</v>
      </c>
      <c r="U97" s="11">
        <f>'OddsRatio_working_3-way'!S97-'OddsRatio_working_3-way'!R97^2/3</f>
        <v>-0.8247803339595654</v>
      </c>
      <c r="V97" s="11">
        <f>'OddsRatio_working_3-way'!S97*'OddsRatio_working_3-way'!R97/3-2*'OddsRatio_working_3-way'!R97^3/27-'OddsRatio_working_3-way'!T97</f>
        <v>0.27310607084753824</v>
      </c>
      <c r="W97" s="11">
        <f>'OddsRatio_working_3-way'!V97^2+4*'OddsRatio_working_3-way'!U97^3/27</f>
        <v>-8.5341427802464037E-3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0.1441536235358194</v>
      </c>
      <c r="Y97" s="11">
        <f>IF('OddsRatio_working_3-way'!W97&gt;=0,IF('OddsRatio_working_3-way'!V97+SQRT('OddsRatio_working_3-way'!W97)&gt;0,0,PI()),ACOS('OddsRatio_working_3-way'!V97/(2*'OddsRatio_working_3-way'!X97)))</f>
        <v>0.32617655145280433</v>
      </c>
      <c r="Z97" s="11">
        <f>'OddsRatio_working_3-way'!X97^(1/3)*COS('OddsRatio_working_3-way'!Y97/3)</f>
        <v>0.52123851465914106</v>
      </c>
      <c r="AA97" s="11">
        <f>'OddsRatio_working_3-way'!X97^(1/3)*COS(('OddsRatio_working_3-way'!Y97+2*PI())/3)</f>
        <v>-0.30989289751213361</v>
      </c>
      <c r="AB97" s="11">
        <f>'OddsRatio_working_3-way'!X97^(1/3)*COS(('OddsRatio_working_3-way'!Y97+4*PI())/3)</f>
        <v>-0.2113456171470075</v>
      </c>
      <c r="AC97" s="11">
        <f>'OddsRatio_working_3-way'!X97^(1/3)*SIN('OddsRatio_working_3-way'!Y97/3)</f>
        <v>5.6896298846711074E-2</v>
      </c>
      <c r="AD97" s="11">
        <f>'OddsRatio_working_3-way'!X97^(1/3)*SIN(('OddsRatio_working_3-way'!Y97+2*PI())/3)</f>
        <v>0.42295764570232808</v>
      </c>
      <c r="AE97" s="11">
        <f>'OddsRatio_working_3-way'!X97^(1/3)*SIN(('OddsRatio_working_3-way'!Y97+4*PI())/3)</f>
        <v>-0.47985394454903918</v>
      </c>
      <c r="AF97" s="11">
        <f>-'OddsRatio_working_3-way'!U97/(3*'OddsRatio_working_3-way'!X97^(1/3))*COS(('OddsRatio_working_3-way'!Y97)/3)</f>
        <v>0.52123851465914095</v>
      </c>
      <c r="AG97" s="11">
        <f>-'OddsRatio_working_3-way'!U97/(3*'OddsRatio_working_3-way'!X97^(1/3))*COS(('OddsRatio_working_3-way'!Y97+2*PI())/3)</f>
        <v>-0.30989289751213356</v>
      </c>
      <c r="AH97" s="11">
        <f>-'OddsRatio_working_3-way'!U97/(3*'OddsRatio_working_3-way'!X97^(1/3))*COS(('OddsRatio_working_3-way'!Y97+4*PI())/3)</f>
        <v>-0.21134561714700748</v>
      </c>
      <c r="AI97" s="11">
        <f>'OddsRatio_working_3-way'!U97/(3*'OddsRatio_working_3-way'!X97^(1/3))*SIN(('OddsRatio_working_3-way'!Y97)/3)</f>
        <v>-5.689629884671106E-2</v>
      </c>
      <c r="AJ97" s="11">
        <f>'OddsRatio_working_3-way'!U97/(3*'OddsRatio_working_3-way'!X97^(1/3))*SIN(('OddsRatio_working_3-way'!Y97+2*PI())/3)</f>
        <v>-0.42295764570232797</v>
      </c>
      <c r="AK97" s="11">
        <f>'OddsRatio_working_3-way'!U97/(3*'OddsRatio_working_3-way'!X97^(1/3))*SIN(('OddsRatio_working_3-way'!Y97+4*PI())/3)</f>
        <v>0.47985394454903907</v>
      </c>
      <c r="AL97" s="11">
        <f>'OddsRatio_working_3-way'!Z97+'OddsRatio_working_3-way'!AF97</f>
        <v>1.0424770293182819</v>
      </c>
      <c r="AM97" s="11">
        <f>'OddsRatio_working_3-way'!AA97+'OddsRatio_working_3-way'!AG97</f>
        <v>-0.61978579502426712</v>
      </c>
      <c r="AN97" s="11">
        <f>'OddsRatio_working_3-way'!AB97+'OddsRatio_working_3-way'!AH97</f>
        <v>-0.42269123429401501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1.0424770293182819</v>
      </c>
      <c r="AS97" s="11">
        <f>IF(('OddsRatio_working_3-way'!X97=0),IF(Q97&gt;0,-Q97^(1/3),(-Q97)^(1/3)),'OddsRatio_working_3-way'!AM97-'OddsRatio_working_3-way'!R97/3)</f>
        <v>-0.61978579502426712</v>
      </c>
      <c r="AT97" s="11">
        <f>IF(('OddsRatio_working_3-way'!X97=0),IF(Q97&gt;0,-Q97^(1/3),(-Q97)^(1/3)),'OddsRatio_working_3-way'!AN97-'OddsRatio_working_3-way'!R97/3)</f>
        <v>-0.42269123429401501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9">
        <f t="shared" si="26"/>
        <v>0.31903479492505515</v>
      </c>
      <c r="E98" s="9">
        <f t="shared" si="27"/>
        <v>0.33986399487195662</v>
      </c>
      <c r="F98" s="9">
        <f t="shared" si="28"/>
        <v>0.34110121020298828</v>
      </c>
      <c r="G98" s="9">
        <f t="shared" si="29"/>
        <v>1.0672271738180017</v>
      </c>
      <c r="H98" s="9">
        <f t="shared" si="30"/>
        <v>3.1344543476360038</v>
      </c>
      <c r="I98" s="9">
        <f t="shared" si="31"/>
        <v>2.9423534563487634</v>
      </c>
      <c r="J98" s="9">
        <f t="shared" si="32"/>
        <v>2.9316811846105826</v>
      </c>
      <c r="K98" s="11">
        <f t="shared" si="33"/>
        <v>0.33333333333333331</v>
      </c>
      <c r="L98" s="11">
        <f t="shared" si="34"/>
        <v>0.3546099290780142</v>
      </c>
      <c r="M98" s="11">
        <f t="shared" si="35"/>
        <v>0.35587188612099646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-0.27714259273281006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0.23682727173300355</v>
      </c>
      <c r="Q98" s="11">
        <f>2*'OddsRatio_working_3-way'!K98*'OddsRatio_working_3-way'!L98*'OddsRatio_working_3-way'!M98</f>
        <v>8.4130469532150462E-2</v>
      </c>
      <c r="R98" s="11">
        <f t="shared" si="36"/>
        <v>0</v>
      </c>
      <c r="S98" s="11">
        <f t="shared" si="37"/>
        <v>-0.85453220812336839</v>
      </c>
      <c r="T98" s="11">
        <f t="shared" si="38"/>
        <v>-0.30356383947544169</v>
      </c>
      <c r="U98" s="11">
        <f>'OddsRatio_working_3-way'!S98-'OddsRatio_working_3-way'!R98^2/3</f>
        <v>-0.85453220812336839</v>
      </c>
      <c r="V98" s="11">
        <f>'OddsRatio_working_3-way'!S98*'OddsRatio_working_3-way'!R98/3-2*'OddsRatio_working_3-way'!R98^3/27-'OddsRatio_working_3-way'!T98</f>
        <v>0.30356383947544169</v>
      </c>
      <c r="W98" s="11">
        <f>'OddsRatio_working_3-way'!V98^2+4*'OddsRatio_working_3-way'!U98^3/27</f>
        <v>-2.9359292215638821E-4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0.15202351591055585</v>
      </c>
      <c r="Y98" s="11">
        <f>IF('OddsRatio_working_3-way'!W98&gt;=0,IF('OddsRatio_working_3-way'!V98+SQRT('OddsRatio_working_3-way'!W98)&gt;0,0,PI()),ACOS('OddsRatio_working_3-way'!V98/(2*'OddsRatio_working_3-way'!X98)))</f>
        <v>5.6384816148178141E-2</v>
      </c>
      <c r="Z98" s="11">
        <f>'OddsRatio_working_3-way'!X98^(1/3)*COS('OddsRatio_working_3-way'!Y98/3)</f>
        <v>0.53361358690900096</v>
      </c>
      <c r="AA98" s="11">
        <f>'OddsRatio_working_3-way'!X98^(1/3)*COS(('OddsRatio_working_3-way'!Y98+2*PI())/3)</f>
        <v>-0.27549338832387749</v>
      </c>
      <c r="AB98" s="11">
        <f>'OddsRatio_working_3-way'!X98^(1/3)*COS(('OddsRatio_working_3-way'!Y98+4*PI())/3)</f>
        <v>-0.25812019858512364</v>
      </c>
      <c r="AC98" s="11">
        <f>'OddsRatio_working_3-way'!X98^(1/3)*SIN('OddsRatio_working_3-way'!Y98/3)</f>
        <v>1.0030415772352162E-2</v>
      </c>
      <c r="AD98" s="11">
        <f>'OddsRatio_working_3-way'!X98^(1/3)*SIN(('OddsRatio_working_3-way'!Y98+2*PI())/3)</f>
        <v>0.45710771418155421</v>
      </c>
      <c r="AE98" s="11">
        <f>'OddsRatio_working_3-way'!X98^(1/3)*SIN(('OddsRatio_working_3-way'!Y98+4*PI())/3)</f>
        <v>-0.46713812995390619</v>
      </c>
      <c r="AF98" s="11">
        <f>-'OddsRatio_working_3-way'!U98/(3*'OddsRatio_working_3-way'!X98^(1/3))*COS(('OddsRatio_working_3-way'!Y98)/3)</f>
        <v>0.53361358690900085</v>
      </c>
      <c r="AG98" s="11">
        <f>-'OddsRatio_working_3-way'!U98/(3*'OddsRatio_working_3-way'!X98^(1/3))*COS(('OddsRatio_working_3-way'!Y98+2*PI())/3)</f>
        <v>-0.27549338832387738</v>
      </c>
      <c r="AH98" s="11">
        <f>-'OddsRatio_working_3-way'!U98/(3*'OddsRatio_working_3-way'!X98^(1/3))*COS(('OddsRatio_working_3-way'!Y98+4*PI())/3)</f>
        <v>-0.25812019858512358</v>
      </c>
      <c r="AI98" s="11">
        <f>'OddsRatio_working_3-way'!U98/(3*'OddsRatio_working_3-way'!X98^(1/3))*SIN(('OddsRatio_working_3-way'!Y98)/3)</f>
        <v>-1.0030415772352161E-2</v>
      </c>
      <c r="AJ98" s="11">
        <f>'OddsRatio_working_3-way'!U98/(3*'OddsRatio_working_3-way'!X98^(1/3))*SIN(('OddsRatio_working_3-way'!Y98+2*PI())/3)</f>
        <v>-0.4571077141815541</v>
      </c>
      <c r="AK98" s="11">
        <f>'OddsRatio_working_3-way'!U98/(3*'OddsRatio_working_3-way'!X98^(1/3))*SIN(('OddsRatio_working_3-way'!Y98+4*PI())/3)</f>
        <v>0.46713812995390608</v>
      </c>
      <c r="AL98" s="11">
        <f>'OddsRatio_working_3-way'!Z98+'OddsRatio_working_3-way'!AF98</f>
        <v>1.0672271738180017</v>
      </c>
      <c r="AM98" s="11">
        <f>'OddsRatio_working_3-way'!AA98+'OddsRatio_working_3-way'!AG98</f>
        <v>-0.55098677664775486</v>
      </c>
      <c r="AN98" s="11">
        <f>'OddsRatio_working_3-way'!AB98+'OddsRatio_working_3-way'!AH98</f>
        <v>-0.51624039717024717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1.0672271738180017</v>
      </c>
      <c r="AS98" s="11">
        <f>IF(('OddsRatio_working_3-way'!X98=0),IF(Q98&gt;0,-Q98^(1/3),(-Q98)^(1/3)),'OddsRatio_working_3-way'!AM98-'OddsRatio_working_3-way'!R98/3)</f>
        <v>-0.55098677664775486</v>
      </c>
      <c r="AT98" s="11">
        <f>IF(('OddsRatio_working_3-way'!X98=0),IF(Q98&gt;0,-Q98^(1/3),(-Q98)^(1/3)),'OddsRatio_working_3-way'!AN98-'OddsRatio_working_3-way'!R98/3)</f>
        <v>-0.51624039717024717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9">
        <f t="shared" si="26"/>
        <v>0.26838945280625276</v>
      </c>
      <c r="E99" s="9">
        <f t="shared" si="27"/>
        <v>0.32760418473574837</v>
      </c>
      <c r="F99" s="9">
        <f t="shared" si="28"/>
        <v>0.40400636245799898</v>
      </c>
      <c r="G99" s="9">
        <f t="shared" si="29"/>
        <v>1.0689916982163923</v>
      </c>
      <c r="H99" s="9">
        <f t="shared" si="30"/>
        <v>3.7259288304518003</v>
      </c>
      <c r="I99" s="9">
        <f t="shared" si="31"/>
        <v>3.0524640605754736</v>
      </c>
      <c r="J99" s="9">
        <f t="shared" si="32"/>
        <v>2.4752085435386215</v>
      </c>
      <c r="K99" s="11">
        <f t="shared" si="33"/>
        <v>0.28169014084507044</v>
      </c>
      <c r="L99" s="11">
        <f t="shared" si="34"/>
        <v>0.34246575342465752</v>
      </c>
      <c r="M99" s="11">
        <f t="shared" si="35"/>
        <v>0.42016806722689076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-0.27386235219536403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0.2371197369551718</v>
      </c>
      <c r="Q99" s="11">
        <f>2*'OddsRatio_working_3-way'!K99*'OddsRatio_working_3-way'!L99*'OddsRatio_working_3-way'!M99</f>
        <v>8.1066576736810878E-2</v>
      </c>
      <c r="R99" s="11">
        <f t="shared" si="36"/>
        <v>0</v>
      </c>
      <c r="S99" s="11">
        <f t="shared" si="37"/>
        <v>-0.86583546462063066</v>
      </c>
      <c r="T99" s="11">
        <f t="shared" si="38"/>
        <v>-0.29601212465662585</v>
      </c>
      <c r="U99" s="11">
        <f>'OddsRatio_working_3-way'!S99-'OddsRatio_working_3-way'!R99^2/3</f>
        <v>-0.86583546462063066</v>
      </c>
      <c r="V99" s="11">
        <f>'OddsRatio_working_3-way'!S99*'OddsRatio_working_3-way'!R99/3-2*'OddsRatio_working_3-way'!R99^3/27-'OddsRatio_working_3-way'!T99</f>
        <v>0.29601212465662585</v>
      </c>
      <c r="W99" s="11">
        <f>'OddsRatio_working_3-way'!V99^2+4*'OddsRatio_working_3-way'!U99^3/27</f>
        <v>-8.5385677515898706E-3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0.15504978691965338</v>
      </c>
      <c r="Y99" s="11">
        <f>IF('OddsRatio_working_3-way'!W99&gt;=0,IF('OddsRatio_working_3-way'!V99+SQRT('OddsRatio_working_3-way'!W99)&gt;0,0,PI()),ACOS('OddsRatio_working_3-way'!V99/(2*'OddsRatio_working_3-way'!X99)))</f>
        <v>0.30257886151969027</v>
      </c>
      <c r="Z99" s="11">
        <f>'OddsRatio_working_3-way'!X99^(1/3)*COS('OddsRatio_working_3-way'!Y99/3)</f>
        <v>0.53449584910819614</v>
      </c>
      <c r="AA99" s="11">
        <f>'OddsRatio_working_3-way'!X99^(1/3)*COS(('OddsRatio_working_3-way'!Y99+2*PI())/3)</f>
        <v>-0.31409348592055975</v>
      </c>
      <c r="AB99" s="11">
        <f>'OddsRatio_working_3-way'!X99^(1/3)*COS(('OddsRatio_working_3-way'!Y99+4*PI())/3)</f>
        <v>-0.22040236318763659</v>
      </c>
      <c r="AC99" s="11">
        <f>'OddsRatio_working_3-way'!X99^(1/3)*SIN('OddsRatio_working_3-way'!Y99/3)</f>
        <v>5.4092594930531722E-2</v>
      </c>
      <c r="AD99" s="11">
        <f>'OddsRatio_working_3-way'!X99^(1/3)*SIN(('OddsRatio_working_3-way'!Y99+2*PI())/3)</f>
        <v>0.43584068607976623</v>
      </c>
      <c r="AE99" s="11">
        <f>'OddsRatio_working_3-way'!X99^(1/3)*SIN(('OddsRatio_working_3-way'!Y99+4*PI())/3)</f>
        <v>-0.48993328101029771</v>
      </c>
      <c r="AF99" s="11">
        <f>-'OddsRatio_working_3-way'!U99/(3*'OddsRatio_working_3-way'!X99^(1/3))*COS(('OddsRatio_working_3-way'!Y99)/3)</f>
        <v>0.53449584910819614</v>
      </c>
      <c r="AG99" s="11">
        <f>-'OddsRatio_working_3-way'!U99/(3*'OddsRatio_working_3-way'!X99^(1/3))*COS(('OddsRatio_working_3-way'!Y99+2*PI())/3)</f>
        <v>-0.31409348592055975</v>
      </c>
      <c r="AH99" s="11">
        <f>-'OddsRatio_working_3-way'!U99/(3*'OddsRatio_working_3-way'!X99^(1/3))*COS(('OddsRatio_working_3-way'!Y99+4*PI())/3)</f>
        <v>-0.22040236318763659</v>
      </c>
      <c r="AI99" s="11">
        <f>'OddsRatio_working_3-way'!U99/(3*'OddsRatio_working_3-way'!X99^(1/3))*SIN(('OddsRatio_working_3-way'!Y99)/3)</f>
        <v>-5.4092594930531722E-2</v>
      </c>
      <c r="AJ99" s="11">
        <f>'OddsRatio_working_3-way'!U99/(3*'OddsRatio_working_3-way'!X99^(1/3))*SIN(('OddsRatio_working_3-way'!Y99+2*PI())/3)</f>
        <v>-0.43584068607976623</v>
      </c>
      <c r="AK99" s="11">
        <f>'OddsRatio_working_3-way'!U99/(3*'OddsRatio_working_3-way'!X99^(1/3))*SIN(('OddsRatio_working_3-way'!Y99+4*PI())/3)</f>
        <v>0.48993328101029771</v>
      </c>
      <c r="AL99" s="11">
        <f>'OddsRatio_working_3-way'!Z99+'OddsRatio_working_3-way'!AF99</f>
        <v>1.0689916982163923</v>
      </c>
      <c r="AM99" s="11">
        <f>'OddsRatio_working_3-way'!AA99+'OddsRatio_working_3-way'!AG99</f>
        <v>-0.62818697184111949</v>
      </c>
      <c r="AN99" s="11">
        <f>'OddsRatio_working_3-way'!AB99+'OddsRatio_working_3-way'!AH99</f>
        <v>-0.44080472637527318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1.0689916982163923</v>
      </c>
      <c r="AS99" s="11">
        <f>IF(('OddsRatio_working_3-way'!X99=0),IF(Q99&gt;0,-Q99^(1/3),(-Q99)^(1/3)),'OddsRatio_working_3-way'!AM99-'OddsRatio_working_3-way'!R99/3)</f>
        <v>-0.62818697184111949</v>
      </c>
      <c r="AT99" s="11">
        <f>IF(('OddsRatio_working_3-way'!X99=0),IF(Q99&gt;0,-Q99^(1/3),(-Q99)^(1/3)),'OddsRatio_working_3-way'!AN99-'OddsRatio_working_3-way'!R99/3)</f>
        <v>-0.44080472637527318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9">
        <f t="shared" si="26"/>
        <v>0.34780573824480732</v>
      </c>
      <c r="E100" s="9">
        <f t="shared" si="27"/>
        <v>0.2926643564519778</v>
      </c>
      <c r="F100" s="9">
        <f t="shared" si="28"/>
        <v>0.3595299053032146</v>
      </c>
      <c r="G100" s="9">
        <f t="shared" si="29"/>
        <v>1.0417601137003696</v>
      </c>
      <c r="H100" s="9">
        <f t="shared" si="30"/>
        <v>2.8751682046606652</v>
      </c>
      <c r="I100" s="9">
        <f t="shared" si="31"/>
        <v>3.4168834637848571</v>
      </c>
      <c r="J100" s="9">
        <f t="shared" si="32"/>
        <v>2.7814097944276317</v>
      </c>
      <c r="K100" s="11">
        <f t="shared" si="33"/>
        <v>0.35714285714285715</v>
      </c>
      <c r="L100" s="11">
        <f t="shared" si="34"/>
        <v>0.30120481927710846</v>
      </c>
      <c r="M100" s="11">
        <f t="shared" si="35"/>
        <v>0.36900369003690037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-0.28345961600751957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0.23142120405713523</v>
      </c>
      <c r="Q100" s="11">
        <f>2*'OddsRatio_working_3-way'!K100*'OddsRatio_working_3-way'!L100*'OddsRatio_working_3-way'!M100</f>
        <v>7.9389778407250519E-2</v>
      </c>
      <c r="R100" s="11">
        <f t="shared" si="36"/>
        <v>0</v>
      </c>
      <c r="S100" s="11">
        <f t="shared" si="37"/>
        <v>-0.81641684031278772</v>
      </c>
      <c r="T100" s="11">
        <f t="shared" si="38"/>
        <v>-0.28007438775738863</v>
      </c>
      <c r="U100" s="11">
        <f>'OddsRatio_working_3-way'!S100-'OddsRatio_working_3-way'!R100^2/3</f>
        <v>-0.81641684031278772</v>
      </c>
      <c r="V100" s="11">
        <f>'OddsRatio_working_3-way'!S100*'OddsRatio_working_3-way'!R100/3-2*'OddsRatio_working_3-way'!R100^3/27-'OddsRatio_working_3-way'!T100</f>
        <v>0.28007438775738863</v>
      </c>
      <c r="W100" s="11">
        <f>'OddsRatio_working_3-way'!V100^2+4*'OddsRatio_working_3-way'!U100^3/27</f>
        <v>-2.176350403312835E-3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0.14196655687255089</v>
      </c>
      <c r="Y100" s="11">
        <f>IF('OddsRatio_working_3-way'!W100&gt;=0,IF('OddsRatio_working_3-way'!V100+SQRT('OddsRatio_working_3-way'!W100)&gt;0,0,PI()),ACOS('OddsRatio_working_3-way'!V100/(2*'OddsRatio_working_3-way'!X100)))</f>
        <v>0.16505246827454756</v>
      </c>
      <c r="Z100" s="11">
        <f>'OddsRatio_working_3-way'!X100^(1/3)*COS('OddsRatio_working_3-way'!Y100/3)</f>
        <v>0.52088005685018479</v>
      </c>
      <c r="AA100" s="11">
        <f>'OddsRatio_working_3-way'!X100^(1/3)*COS(('OddsRatio_working_3-way'!Y100+2*PI())/3)</f>
        <v>-0.28528323393501348</v>
      </c>
      <c r="AB100" s="11">
        <f>'OddsRatio_working_3-way'!X100^(1/3)*COS(('OddsRatio_working_3-way'!Y100+4*PI())/3)</f>
        <v>-0.23559682291517139</v>
      </c>
      <c r="AC100" s="11">
        <f>'OddsRatio_working_3-way'!X100^(1/3)*SIN('OddsRatio_working_3-way'!Y100/3)</f>
        <v>2.8686462777372281E-2</v>
      </c>
      <c r="AD100" s="11">
        <f>'OddsRatio_working_3-way'!X100^(1/3)*SIN(('OddsRatio_working_3-way'!Y100+2*PI())/3)</f>
        <v>0.43675213016825654</v>
      </c>
      <c r="AE100" s="11">
        <f>'OddsRatio_working_3-way'!X100^(1/3)*SIN(('OddsRatio_working_3-way'!Y100+4*PI())/3)</f>
        <v>-0.46543859294562867</v>
      </c>
      <c r="AF100" s="11">
        <f>-'OddsRatio_working_3-way'!U100/(3*'OddsRatio_working_3-way'!X100^(1/3))*COS(('OddsRatio_working_3-way'!Y100)/3)</f>
        <v>0.52088005685018468</v>
      </c>
      <c r="AG100" s="11">
        <f>-'OddsRatio_working_3-way'!U100/(3*'OddsRatio_working_3-way'!X100^(1/3))*COS(('OddsRatio_working_3-way'!Y100+2*PI())/3)</f>
        <v>-0.28528323393501342</v>
      </c>
      <c r="AH100" s="11">
        <f>-'OddsRatio_working_3-way'!U100/(3*'OddsRatio_working_3-way'!X100^(1/3))*COS(('OddsRatio_working_3-way'!Y100+4*PI())/3)</f>
        <v>-0.23559682291517134</v>
      </c>
      <c r="AI100" s="11">
        <f>'OddsRatio_working_3-way'!U100/(3*'OddsRatio_working_3-way'!X100^(1/3))*SIN(('OddsRatio_working_3-way'!Y100)/3)</f>
        <v>-2.8686462777372274E-2</v>
      </c>
      <c r="AJ100" s="11">
        <f>'OddsRatio_working_3-way'!U100/(3*'OddsRatio_working_3-way'!X100^(1/3))*SIN(('OddsRatio_working_3-way'!Y100+2*PI())/3)</f>
        <v>-0.43675213016825642</v>
      </c>
      <c r="AK100" s="11">
        <f>'OddsRatio_working_3-way'!U100/(3*'OddsRatio_working_3-way'!X100^(1/3))*SIN(('OddsRatio_working_3-way'!Y100+4*PI())/3)</f>
        <v>0.46543859294562862</v>
      </c>
      <c r="AL100" s="11">
        <f>'OddsRatio_working_3-way'!Z100+'OddsRatio_working_3-way'!AF100</f>
        <v>1.0417601137003696</v>
      </c>
      <c r="AM100" s="11">
        <f>'OddsRatio_working_3-way'!AA100+'OddsRatio_working_3-way'!AG100</f>
        <v>-0.57056646787002685</v>
      </c>
      <c r="AN100" s="11">
        <f>'OddsRatio_working_3-way'!AB100+'OddsRatio_working_3-way'!AH100</f>
        <v>-0.47119364583034273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1.0417601137003696</v>
      </c>
      <c r="AS100" s="11">
        <f>IF(('OddsRatio_working_3-way'!X100=0),IF(Q100&gt;0,-Q100^(1/3),(-Q100)^(1/3)),'OddsRatio_working_3-way'!AM100-'OddsRatio_working_3-way'!R100/3)</f>
        <v>-0.57056646787002685</v>
      </c>
      <c r="AT100" s="11">
        <f>IF(('OddsRatio_working_3-way'!X100=0),IF(Q100&gt;0,-Q100^(1/3),(-Q100)^(1/3)),'OddsRatio_working_3-way'!AN100-'OddsRatio_working_3-way'!R100/3)</f>
        <v>-0.47119364583034273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9">
        <f t="shared" si="26"/>
        <v>0.3010767965324283</v>
      </c>
      <c r="E101" s="9">
        <f t="shared" si="27"/>
        <v>0.2963479279672267</v>
      </c>
      <c r="F101" s="9">
        <f t="shared" si="28"/>
        <v>0.40257527550034505</v>
      </c>
      <c r="G101" s="9">
        <f t="shared" si="29"/>
        <v>1.0600053506535234</v>
      </c>
      <c r="H101" s="9">
        <f t="shared" si="30"/>
        <v>3.3214117179312166</v>
      </c>
      <c r="I101" s="9">
        <f t="shared" si="31"/>
        <v>3.3744119854638925</v>
      </c>
      <c r="J101" s="9">
        <f t="shared" si="32"/>
        <v>2.4840074909149328</v>
      </c>
      <c r="K101" s="11">
        <f t="shared" si="33"/>
        <v>0.31347962382445144</v>
      </c>
      <c r="L101" s="11">
        <f t="shared" si="34"/>
        <v>0.30864197530864196</v>
      </c>
      <c r="M101" s="11">
        <f t="shared" si="35"/>
        <v>0.41666666666666669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-0.27686829985680572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0.2350290903930751</v>
      </c>
      <c r="Q101" s="11">
        <f>2*'OddsRatio_working_3-way'!K101*'OddsRatio_working_3-way'!L101*'OddsRatio_working_3-way'!M101</f>
        <v>8.0627475263490594E-2</v>
      </c>
      <c r="R101" s="11">
        <f t="shared" si="36"/>
        <v>0</v>
      </c>
      <c r="S101" s="11">
        <f t="shared" si="37"/>
        <v>-0.84888407417761602</v>
      </c>
      <c r="T101" s="11">
        <f t="shared" si="38"/>
        <v>-0.29121237536110323</v>
      </c>
      <c r="U101" s="11">
        <f>'OddsRatio_working_3-way'!S101-'OddsRatio_working_3-way'!R101^2/3</f>
        <v>-0.84888407417761602</v>
      </c>
      <c r="V101" s="11">
        <f>'OddsRatio_working_3-way'!S101*'OddsRatio_working_3-way'!R101/3-2*'OddsRatio_working_3-way'!R101^3/27-'OddsRatio_working_3-way'!T101</f>
        <v>0.29121237536110323</v>
      </c>
      <c r="W101" s="11">
        <f>'OddsRatio_working_3-way'!V101^2+4*'OddsRatio_working_3-way'!U101^3/27</f>
        <v>-5.8189679744632822E-3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0.15051878249733433</v>
      </c>
      <c r="Y101" s="11">
        <f>IF('OddsRatio_working_3-way'!W101&gt;=0,IF('OddsRatio_working_3-way'!V101+SQRT('OddsRatio_working_3-way'!W101)&gt;0,0,PI()),ACOS('OddsRatio_working_3-way'!V101/(2*'OddsRatio_working_3-way'!X101)))</f>
        <v>0.25619075526395085</v>
      </c>
      <c r="Z101" s="11">
        <f>'OddsRatio_working_3-way'!X101^(1/3)*COS('OddsRatio_working_3-way'!Y101/3)</f>
        <v>0.53000267532676182</v>
      </c>
      <c r="AA101" s="11">
        <f>'OddsRatio_working_3-way'!X101^(1/3)*COS(('OddsRatio_working_3-way'!Y101+2*PI())/3)</f>
        <v>-0.30429372438473457</v>
      </c>
      <c r="AB101" s="11">
        <f>'OddsRatio_working_3-way'!X101^(1/3)*COS(('OddsRatio_working_3-way'!Y101+4*PI())/3)</f>
        <v>-0.22570895094202736</v>
      </c>
      <c r="AC101" s="11">
        <f>'OddsRatio_working_3-way'!X101^(1/3)*SIN('OddsRatio_working_3-way'!Y101/3)</f>
        <v>4.537094010135289E-2</v>
      </c>
      <c r="AD101" s="11">
        <f>'OddsRatio_working_3-way'!X101^(1/3)*SIN(('OddsRatio_working_3-way'!Y101+2*PI())/3)</f>
        <v>0.43631031085601524</v>
      </c>
      <c r="AE101" s="11">
        <f>'OddsRatio_working_3-way'!X101^(1/3)*SIN(('OddsRatio_working_3-way'!Y101+4*PI())/3)</f>
        <v>-0.48168125095736797</v>
      </c>
      <c r="AF101" s="11">
        <f>-'OddsRatio_working_3-way'!U101/(3*'OddsRatio_working_3-way'!X101^(1/3))*COS(('OddsRatio_working_3-way'!Y101)/3)</f>
        <v>0.53000267532676171</v>
      </c>
      <c r="AG101" s="11">
        <f>-'OddsRatio_working_3-way'!U101/(3*'OddsRatio_working_3-way'!X101^(1/3))*COS(('OddsRatio_working_3-way'!Y101+2*PI())/3)</f>
        <v>-0.30429372438473445</v>
      </c>
      <c r="AH101" s="11">
        <f>-'OddsRatio_working_3-way'!U101/(3*'OddsRatio_working_3-way'!X101^(1/3))*COS(('OddsRatio_working_3-way'!Y101+4*PI())/3)</f>
        <v>-0.22570895094202731</v>
      </c>
      <c r="AI101" s="11">
        <f>'OddsRatio_working_3-way'!U101/(3*'OddsRatio_working_3-way'!X101^(1/3))*SIN(('OddsRatio_working_3-way'!Y101)/3)</f>
        <v>-4.5370940101352883E-2</v>
      </c>
      <c r="AJ101" s="11">
        <f>'OddsRatio_working_3-way'!U101/(3*'OddsRatio_working_3-way'!X101^(1/3))*SIN(('OddsRatio_working_3-way'!Y101+2*PI())/3)</f>
        <v>-0.43631031085601513</v>
      </c>
      <c r="AK101" s="11">
        <f>'OddsRatio_working_3-way'!U101/(3*'OddsRatio_working_3-way'!X101^(1/3))*SIN(('OddsRatio_working_3-way'!Y101+4*PI())/3)</f>
        <v>0.48168125095736786</v>
      </c>
      <c r="AL101" s="11">
        <f>'OddsRatio_working_3-way'!Z101+'OddsRatio_working_3-way'!AF101</f>
        <v>1.0600053506535234</v>
      </c>
      <c r="AM101" s="11">
        <f>'OddsRatio_working_3-way'!AA101+'OddsRatio_working_3-way'!AG101</f>
        <v>-0.60858744876946902</v>
      </c>
      <c r="AN101" s="11">
        <f>'OddsRatio_working_3-way'!AB101+'OddsRatio_working_3-way'!AH101</f>
        <v>-0.45141790188405467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1.0600053506535234</v>
      </c>
      <c r="AS101" s="11">
        <f>IF(('OddsRatio_working_3-way'!X101=0),IF(Q101&gt;0,-Q101^(1/3),(-Q101)^(1/3)),'OddsRatio_working_3-way'!AM101-'OddsRatio_working_3-way'!R101/3)</f>
        <v>-0.60858744876946902</v>
      </c>
      <c r="AT101" s="11">
        <f>IF(('OddsRatio_working_3-way'!X101=0),IF(Q101&gt;0,-Q101^(1/3),(-Q101)^(1/3)),'OddsRatio_working_3-way'!AN101-'OddsRatio_working_3-way'!R101/3)</f>
        <v>-0.45141790188405467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9">
        <f t="shared" si="26"/>
        <v>0.26997623442726176</v>
      </c>
      <c r="E102" s="9">
        <f t="shared" si="27"/>
        <v>0.30196151279274841</v>
      </c>
      <c r="F102" s="9">
        <f t="shared" si="28"/>
        <v>0.42806225277999005</v>
      </c>
      <c r="G102" s="9">
        <f t="shared" si="29"/>
        <v>1.0604038175571333</v>
      </c>
      <c r="H102" s="9">
        <f t="shared" si="30"/>
        <v>3.7040297347706899</v>
      </c>
      <c r="I102" s="9">
        <f t="shared" si="31"/>
        <v>3.311680322274551</v>
      </c>
      <c r="J102" s="9">
        <f t="shared" si="32"/>
        <v>2.3361088101219876</v>
      </c>
      <c r="K102" s="11">
        <f t="shared" si="33"/>
        <v>0.28169014084507044</v>
      </c>
      <c r="L102" s="11">
        <f t="shared" si="34"/>
        <v>0.31446540880503143</v>
      </c>
      <c r="M102" s="11">
        <f t="shared" si="35"/>
        <v>0.44247787610619471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-0.27453853190943966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0.23478097952662824</v>
      </c>
      <c r="Q102" s="11">
        <f>2*'OddsRatio_working_3-way'!K102*'OddsRatio_working_3-way'!L102*'OddsRatio_working_3-way'!M102</f>
        <v>7.839097813910792E-2</v>
      </c>
      <c r="R102" s="11">
        <f t="shared" si="36"/>
        <v>0</v>
      </c>
      <c r="S102" s="11">
        <f t="shared" si="37"/>
        <v>-0.85518407158989984</v>
      </c>
      <c r="T102" s="11">
        <f t="shared" si="38"/>
        <v>-0.28553725261766266</v>
      </c>
      <c r="U102" s="11">
        <f>'OddsRatio_working_3-way'!S102-'OddsRatio_working_3-way'!R102^2/3</f>
        <v>-0.85518407158989984</v>
      </c>
      <c r="V102" s="11">
        <f>'OddsRatio_working_3-way'!S102*'OddsRatio_working_3-way'!R102/3-2*'OddsRatio_working_3-way'!R102^3/27-'OddsRatio_working_3-way'!T102</f>
        <v>0.28553725261766266</v>
      </c>
      <c r="W102" s="11">
        <f>'OddsRatio_working_3-way'!V102^2+4*'OddsRatio_working_3-way'!U102^3/27</f>
        <v>-1.1124795103332599E-2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0.15219750140506208</v>
      </c>
      <c r="Y102" s="11">
        <f>IF('OddsRatio_working_3-way'!W102&gt;=0,IF('OddsRatio_working_3-way'!V102+SQRT('OddsRatio_working_3-way'!W102)&gt;0,0,PI()),ACOS('OddsRatio_working_3-way'!V102/(2*'OddsRatio_working_3-way'!X102)))</f>
        <v>0.35384184368099003</v>
      </c>
      <c r="Z102" s="11">
        <f>'OddsRatio_working_3-way'!X102^(1/3)*COS('OddsRatio_working_3-way'!Y102/3)</f>
        <v>0.53020190877856666</v>
      </c>
      <c r="AA102" s="11">
        <f>'OddsRatio_working_3-way'!X102^(1/3)*COS(('OddsRatio_working_3-way'!Y102+2*PI())/3)</f>
        <v>-0.31951115419729959</v>
      </c>
      <c r="AB102" s="11">
        <f>'OddsRatio_working_3-way'!X102^(1/3)*COS(('OddsRatio_working_3-way'!Y102+4*PI())/3)</f>
        <v>-0.21069075458126751</v>
      </c>
      <c r="AC102" s="11">
        <f>'OddsRatio_working_3-way'!X102^(1/3)*SIN('OddsRatio_working_3-way'!Y102/3)</f>
        <v>6.2827487011638983E-2</v>
      </c>
      <c r="AD102" s="11">
        <f>'OddsRatio_working_3-way'!X102^(1/3)*SIN(('OddsRatio_working_3-way'!Y102+2*PI())/3)</f>
        <v>0.42775457863141886</v>
      </c>
      <c r="AE102" s="11">
        <f>'OddsRatio_working_3-way'!X102^(1/3)*SIN(('OddsRatio_working_3-way'!Y102+4*PI())/3)</f>
        <v>-0.49058206564305767</v>
      </c>
      <c r="AF102" s="11">
        <f>-'OddsRatio_working_3-way'!U102/(3*'OddsRatio_working_3-way'!X102^(1/3))*COS(('OddsRatio_working_3-way'!Y102)/3)</f>
        <v>0.53020190877856666</v>
      </c>
      <c r="AG102" s="11">
        <f>-'OddsRatio_working_3-way'!U102/(3*'OddsRatio_working_3-way'!X102^(1/3))*COS(('OddsRatio_working_3-way'!Y102+2*PI())/3)</f>
        <v>-0.31951115419729959</v>
      </c>
      <c r="AH102" s="11">
        <f>-'OddsRatio_working_3-way'!U102/(3*'OddsRatio_working_3-way'!X102^(1/3))*COS(('OddsRatio_working_3-way'!Y102+4*PI())/3)</f>
        <v>-0.21069075458126751</v>
      </c>
      <c r="AI102" s="11">
        <f>'OddsRatio_working_3-way'!U102/(3*'OddsRatio_working_3-way'!X102^(1/3))*SIN(('OddsRatio_working_3-way'!Y102)/3)</f>
        <v>-6.2827487011638983E-2</v>
      </c>
      <c r="AJ102" s="11">
        <f>'OddsRatio_working_3-way'!U102/(3*'OddsRatio_working_3-way'!X102^(1/3))*SIN(('OddsRatio_working_3-way'!Y102+2*PI())/3)</f>
        <v>-0.42775457863141886</v>
      </c>
      <c r="AK102" s="11">
        <f>'OddsRatio_working_3-way'!U102/(3*'OddsRatio_working_3-way'!X102^(1/3))*SIN(('OddsRatio_working_3-way'!Y102+4*PI())/3)</f>
        <v>0.49058206564305767</v>
      </c>
      <c r="AL102" s="11">
        <f>'OddsRatio_working_3-way'!Z102+'OddsRatio_working_3-way'!AF102</f>
        <v>1.0604038175571333</v>
      </c>
      <c r="AM102" s="11">
        <f>'OddsRatio_working_3-way'!AA102+'OddsRatio_working_3-way'!AG102</f>
        <v>-0.63902230839459917</v>
      </c>
      <c r="AN102" s="11">
        <f>'OddsRatio_working_3-way'!AB102+'OddsRatio_working_3-way'!AH102</f>
        <v>-0.42138150916253503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1.0604038175571333</v>
      </c>
      <c r="AS102" s="11">
        <f>IF(('OddsRatio_working_3-way'!X102=0),IF(Q102&gt;0,-Q102^(1/3),(-Q102)^(1/3)),'OddsRatio_working_3-way'!AM102-'OddsRatio_working_3-way'!R102/3)</f>
        <v>-0.63902230839459917</v>
      </c>
      <c r="AT102" s="11">
        <f>IF(('OddsRatio_working_3-way'!X102=0),IF(Q102&gt;0,-Q102^(1/3),(-Q102)^(1/3)),'OddsRatio_working_3-way'!AN102-'OddsRatio_working_3-way'!R102/3)</f>
        <v>-0.42138150916253503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9">
        <f t="shared" si="26"/>
        <v>0.46773091407757839</v>
      </c>
      <c r="E103" s="9">
        <f t="shared" si="27"/>
        <v>0.27816233470140683</v>
      </c>
      <c r="F103" s="9">
        <f t="shared" si="28"/>
        <v>0.254106751221015</v>
      </c>
      <c r="G103" s="9">
        <f t="shared" si="29"/>
        <v>1.0635340296754974</v>
      </c>
      <c r="H103" s="9">
        <f t="shared" si="30"/>
        <v>2.1379814117527816</v>
      </c>
      <c r="I103" s="9">
        <f t="shared" si="31"/>
        <v>3.5950230324082133</v>
      </c>
      <c r="J103" s="9">
        <f t="shared" si="32"/>
        <v>3.9353539219043721</v>
      </c>
      <c r="K103" s="11">
        <f t="shared" si="33"/>
        <v>0.48309178743961356</v>
      </c>
      <c r="L103" s="11">
        <f t="shared" si="34"/>
        <v>0.29069767441860467</v>
      </c>
      <c r="M103" s="11">
        <f t="shared" si="35"/>
        <v>0.26595744680851063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-0.26913244268513936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0.23418059649047318</v>
      </c>
      <c r="Q103" s="11">
        <f>2*'OddsRatio_working_3-way'!K103*'OddsRatio_working_3-way'!L103*'OddsRatio_working_3-way'!M103</f>
        <v>7.4698754861394975E-2</v>
      </c>
      <c r="R103" s="11">
        <f t="shared" si="36"/>
        <v>0</v>
      </c>
      <c r="S103" s="11">
        <f t="shared" si="37"/>
        <v>-0.87013142731529891</v>
      </c>
      <c r="T103" s="11">
        <f t="shared" si="38"/>
        <v>-0.27755388431110017</v>
      </c>
      <c r="U103" s="11">
        <f>'OddsRatio_working_3-way'!S103-'OddsRatio_working_3-way'!R103^2/3</f>
        <v>-0.87013142731529891</v>
      </c>
      <c r="V103" s="11">
        <f>'OddsRatio_working_3-way'!S103*'OddsRatio_working_3-way'!R103/3-2*'OddsRatio_working_3-way'!R103^3/27-'OddsRatio_working_3-way'!T103</f>
        <v>0.27755388431110017</v>
      </c>
      <c r="W103" s="11">
        <f>'OddsRatio_working_3-way'!V103^2+4*'OddsRatio_working_3-way'!U103^3/27</f>
        <v>-2.0564060131970444E-2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0.15620516863099476</v>
      </c>
      <c r="Y103" s="11">
        <f>IF('OddsRatio_working_3-way'!W103&gt;=0,IF('OddsRatio_working_3-way'!V103+SQRT('OddsRatio_working_3-way'!W103)&gt;0,0,PI()),ACOS('OddsRatio_working_3-way'!V103/(2*'OddsRatio_working_3-way'!X103)))</f>
        <v>0.4768887497387857</v>
      </c>
      <c r="Z103" s="11">
        <f>'OddsRatio_working_3-way'!X103^(1/3)*COS('OddsRatio_working_3-way'!Y103/3)</f>
        <v>0.5317670148377488</v>
      </c>
      <c r="AA103" s="11">
        <f>'OddsRatio_working_3-way'!X103^(1/3)*COS(('OddsRatio_working_3-way'!Y103+2*PI())/3)</f>
        <v>-0.33971262279171949</v>
      </c>
      <c r="AB103" s="11">
        <f>'OddsRatio_working_3-way'!X103^(1/3)*COS(('OddsRatio_working_3-way'!Y103+4*PI())/3)</f>
        <v>-0.19205439204602937</v>
      </c>
      <c r="AC103" s="11">
        <f>'OddsRatio_working_3-way'!X103^(1/3)*SIN('OddsRatio_working_3-way'!Y103/3)</f>
        <v>8.5250519269088304E-2</v>
      </c>
      <c r="AD103" s="11">
        <f>'OddsRatio_working_3-way'!X103^(1/3)*SIN(('OddsRatio_working_3-way'!Y103+2*PI())/3)</f>
        <v>0.41789848410956293</v>
      </c>
      <c r="AE103" s="11">
        <f>'OddsRatio_working_3-way'!X103^(1/3)*SIN(('OddsRatio_working_3-way'!Y103+4*PI())/3)</f>
        <v>-0.50314900337865098</v>
      </c>
      <c r="AF103" s="11">
        <f>-'OddsRatio_working_3-way'!U103/(3*'OddsRatio_working_3-way'!X103^(1/3))*COS(('OddsRatio_working_3-way'!Y103)/3)</f>
        <v>0.53176701483774869</v>
      </c>
      <c r="AG103" s="11">
        <f>-'OddsRatio_working_3-way'!U103/(3*'OddsRatio_working_3-way'!X103^(1/3))*COS(('OddsRatio_working_3-way'!Y103+2*PI())/3)</f>
        <v>-0.33971262279171943</v>
      </c>
      <c r="AH103" s="11">
        <f>-'OddsRatio_working_3-way'!U103/(3*'OddsRatio_working_3-way'!X103^(1/3))*COS(('OddsRatio_working_3-way'!Y103+4*PI())/3)</f>
        <v>-0.19205439204602934</v>
      </c>
      <c r="AI103" s="11">
        <f>'OddsRatio_working_3-way'!U103/(3*'OddsRatio_working_3-way'!X103^(1/3))*SIN(('OddsRatio_working_3-way'!Y103)/3)</f>
        <v>-8.525051926908829E-2</v>
      </c>
      <c r="AJ103" s="11">
        <f>'OddsRatio_working_3-way'!U103/(3*'OddsRatio_working_3-way'!X103^(1/3))*SIN(('OddsRatio_working_3-way'!Y103+2*PI())/3)</f>
        <v>-0.41789848410956282</v>
      </c>
      <c r="AK103" s="11">
        <f>'OddsRatio_working_3-way'!U103/(3*'OddsRatio_working_3-way'!X103^(1/3))*SIN(('OddsRatio_working_3-way'!Y103+4*PI())/3)</f>
        <v>0.50314900337865087</v>
      </c>
      <c r="AL103" s="11">
        <f>'OddsRatio_working_3-way'!Z103+'OddsRatio_working_3-way'!AF103</f>
        <v>1.0635340296754974</v>
      </c>
      <c r="AM103" s="11">
        <f>'OddsRatio_working_3-way'!AA103+'OddsRatio_working_3-way'!AG103</f>
        <v>-0.67942524558343886</v>
      </c>
      <c r="AN103" s="11">
        <f>'OddsRatio_working_3-way'!AB103+'OddsRatio_working_3-way'!AH103</f>
        <v>-0.38410878409205873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1.0635340296754974</v>
      </c>
      <c r="AS103" s="11">
        <f>IF(('OddsRatio_working_3-way'!X103=0),IF(Q103&gt;0,-Q103^(1/3),(-Q103)^(1/3)),'OddsRatio_working_3-way'!AM103-'OddsRatio_working_3-way'!R103/3)</f>
        <v>-0.67942524558343886</v>
      </c>
      <c r="AT103" s="11">
        <f>IF(('OddsRatio_working_3-way'!X103=0),IF(Q103&gt;0,-Q103^(1/3),(-Q103)^(1/3)),'OddsRatio_working_3-way'!AN103-'OddsRatio_working_3-way'!R103/3)</f>
        <v>-0.38410878409205873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9">
        <f t="shared" si="26"/>
        <v>0.32695500084175477</v>
      </c>
      <c r="E104" s="9">
        <f t="shared" si="27"/>
        <v>0.3202541067990301</v>
      </c>
      <c r="F104" s="9">
        <f t="shared" si="28"/>
        <v>0.35279089235921507</v>
      </c>
      <c r="G104" s="9">
        <f t="shared" si="29"/>
        <v>1.0665931946006608</v>
      </c>
      <c r="H104" s="9">
        <f t="shared" si="30"/>
        <v>3.0585248655792756</v>
      </c>
      <c r="I104" s="9">
        <f t="shared" si="31"/>
        <v>3.1225204572553151</v>
      </c>
      <c r="J104" s="9">
        <f t="shared" si="32"/>
        <v>2.8345402947131366</v>
      </c>
      <c r="K104" s="11">
        <f t="shared" si="33"/>
        <v>0.34129692832764502</v>
      </c>
      <c r="L104" s="11">
        <f t="shared" si="34"/>
        <v>0.33444816053511706</v>
      </c>
      <c r="M104" s="11">
        <f t="shared" si="35"/>
        <v>0.36764705882352938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-0.27722418769921009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0.23668535753589387</v>
      </c>
      <c r="Q104" s="11">
        <f>2*'OddsRatio_working_3-way'!K104*'OddsRatio_working_3-way'!L104*'OddsRatio_working_3-way'!M104</f>
        <v>8.3930977849607763E-2</v>
      </c>
      <c r="R104" s="11">
        <f t="shared" si="36"/>
        <v>0</v>
      </c>
      <c r="S104" s="11">
        <f t="shared" si="37"/>
        <v>-0.8537687836701281</v>
      </c>
      <c r="T104" s="11">
        <f t="shared" si="38"/>
        <v>-0.30275488782628657</v>
      </c>
      <c r="U104" s="11">
        <f>'OddsRatio_working_3-way'!S104-'OddsRatio_working_3-way'!R104^2/3</f>
        <v>-0.8537687836701281</v>
      </c>
      <c r="V104" s="11">
        <f>'OddsRatio_working_3-way'!S104*'OddsRatio_working_3-way'!R104/3-2*'OddsRatio_working_3-way'!R104^3/27-'OddsRatio_working_3-way'!T104</f>
        <v>0.30275488782628657</v>
      </c>
      <c r="W104" s="11">
        <f>'OddsRatio_working_3-way'!V104^2+4*'OddsRatio_working_3-way'!U104^3/27</f>
        <v>-5.3653147480194063E-4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0.15181983860608378</v>
      </c>
      <c r="Y104" s="11">
        <f>IF('OddsRatio_working_3-way'!W104&gt;=0,IF('OddsRatio_working_3-way'!V104+SQRT('OddsRatio_working_3-way'!W104)&gt;0,0,PI()),ACOS('OddsRatio_working_3-way'!V104/(2*'OddsRatio_working_3-way'!X104)))</f>
        <v>7.6359171023732575E-2</v>
      </c>
      <c r="Z104" s="11">
        <f>'OddsRatio_working_3-way'!X104^(1/3)*COS('OddsRatio_working_3-way'!Y104/3)</f>
        <v>0.53329659730033041</v>
      </c>
      <c r="AA104" s="11">
        <f>'OddsRatio_working_3-way'!X104^(1/3)*COS(('OddsRatio_working_3-way'!Y104+2*PI())/3)</f>
        <v>-0.27840629161022862</v>
      </c>
      <c r="AB104" s="11">
        <f>'OddsRatio_working_3-way'!X104^(1/3)*COS(('OddsRatio_working_3-way'!Y104+4*PI())/3)</f>
        <v>-0.25489030569010196</v>
      </c>
      <c r="AC104" s="11">
        <f>'OddsRatio_working_3-way'!X104^(1/3)*SIN('OddsRatio_working_3-way'!Y104/3)</f>
        <v>1.3576960801244689E-2</v>
      </c>
      <c r="AD104" s="11">
        <f>'OddsRatio_working_3-way'!X104^(1/3)*SIN(('OddsRatio_working_3-way'!Y104+2*PI())/3)</f>
        <v>0.4550599206132635</v>
      </c>
      <c r="AE104" s="11">
        <f>'OddsRatio_working_3-way'!X104^(1/3)*SIN(('OddsRatio_working_3-way'!Y104+4*PI())/3)</f>
        <v>-0.4686368814145081</v>
      </c>
      <c r="AF104" s="11">
        <f>-'OddsRatio_working_3-way'!U104/(3*'OddsRatio_working_3-way'!X104^(1/3))*COS(('OddsRatio_working_3-way'!Y104)/3)</f>
        <v>0.53329659730033041</v>
      </c>
      <c r="AG104" s="11">
        <f>-'OddsRatio_working_3-way'!U104/(3*'OddsRatio_working_3-way'!X104^(1/3))*COS(('OddsRatio_working_3-way'!Y104+2*PI())/3)</f>
        <v>-0.27840629161022862</v>
      </c>
      <c r="AH104" s="11">
        <f>-'OddsRatio_working_3-way'!U104/(3*'OddsRatio_working_3-way'!X104^(1/3))*COS(('OddsRatio_working_3-way'!Y104+4*PI())/3)</f>
        <v>-0.25489030569010196</v>
      </c>
      <c r="AI104" s="11">
        <f>'OddsRatio_working_3-way'!U104/(3*'OddsRatio_working_3-way'!X104^(1/3))*SIN(('OddsRatio_working_3-way'!Y104)/3)</f>
        <v>-1.3576960801244689E-2</v>
      </c>
      <c r="AJ104" s="11">
        <f>'OddsRatio_working_3-way'!U104/(3*'OddsRatio_working_3-way'!X104^(1/3))*SIN(('OddsRatio_working_3-way'!Y104+2*PI())/3)</f>
        <v>-0.4550599206132635</v>
      </c>
      <c r="AK104" s="11">
        <f>'OddsRatio_working_3-way'!U104/(3*'OddsRatio_working_3-way'!X104^(1/3))*SIN(('OddsRatio_working_3-way'!Y104+4*PI())/3)</f>
        <v>0.4686368814145081</v>
      </c>
      <c r="AL104" s="11">
        <f>'OddsRatio_working_3-way'!Z104+'OddsRatio_working_3-way'!AF104</f>
        <v>1.0665931946006608</v>
      </c>
      <c r="AM104" s="11">
        <f>'OddsRatio_working_3-way'!AA104+'OddsRatio_working_3-way'!AG104</f>
        <v>-0.55681258322045724</v>
      </c>
      <c r="AN104" s="11">
        <f>'OddsRatio_working_3-way'!AB104+'OddsRatio_working_3-way'!AH104</f>
        <v>-0.50978061138020392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1.0665931946006608</v>
      </c>
      <c r="AS104" s="11">
        <f>IF(('OddsRatio_working_3-way'!X104=0),IF(Q104&gt;0,-Q104^(1/3),(-Q104)^(1/3)),'OddsRatio_working_3-way'!AM104-'OddsRatio_working_3-way'!R104/3)</f>
        <v>-0.55681258322045724</v>
      </c>
      <c r="AT104" s="11">
        <f>IF(('OddsRatio_working_3-way'!X104=0),IF(Q104&gt;0,-Q104^(1/3),(-Q104)^(1/3)),'OddsRatio_working_3-way'!AN104-'OddsRatio_working_3-way'!R104/3)</f>
        <v>-0.50978061138020392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9">
        <f t="shared" si="26"/>
        <v>0.57997938594147724</v>
      </c>
      <c r="E105" s="9">
        <f t="shared" si="27"/>
        <v>0.26573845778718413</v>
      </c>
      <c r="F105" s="9">
        <f t="shared" si="28"/>
        <v>0.15428215627133865</v>
      </c>
      <c r="G105" s="9">
        <f t="shared" si="29"/>
        <v>1.1141526332717602</v>
      </c>
      <c r="H105" s="9">
        <f t="shared" si="30"/>
        <v>1.7241992116266438</v>
      </c>
      <c r="I105" s="9">
        <f t="shared" si="31"/>
        <v>3.763098530513965</v>
      </c>
      <c r="J105" s="9">
        <f t="shared" si="32"/>
        <v>6.481630955697061</v>
      </c>
      <c r="K105" s="11">
        <f t="shared" si="33"/>
        <v>0.60606060606060608</v>
      </c>
      <c r="L105" s="11">
        <f t="shared" si="34"/>
        <v>0.28735632183908044</v>
      </c>
      <c r="M105" s="11">
        <f t="shared" si="35"/>
        <v>0.16891891891891891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-0.23331638848880221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0.23681596957459028</v>
      </c>
      <c r="Q105" s="11">
        <f>2*'OddsRatio_working_3-way'!K105*'OddsRatio_working_3-way'!L105*'OddsRatio_working_3-way'!M105</f>
        <v>5.8836265732817451E-2</v>
      </c>
      <c r="R105" s="11">
        <f t="shared" si="36"/>
        <v>0</v>
      </c>
      <c r="S105" s="11">
        <f t="shared" si="37"/>
        <v>-1.0149992939135351</v>
      </c>
      <c r="T105" s="11">
        <f t="shared" si="38"/>
        <v>-0.25217373761826956</v>
      </c>
      <c r="U105" s="11">
        <f>'OddsRatio_working_3-way'!S105-'OddsRatio_working_3-way'!R105^2/3</f>
        <v>-1.0149992939135351</v>
      </c>
      <c r="V105" s="11">
        <f>'OddsRatio_working_3-way'!S105*'OddsRatio_working_3-way'!R105/3-2*'OddsRatio_working_3-way'!R105^3/27-'OddsRatio_working_3-way'!T105</f>
        <v>0.25217373761826956</v>
      </c>
      <c r="W105" s="11">
        <f>'OddsRatio_working_3-way'!V105^2+4*'OddsRatio_working_3-way'!U105^3/27</f>
        <v>-9.1323397569370357E-2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0.19679620900422487</v>
      </c>
      <c r="Y105" s="11">
        <f>IF('OddsRatio_working_3-way'!W105&gt;=0,IF('OddsRatio_working_3-way'!V105+SQRT('OddsRatio_working_3-way'!W105)&gt;0,0,PI()),ACOS('OddsRatio_working_3-way'!V105/(2*'OddsRatio_working_3-way'!X105)))</f>
        <v>0.87538976111697253</v>
      </c>
      <c r="Z105" s="11">
        <f>'OddsRatio_working_3-way'!X105^(1/3)*COS('OddsRatio_working_3-way'!Y105/3)</f>
        <v>0.55707631663588009</v>
      </c>
      <c r="AA105" s="11">
        <f>'OddsRatio_working_3-way'!X105^(1/3)*COS(('OddsRatio_working_3-way'!Y105+2*PI())/3)</f>
        <v>-0.42344953316799883</v>
      </c>
      <c r="AB105" s="11">
        <f>'OddsRatio_working_3-way'!X105^(1/3)*COS(('OddsRatio_working_3-way'!Y105+4*PI())/3)</f>
        <v>-0.1336267834678812</v>
      </c>
      <c r="AC105" s="11">
        <f>'OddsRatio_working_3-way'!X105^(1/3)*SIN('OddsRatio_working_3-way'!Y105/3)</f>
        <v>0.16732924255664045</v>
      </c>
      <c r="AD105" s="11">
        <f>'OddsRatio_working_3-way'!X105^(1/3)*SIN(('OddsRatio_working_3-way'!Y105+2*PI())/3)</f>
        <v>0.39877762077501572</v>
      </c>
      <c r="AE105" s="11">
        <f>'OddsRatio_working_3-way'!X105^(1/3)*SIN(('OddsRatio_working_3-way'!Y105+4*PI())/3)</f>
        <v>-0.56610686333165605</v>
      </c>
      <c r="AF105" s="11">
        <f>-'OddsRatio_working_3-way'!U105/(3*'OddsRatio_working_3-way'!X105^(1/3))*COS(('OddsRatio_working_3-way'!Y105)/3)</f>
        <v>0.55707631663588009</v>
      </c>
      <c r="AG105" s="11">
        <f>-'OddsRatio_working_3-way'!U105/(3*'OddsRatio_working_3-way'!X105^(1/3))*COS(('OddsRatio_working_3-way'!Y105+2*PI())/3)</f>
        <v>-0.42344953316799883</v>
      </c>
      <c r="AH105" s="11">
        <f>-'OddsRatio_working_3-way'!U105/(3*'OddsRatio_working_3-way'!X105^(1/3))*COS(('OddsRatio_working_3-way'!Y105+4*PI())/3)</f>
        <v>-0.1336267834678812</v>
      </c>
      <c r="AI105" s="11">
        <f>'OddsRatio_working_3-way'!U105/(3*'OddsRatio_working_3-way'!X105^(1/3))*SIN(('OddsRatio_working_3-way'!Y105)/3)</f>
        <v>-0.16732924255664045</v>
      </c>
      <c r="AJ105" s="11">
        <f>'OddsRatio_working_3-way'!U105/(3*'OddsRatio_working_3-way'!X105^(1/3))*SIN(('OddsRatio_working_3-way'!Y105+2*PI())/3)</f>
        <v>-0.39877762077501572</v>
      </c>
      <c r="AK105" s="11">
        <f>'OddsRatio_working_3-way'!U105/(3*'OddsRatio_working_3-way'!X105^(1/3))*SIN(('OddsRatio_working_3-way'!Y105+4*PI())/3)</f>
        <v>0.56610686333165605</v>
      </c>
      <c r="AL105" s="11">
        <f>'OddsRatio_working_3-way'!Z105+'OddsRatio_working_3-way'!AF105</f>
        <v>1.1141526332717602</v>
      </c>
      <c r="AM105" s="11">
        <f>'OddsRatio_working_3-way'!AA105+'OddsRatio_working_3-way'!AG105</f>
        <v>-0.84689906633599765</v>
      </c>
      <c r="AN105" s="11">
        <f>'OddsRatio_working_3-way'!AB105+'OddsRatio_working_3-way'!AH105</f>
        <v>-0.26725356693576241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1.1141526332717602</v>
      </c>
      <c r="AS105" s="11">
        <f>IF(('OddsRatio_working_3-way'!X105=0),IF(Q105&gt;0,-Q105^(1/3),(-Q105)^(1/3)),'OddsRatio_working_3-way'!AM105-'OddsRatio_working_3-way'!R105/3)</f>
        <v>-0.84689906633599765</v>
      </c>
      <c r="AT105" s="11">
        <f>IF(('OddsRatio_working_3-way'!X105=0),IF(Q105&gt;0,-Q105^(1/3),(-Q105)^(1/3)),'OddsRatio_working_3-way'!AN105-'OddsRatio_working_3-way'!R105/3)</f>
        <v>-0.26725356693576241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9">
        <f t="shared" si="26"/>
        <v>0.24944669626858423</v>
      </c>
      <c r="E106" s="9">
        <f t="shared" si="27"/>
        <v>0.29808304760987059</v>
      </c>
      <c r="F106" s="9">
        <f t="shared" si="28"/>
        <v>0.45247025612154518</v>
      </c>
      <c r="G106" s="9">
        <f t="shared" si="29"/>
        <v>1.0901711943638444</v>
      </c>
      <c r="H106" s="9">
        <f t="shared" si="30"/>
        <v>4.0088724964442104</v>
      </c>
      <c r="I106" s="9">
        <f t="shared" si="31"/>
        <v>3.354769779825904</v>
      </c>
      <c r="J106" s="9">
        <f t="shared" si="32"/>
        <v>2.2100900257438671</v>
      </c>
      <c r="K106" s="11">
        <f t="shared" si="33"/>
        <v>0.26595744680851063</v>
      </c>
      <c r="L106" s="11">
        <f t="shared" si="34"/>
        <v>0.31645569620253161</v>
      </c>
      <c r="M106" s="11">
        <f t="shared" si="35"/>
        <v>0.47393364928909953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-0.26395411025435167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0.2405248371610953</v>
      </c>
      <c r="Q106" s="11">
        <f>2*'OddsRatio_working_3-way'!K106*'OddsRatio_working_3-way'!L106*'OddsRatio_working_3-way'!M106</f>
        <v>7.9776065393398099E-2</v>
      </c>
      <c r="R106" s="11">
        <f t="shared" si="36"/>
        <v>0</v>
      </c>
      <c r="S106" s="11">
        <f t="shared" si="37"/>
        <v>-0.91123732428080229</v>
      </c>
      <c r="T106" s="11">
        <f t="shared" si="38"/>
        <v>-0.30223460175150985</v>
      </c>
      <c r="U106" s="11">
        <f>'OddsRatio_working_3-way'!S106-'OddsRatio_working_3-way'!R106^2/3</f>
        <v>-0.91123732428080229</v>
      </c>
      <c r="V106" s="11">
        <f>'OddsRatio_working_3-way'!S106*'OddsRatio_working_3-way'!R106/3-2*'OddsRatio_working_3-way'!R106^3/27-'OddsRatio_working_3-way'!T106</f>
        <v>0.30223460175150985</v>
      </c>
      <c r="W106" s="11">
        <f>'OddsRatio_working_3-way'!V106^2+4*'OddsRatio_working_3-way'!U106^3/27</f>
        <v>-2.0750403453285687E-2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0.16740382160301737</v>
      </c>
      <c r="Y106" s="11">
        <f>IF('OddsRatio_working_3-way'!W106&gt;=0,IF('OddsRatio_working_3-way'!V106+SQRT('OddsRatio_working_3-way'!W106)&gt;0,0,PI()),ACOS('OddsRatio_working_3-way'!V106/(2*'OddsRatio_working_3-way'!X106)))</f>
        <v>0.44476644294445777</v>
      </c>
      <c r="Z106" s="11">
        <f>'OddsRatio_working_3-way'!X106^(1/3)*COS('OddsRatio_working_3-way'!Y106/3)</f>
        <v>0.54508559718192218</v>
      </c>
      <c r="AA106" s="11">
        <f>'OddsRatio_working_3-way'!X106^(1/3)*COS(('OddsRatio_working_3-way'!Y106+2*PI())/3)</f>
        <v>-0.34304527995737166</v>
      </c>
      <c r="AB106" s="11">
        <f>'OddsRatio_working_3-way'!X106^(1/3)*COS(('OddsRatio_working_3-way'!Y106+4*PI())/3)</f>
        <v>-0.20204031722455046</v>
      </c>
      <c r="AC106" s="11">
        <f>'OddsRatio_working_3-way'!X106^(1/3)*SIN('OddsRatio_working_3-way'!Y106/3)</f>
        <v>8.1409253190867462E-2</v>
      </c>
      <c r="AD106" s="11">
        <f>'OddsRatio_working_3-way'!X106^(1/3)*SIN(('OddsRatio_working_3-way'!Y106+2*PI())/3)</f>
        <v>0.43135334780112233</v>
      </c>
      <c r="AE106" s="11">
        <f>'OddsRatio_working_3-way'!X106^(1/3)*SIN(('OddsRatio_working_3-way'!Y106+4*PI())/3)</f>
        <v>-0.51276260099198978</v>
      </c>
      <c r="AF106" s="11">
        <f>-'OddsRatio_working_3-way'!U106/(3*'OddsRatio_working_3-way'!X106^(1/3))*COS(('OddsRatio_working_3-way'!Y106)/3)</f>
        <v>0.54508559718192218</v>
      </c>
      <c r="AG106" s="11">
        <f>-'OddsRatio_working_3-way'!U106/(3*'OddsRatio_working_3-way'!X106^(1/3))*COS(('OddsRatio_working_3-way'!Y106+2*PI())/3)</f>
        <v>-0.34304527995737166</v>
      </c>
      <c r="AH106" s="11">
        <f>-'OddsRatio_working_3-way'!U106/(3*'OddsRatio_working_3-way'!X106^(1/3))*COS(('OddsRatio_working_3-way'!Y106+4*PI())/3)</f>
        <v>-0.20204031722455046</v>
      </c>
      <c r="AI106" s="11">
        <f>'OddsRatio_working_3-way'!U106/(3*'OddsRatio_working_3-way'!X106^(1/3))*SIN(('OddsRatio_working_3-way'!Y106)/3)</f>
        <v>-8.1409253190867462E-2</v>
      </c>
      <c r="AJ106" s="11">
        <f>'OddsRatio_working_3-way'!U106/(3*'OddsRatio_working_3-way'!X106^(1/3))*SIN(('OddsRatio_working_3-way'!Y106+2*PI())/3)</f>
        <v>-0.43135334780112233</v>
      </c>
      <c r="AK106" s="11">
        <f>'OddsRatio_working_3-way'!U106/(3*'OddsRatio_working_3-way'!X106^(1/3))*SIN(('OddsRatio_working_3-way'!Y106+4*PI())/3)</f>
        <v>0.51276260099198978</v>
      </c>
      <c r="AL106" s="11">
        <f>'OddsRatio_working_3-way'!Z106+'OddsRatio_working_3-way'!AF106</f>
        <v>1.0901711943638444</v>
      </c>
      <c r="AM106" s="11">
        <f>'OddsRatio_working_3-way'!AA106+'OddsRatio_working_3-way'!AG106</f>
        <v>-0.68609055991474333</v>
      </c>
      <c r="AN106" s="11">
        <f>'OddsRatio_working_3-way'!AB106+'OddsRatio_working_3-way'!AH106</f>
        <v>-0.40408063444910092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1.0901711943638444</v>
      </c>
      <c r="AS106" s="11">
        <f>IF(('OddsRatio_working_3-way'!X106=0),IF(Q106&gt;0,-Q106^(1/3),(-Q106)^(1/3)),'OddsRatio_working_3-way'!AM106-'OddsRatio_working_3-way'!R106/3)</f>
        <v>-0.68609055991474333</v>
      </c>
      <c r="AT106" s="11">
        <f>IF(('OddsRatio_working_3-way'!X106=0),IF(Q106&gt;0,-Q106^(1/3),(-Q106)^(1/3)),'OddsRatio_working_3-way'!AN106-'OddsRatio_working_3-way'!R106/3)</f>
        <v>-0.40408063444910092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9">
        <f t="shared" si="26"/>
        <v>0.61544825552499549</v>
      </c>
      <c r="E107" s="9">
        <f t="shared" si="27"/>
        <v>0.22623754266590876</v>
      </c>
      <c r="F107" s="9">
        <f t="shared" si="28"/>
        <v>0.15831420180909592</v>
      </c>
      <c r="G107" s="9">
        <f t="shared" si="29"/>
        <v>1.0961964344410786</v>
      </c>
      <c r="H107" s="9">
        <f t="shared" si="30"/>
        <v>1.6248319676314145</v>
      </c>
      <c r="I107" s="9">
        <f t="shared" si="31"/>
        <v>4.4201328754561642</v>
      </c>
      <c r="J107" s="9">
        <f t="shared" si="32"/>
        <v>6.3165527070392313</v>
      </c>
      <c r="K107" s="11">
        <f t="shared" si="33"/>
        <v>0.63694267515923564</v>
      </c>
      <c r="L107" s="11">
        <f t="shared" si="34"/>
        <v>0.24271844660194175</v>
      </c>
      <c r="M107" s="11">
        <f t="shared" si="35"/>
        <v>0.17094017094017094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-0.22793890297446051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0.22568626860260033</v>
      </c>
      <c r="Q107" s="11">
        <f>2*'OddsRatio_working_3-way'!K107*'OddsRatio_working_3-way'!L107*'OddsRatio_working_3-way'!M107</f>
        <v>5.2853927073208504E-2</v>
      </c>
      <c r="R107" s="11">
        <f t="shared" si="36"/>
        <v>0</v>
      </c>
      <c r="S107" s="11">
        <f t="shared" si="37"/>
        <v>-0.99011737644401765</v>
      </c>
      <c r="T107" s="11">
        <f t="shared" si="38"/>
        <v>-0.23187760572459429</v>
      </c>
      <c r="U107" s="11">
        <f>'OddsRatio_working_3-way'!S107-'OddsRatio_working_3-way'!R107^2/3</f>
        <v>-0.99011737644401765</v>
      </c>
      <c r="V107" s="11">
        <f>'OddsRatio_working_3-way'!S107*'OddsRatio_working_3-way'!R107/3-2*'OddsRatio_working_3-way'!R107^3/27-'OddsRatio_working_3-way'!T107</f>
        <v>0.23187760572459429</v>
      </c>
      <c r="W107" s="11">
        <f>'OddsRatio_working_3-way'!V107^2+4*'OddsRatio_working_3-way'!U107^3/27</f>
        <v>-9.0031911204664292E-2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0.18960428215182451</v>
      </c>
      <c r="Y107" s="11">
        <f>IF('OddsRatio_working_3-way'!W107&gt;=0,IF('OddsRatio_working_3-way'!V107+SQRT('OddsRatio_working_3-way'!W107)&gt;0,0,PI()),ACOS('OddsRatio_working_3-way'!V107/(2*'OddsRatio_working_3-way'!X107)))</f>
        <v>0.91286947330961066</v>
      </c>
      <c r="Z107" s="11">
        <f>'OddsRatio_working_3-way'!X107^(1/3)*COS('OddsRatio_working_3-way'!Y107/3)</f>
        <v>0.54809821722053931</v>
      </c>
      <c r="AA107" s="11">
        <f>'OddsRatio_working_3-way'!X107^(1/3)*COS(('OddsRatio_working_3-way'!Y107+2*PI())/3)</f>
        <v>-0.42311487369653727</v>
      </c>
      <c r="AB107" s="11">
        <f>'OddsRatio_working_3-way'!X107^(1/3)*COS(('OddsRatio_working_3-way'!Y107+4*PI())/3)</f>
        <v>-0.12498334352400198</v>
      </c>
      <c r="AC107" s="11">
        <f>'OddsRatio_working_3-way'!X107^(1/3)*SIN('OddsRatio_working_3-way'!Y107/3)</f>
        <v>0.17212631919902824</v>
      </c>
      <c r="AD107" s="11">
        <f>'OddsRatio_working_3-way'!X107^(1/3)*SIN(('OddsRatio_working_3-way'!Y107+2*PI())/3)</f>
        <v>0.38860382028243445</v>
      </c>
      <c r="AE107" s="11">
        <f>'OddsRatio_working_3-way'!X107^(1/3)*SIN(('OddsRatio_working_3-way'!Y107+4*PI())/3)</f>
        <v>-0.56073013948146266</v>
      </c>
      <c r="AF107" s="11">
        <f>-'OddsRatio_working_3-way'!U107/(3*'OddsRatio_working_3-way'!X107^(1/3))*COS(('OddsRatio_working_3-way'!Y107)/3)</f>
        <v>0.5480982172205392</v>
      </c>
      <c r="AG107" s="11">
        <f>-'OddsRatio_working_3-way'!U107/(3*'OddsRatio_working_3-way'!X107^(1/3))*COS(('OddsRatio_working_3-way'!Y107+2*PI())/3)</f>
        <v>-0.42311487369653716</v>
      </c>
      <c r="AH107" s="11">
        <f>-'OddsRatio_working_3-way'!U107/(3*'OddsRatio_working_3-way'!X107^(1/3))*COS(('OddsRatio_working_3-way'!Y107+4*PI())/3)</f>
        <v>-0.12498334352400195</v>
      </c>
      <c r="AI107" s="11">
        <f>'OddsRatio_working_3-way'!U107/(3*'OddsRatio_working_3-way'!X107^(1/3))*SIN(('OddsRatio_working_3-way'!Y107)/3)</f>
        <v>-0.17212631919902818</v>
      </c>
      <c r="AJ107" s="11">
        <f>'OddsRatio_working_3-way'!U107/(3*'OddsRatio_working_3-way'!X107^(1/3))*SIN(('OddsRatio_working_3-way'!Y107+2*PI())/3)</f>
        <v>-0.3886038202824344</v>
      </c>
      <c r="AK107" s="11">
        <f>'OddsRatio_working_3-way'!U107/(3*'OddsRatio_working_3-way'!X107^(1/3))*SIN(('OddsRatio_working_3-way'!Y107+4*PI())/3)</f>
        <v>0.56073013948146255</v>
      </c>
      <c r="AL107" s="11">
        <f>'OddsRatio_working_3-way'!Z107+'OddsRatio_working_3-way'!AF107</f>
        <v>1.0961964344410786</v>
      </c>
      <c r="AM107" s="11">
        <f>'OddsRatio_working_3-way'!AA107+'OddsRatio_working_3-way'!AG107</f>
        <v>-0.84622974739307444</v>
      </c>
      <c r="AN107" s="11">
        <f>'OddsRatio_working_3-way'!AB107+'OddsRatio_working_3-way'!AH107</f>
        <v>-0.24996668704800393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1.0961964344410786</v>
      </c>
      <c r="AS107" s="11">
        <f>IF(('OddsRatio_working_3-way'!X107=0),IF(Q107&gt;0,-Q107^(1/3),(-Q107)^(1/3)),'OddsRatio_working_3-way'!AM107-'OddsRatio_working_3-way'!R107/3)</f>
        <v>-0.84622974739307444</v>
      </c>
      <c r="AT107" s="11">
        <f>IF(('OddsRatio_working_3-way'!X107=0),IF(Q107&gt;0,-Q107^(1/3),(-Q107)^(1/3)),'OddsRatio_working_3-way'!AN107-'OddsRatio_working_3-way'!R107/3)</f>
        <v>-0.24996668704800393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9">
        <f t="shared" si="26"/>
        <v>0.31975360579695672</v>
      </c>
      <c r="E108" s="9">
        <f t="shared" si="27"/>
        <v>0.26915110026944872</v>
      </c>
      <c r="F108" s="9">
        <f t="shared" si="28"/>
        <v>0.41109529393359445</v>
      </c>
      <c r="G108" s="9">
        <f t="shared" si="29"/>
        <v>1.0690492701216479</v>
      </c>
      <c r="H108" s="9">
        <f t="shared" si="30"/>
        <v>3.1274080475420791</v>
      </c>
      <c r="I108" s="9">
        <f t="shared" si="31"/>
        <v>3.7153851461089857</v>
      </c>
      <c r="J108" s="9">
        <f t="shared" si="32"/>
        <v>2.432526021963008</v>
      </c>
      <c r="K108" s="11">
        <f t="shared" si="33"/>
        <v>0.33444816053511706</v>
      </c>
      <c r="L108" s="11">
        <f t="shared" si="34"/>
        <v>0.2824858757062147</v>
      </c>
      <c r="M108" s="11">
        <f t="shared" si="35"/>
        <v>0.42735042735042739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-0.27346470626330033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0.23699969848147387</v>
      </c>
      <c r="Q108" s="11">
        <f>2*'OddsRatio_working_3-way'!K108*'OddsRatio_working_3-way'!L108*'OddsRatio_working_3-way'!M108</f>
        <v>8.0749471373585652E-2</v>
      </c>
      <c r="R108" s="11">
        <f t="shared" si="36"/>
        <v>0</v>
      </c>
      <c r="S108" s="11">
        <f t="shared" si="37"/>
        <v>-0.86665552465583318</v>
      </c>
      <c r="T108" s="11">
        <f t="shared" si="38"/>
        <v>-0.29528297262549685</v>
      </c>
      <c r="U108" s="11">
        <f>'OddsRatio_working_3-way'!S108-'OddsRatio_working_3-way'!R108^2/3</f>
        <v>-0.86665552465583318</v>
      </c>
      <c r="V108" s="11">
        <f>'OddsRatio_working_3-way'!S108*'OddsRatio_working_3-way'!R108/3-2*'OddsRatio_working_3-way'!R108^3/27-'OddsRatio_working_3-way'!T108</f>
        <v>0.29528297262549685</v>
      </c>
      <c r="W108" s="11">
        <f>'OddsRatio_working_3-way'!V108^2+4*'OddsRatio_working_3-way'!U108^3/27</f>
        <v>-9.2432040954242289E-3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0.15527011787363831</v>
      </c>
      <c r="Y108" s="11">
        <f>IF('OddsRatio_working_3-way'!W108&gt;=0,IF('OddsRatio_working_3-way'!V108+SQRT('OddsRatio_working_3-way'!W108)&gt;0,0,PI()),ACOS('OddsRatio_working_3-way'!V108/(2*'OddsRatio_working_3-way'!X108)))</f>
        <v>0.31476666775133633</v>
      </c>
      <c r="Z108" s="11">
        <f>'OddsRatio_working_3-way'!X108^(1/3)*COS('OddsRatio_working_3-way'!Y108/3)</f>
        <v>0.53452463506082393</v>
      </c>
      <c r="AA108" s="11">
        <f>'OddsRatio_working_3-way'!X108^(1/3)*COS(('OddsRatio_working_3-way'!Y108+2*PI())/3)</f>
        <v>-0.31601108211761025</v>
      </c>
      <c r="AB108" s="11">
        <f>'OddsRatio_working_3-way'!X108^(1/3)*COS(('OddsRatio_working_3-way'!Y108+4*PI())/3)</f>
        <v>-0.2185135529432137</v>
      </c>
      <c r="AC108" s="11">
        <f>'OddsRatio_working_3-way'!X108^(1/3)*SIN('OddsRatio_working_3-way'!Y108/3)</f>
        <v>5.6290224714161251E-2</v>
      </c>
      <c r="AD108" s="11">
        <f>'OddsRatio_working_3-way'!X108^(1/3)*SIN(('OddsRatio_working_3-way'!Y108+2*PI())/3)</f>
        <v>0.43476680055419903</v>
      </c>
      <c r="AE108" s="11">
        <f>'OddsRatio_working_3-way'!X108^(1/3)*SIN(('OddsRatio_working_3-way'!Y108+4*PI())/3)</f>
        <v>-0.49105702526836031</v>
      </c>
      <c r="AF108" s="11">
        <f>-'OddsRatio_working_3-way'!U108/(3*'OddsRatio_working_3-way'!X108^(1/3))*COS(('OddsRatio_working_3-way'!Y108)/3)</f>
        <v>0.53452463506082393</v>
      </c>
      <c r="AG108" s="11">
        <f>-'OddsRatio_working_3-way'!U108/(3*'OddsRatio_working_3-way'!X108^(1/3))*COS(('OddsRatio_working_3-way'!Y108+2*PI())/3)</f>
        <v>-0.31601108211761025</v>
      </c>
      <c r="AH108" s="11">
        <f>-'OddsRatio_working_3-way'!U108/(3*'OddsRatio_working_3-way'!X108^(1/3))*COS(('OddsRatio_working_3-way'!Y108+4*PI())/3)</f>
        <v>-0.2185135529432137</v>
      </c>
      <c r="AI108" s="11">
        <f>'OddsRatio_working_3-way'!U108/(3*'OddsRatio_working_3-way'!X108^(1/3))*SIN(('OddsRatio_working_3-way'!Y108)/3)</f>
        <v>-5.6290224714161251E-2</v>
      </c>
      <c r="AJ108" s="11">
        <f>'OddsRatio_working_3-way'!U108/(3*'OddsRatio_working_3-way'!X108^(1/3))*SIN(('OddsRatio_working_3-way'!Y108+2*PI())/3)</f>
        <v>-0.43476680055419903</v>
      </c>
      <c r="AK108" s="11">
        <f>'OddsRatio_working_3-way'!U108/(3*'OddsRatio_working_3-way'!X108^(1/3))*SIN(('OddsRatio_working_3-way'!Y108+4*PI())/3)</f>
        <v>0.49105702526836031</v>
      </c>
      <c r="AL108" s="11">
        <f>'OddsRatio_working_3-way'!Z108+'OddsRatio_working_3-way'!AF108</f>
        <v>1.0690492701216479</v>
      </c>
      <c r="AM108" s="11">
        <f>'OddsRatio_working_3-way'!AA108+'OddsRatio_working_3-way'!AG108</f>
        <v>-0.63202216423522051</v>
      </c>
      <c r="AN108" s="11">
        <f>'OddsRatio_working_3-way'!AB108+'OddsRatio_working_3-way'!AH108</f>
        <v>-0.4370271058864274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1.0690492701216479</v>
      </c>
      <c r="AS108" s="11">
        <f>IF(('OddsRatio_working_3-way'!X108=0),IF(Q108&gt;0,-Q108^(1/3),(-Q108)^(1/3)),'OddsRatio_working_3-way'!AM108-'OddsRatio_working_3-way'!R108/3)</f>
        <v>-0.63202216423522051</v>
      </c>
      <c r="AT108" s="11">
        <f>IF(('OddsRatio_working_3-way'!X108=0),IF(Q108&gt;0,-Q108^(1/3),(-Q108)^(1/3)),'OddsRatio_working_3-way'!AN108-'OddsRatio_working_3-way'!R108/3)</f>
        <v>-0.4370271058864274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9">
        <f t="shared" si="26"/>
        <v>0.63942516614220779</v>
      </c>
      <c r="E109" s="9">
        <f t="shared" si="27"/>
        <v>0.23093464564591287</v>
      </c>
      <c r="F109" s="9">
        <f t="shared" si="28"/>
        <v>0.12964018821187942</v>
      </c>
      <c r="G109" s="9">
        <f t="shared" si="29"/>
        <v>1.0639710653053602</v>
      </c>
      <c r="H109" s="9">
        <f t="shared" si="30"/>
        <v>1.5639046646118406</v>
      </c>
      <c r="I109" s="9">
        <f t="shared" si="31"/>
        <v>4.3302294344057781</v>
      </c>
      <c r="J109" s="9">
        <f t="shared" si="32"/>
        <v>7.7136574220768237</v>
      </c>
      <c r="K109" s="11">
        <f t="shared" si="33"/>
        <v>0.65359477124183007</v>
      </c>
      <c r="L109" s="11">
        <f t="shared" si="34"/>
        <v>0.24213075060532688</v>
      </c>
      <c r="M109" s="11">
        <f t="shared" si="35"/>
        <v>0.13679890560875513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-0.22661607170324527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0.21584217014342508</v>
      </c>
      <c r="Q109" s="11">
        <f>2*'OddsRatio_working_3-way'!K109*'OddsRatio_working_3-way'!L109*'OddsRatio_working_3-way'!M109</f>
        <v>4.3298329015732211E-2</v>
      </c>
      <c r="R109" s="11">
        <f t="shared" si="36"/>
        <v>0</v>
      </c>
      <c r="S109" s="11">
        <f t="shared" si="37"/>
        <v>-0.95245746923930152</v>
      </c>
      <c r="T109" s="11">
        <f t="shared" si="38"/>
        <v>-0.19106468791159509</v>
      </c>
      <c r="U109" s="11">
        <f>'OddsRatio_working_3-way'!S109-'OddsRatio_working_3-way'!R109^2/3</f>
        <v>-0.95245746923930152</v>
      </c>
      <c r="V109" s="11">
        <f>'OddsRatio_working_3-way'!S109*'OddsRatio_working_3-way'!R109/3-2*'OddsRatio_working_3-way'!R109^3/27-'OddsRatio_working_3-way'!T109</f>
        <v>0.19106468791159509</v>
      </c>
      <c r="W109" s="11">
        <f>'OddsRatio_working_3-way'!V109^2+4*'OddsRatio_working_3-way'!U109^3/27</f>
        <v>-9.1501073833003849E-2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0.17889018195513071</v>
      </c>
      <c r="Y109" s="11">
        <f>IF('OddsRatio_working_3-way'!W109&gt;=0,IF('OddsRatio_working_3-way'!V109+SQRT('OddsRatio_working_3-way'!W109)&gt;0,0,PI()),ACOS('OddsRatio_working_3-way'!V109/(2*'OddsRatio_working_3-way'!X109)))</f>
        <v>1.0074388047486944</v>
      </c>
      <c r="Z109" s="11">
        <f>'OddsRatio_working_3-way'!X109^(1/3)*COS('OddsRatio_working_3-way'!Y109/3)</f>
        <v>0.53198553265268012</v>
      </c>
      <c r="AA109" s="11">
        <f>'OddsRatio_working_3-way'!X109^(1/3)*COS(('OddsRatio_working_3-way'!Y109+2*PI())/3)</f>
        <v>-0.42679672180010497</v>
      </c>
      <c r="AB109" s="11">
        <f>'OddsRatio_working_3-way'!X109^(1/3)*COS(('OddsRatio_working_3-way'!Y109+4*PI())/3)</f>
        <v>-0.10518881085257496</v>
      </c>
      <c r="AC109" s="11">
        <f>'OddsRatio_working_3-way'!X109^(1/3)*SIN('OddsRatio_working_3-way'!Y109/3)</f>
        <v>0.18568041395906956</v>
      </c>
      <c r="AD109" s="11">
        <f>'OddsRatio_working_3-way'!X109^(1/3)*SIN(('OddsRatio_working_3-way'!Y109+2*PI())/3)</f>
        <v>0.36787277874348212</v>
      </c>
      <c r="AE109" s="11">
        <f>'OddsRatio_working_3-way'!X109^(1/3)*SIN(('OddsRatio_working_3-way'!Y109+4*PI())/3)</f>
        <v>-0.55355319270255177</v>
      </c>
      <c r="AF109" s="11">
        <f>-'OddsRatio_working_3-way'!U109/(3*'OddsRatio_working_3-way'!X109^(1/3))*COS(('OddsRatio_working_3-way'!Y109)/3)</f>
        <v>0.53198553265268012</v>
      </c>
      <c r="AG109" s="11">
        <f>-'OddsRatio_working_3-way'!U109/(3*'OddsRatio_working_3-way'!X109^(1/3))*COS(('OddsRatio_working_3-way'!Y109+2*PI())/3)</f>
        <v>-0.42679672180010497</v>
      </c>
      <c r="AH109" s="11">
        <f>-'OddsRatio_working_3-way'!U109/(3*'OddsRatio_working_3-way'!X109^(1/3))*COS(('OddsRatio_working_3-way'!Y109+4*PI())/3)</f>
        <v>-0.10518881085257496</v>
      </c>
      <c r="AI109" s="11">
        <f>'OddsRatio_working_3-way'!U109/(3*'OddsRatio_working_3-way'!X109^(1/3))*SIN(('OddsRatio_working_3-way'!Y109)/3)</f>
        <v>-0.18568041395906956</v>
      </c>
      <c r="AJ109" s="11">
        <f>'OddsRatio_working_3-way'!U109/(3*'OddsRatio_working_3-way'!X109^(1/3))*SIN(('OddsRatio_working_3-way'!Y109+2*PI())/3)</f>
        <v>-0.36787277874348212</v>
      </c>
      <c r="AK109" s="11">
        <f>'OddsRatio_working_3-way'!U109/(3*'OddsRatio_working_3-way'!X109^(1/3))*SIN(('OddsRatio_working_3-way'!Y109+4*PI())/3)</f>
        <v>0.55355319270255177</v>
      </c>
      <c r="AL109" s="11">
        <f>'OddsRatio_working_3-way'!Z109+'OddsRatio_working_3-way'!AF109</f>
        <v>1.0639710653053602</v>
      </c>
      <c r="AM109" s="11">
        <f>'OddsRatio_working_3-way'!AA109+'OddsRatio_working_3-way'!AG109</f>
        <v>-0.85359344360020994</v>
      </c>
      <c r="AN109" s="11">
        <f>'OddsRatio_working_3-way'!AB109+'OddsRatio_working_3-way'!AH109</f>
        <v>-0.21037762170514993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1.0639710653053602</v>
      </c>
      <c r="AS109" s="11">
        <f>IF(('OddsRatio_working_3-way'!X109=0),IF(Q109&gt;0,-Q109^(1/3),(-Q109)^(1/3)),'OddsRatio_working_3-way'!AM109-'OddsRatio_working_3-way'!R109/3)</f>
        <v>-0.85359344360020994</v>
      </c>
      <c r="AT109" s="11">
        <f>IF(('OddsRatio_working_3-way'!X109=0),IF(Q109&gt;0,-Q109^(1/3),(-Q109)^(1/3)),'OddsRatio_working_3-way'!AN109-'OddsRatio_working_3-way'!R109/3)</f>
        <v>-0.21037762170514993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9">
        <f t="shared" si="26"/>
        <v>0.39678969812339066</v>
      </c>
      <c r="E110" s="9">
        <f t="shared" si="27"/>
        <v>0.28837015054630338</v>
      </c>
      <c r="F110" s="9">
        <f t="shared" si="28"/>
        <v>0.31484015133030607</v>
      </c>
      <c r="G110" s="9">
        <f t="shared" si="29"/>
        <v>1.0412511790638665</v>
      </c>
      <c r="H110" s="9">
        <f t="shared" si="30"/>
        <v>2.5202267214332452</v>
      </c>
      <c r="I110" s="9">
        <f t="shared" si="31"/>
        <v>3.4677652943813642</v>
      </c>
      <c r="J110" s="9">
        <f t="shared" si="32"/>
        <v>3.17621496424348</v>
      </c>
      <c r="K110" s="11">
        <f t="shared" si="33"/>
        <v>0.4065040650406504</v>
      </c>
      <c r="L110" s="11">
        <f t="shared" si="34"/>
        <v>0.29673590504451036</v>
      </c>
      <c r="M110" s="11">
        <f t="shared" si="35"/>
        <v>0.3236245954692557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-0.28230852992174882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0.23109908146703259</v>
      </c>
      <c r="Q110" s="11">
        <f>2*'OddsRatio_working_3-way'!K110*'OddsRatio_working_3-way'!L110*'OddsRatio_working_3-way'!M110</f>
        <v>7.8074014009132622E-2</v>
      </c>
      <c r="R110" s="11">
        <f t="shared" si="36"/>
        <v>0</v>
      </c>
      <c r="S110" s="11">
        <f t="shared" si="37"/>
        <v>-0.81860467174367479</v>
      </c>
      <c r="T110" s="11">
        <f t="shared" si="38"/>
        <v>-0.27655563234583608</v>
      </c>
      <c r="U110" s="11">
        <f>'OddsRatio_working_3-way'!S110-'OddsRatio_working_3-way'!R110^2/3</f>
        <v>-0.81860467174367479</v>
      </c>
      <c r="V110" s="11">
        <f>'OddsRatio_working_3-way'!S110*'OddsRatio_working_3-way'!R110/3-2*'OddsRatio_working_3-way'!R110^3/27-'OddsRatio_working_3-way'!T110</f>
        <v>0.27655563234583608</v>
      </c>
      <c r="W110" s="11">
        <f>'OddsRatio_working_3-way'!V110^2+4*'OddsRatio_working_3-way'!U110^3/27</f>
        <v>-4.7848534177115654E-3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0.14253760135479762</v>
      </c>
      <c r="Y110" s="11">
        <f>IF('OddsRatio_working_3-way'!W110&gt;=0,IF('OddsRatio_working_3-way'!V110+SQRT('OddsRatio_working_3-way'!W110)&gt;0,0,PI()),ACOS('OddsRatio_working_3-way'!V110/(2*'OddsRatio_working_3-way'!X110)))</f>
        <v>0.24509343917849979</v>
      </c>
      <c r="Z110" s="11">
        <f>'OddsRatio_working_3-way'!X110^(1/3)*COS('OddsRatio_working_3-way'!Y110/3)</f>
        <v>0.52062558953193327</v>
      </c>
      <c r="AA110" s="11">
        <f>'OddsRatio_working_3-way'!X110^(1/3)*COS(('OddsRatio_working_3-way'!Y110+2*PI())/3)</f>
        <v>-0.29723046776026396</v>
      </c>
      <c r="AB110" s="11">
        <f>'OddsRatio_working_3-way'!X110^(1/3)*COS(('OddsRatio_working_3-way'!Y110+4*PI())/3)</f>
        <v>-0.22339512177166909</v>
      </c>
      <c r="AC110" s="11">
        <f>'OddsRatio_working_3-way'!X110^(1/3)*SIN('OddsRatio_working_3-way'!Y110/3)</f>
        <v>4.2628856882224363E-2</v>
      </c>
      <c r="AD110" s="11">
        <f>'OddsRatio_working_3-way'!X110^(1/3)*SIN(('OddsRatio_working_3-way'!Y110+2*PI())/3)</f>
        <v>0.42956055795379189</v>
      </c>
      <c r="AE110" s="11">
        <f>'OddsRatio_working_3-way'!X110^(1/3)*SIN(('OddsRatio_working_3-way'!Y110+4*PI())/3)</f>
        <v>-0.47218941483601617</v>
      </c>
      <c r="AF110" s="11">
        <f>-'OddsRatio_working_3-way'!U110/(3*'OddsRatio_working_3-way'!X110^(1/3))*COS(('OddsRatio_working_3-way'!Y110)/3)</f>
        <v>0.52062558953193327</v>
      </c>
      <c r="AG110" s="11">
        <f>-'OddsRatio_working_3-way'!U110/(3*'OddsRatio_working_3-way'!X110^(1/3))*COS(('OddsRatio_working_3-way'!Y110+2*PI())/3)</f>
        <v>-0.29723046776026396</v>
      </c>
      <c r="AH110" s="11">
        <f>-'OddsRatio_working_3-way'!U110/(3*'OddsRatio_working_3-way'!X110^(1/3))*COS(('OddsRatio_working_3-way'!Y110+4*PI())/3)</f>
        <v>-0.22339512177166909</v>
      </c>
      <c r="AI110" s="11">
        <f>'OddsRatio_working_3-way'!U110/(3*'OddsRatio_working_3-way'!X110^(1/3))*SIN(('OddsRatio_working_3-way'!Y110)/3)</f>
        <v>-4.2628856882224363E-2</v>
      </c>
      <c r="AJ110" s="11">
        <f>'OddsRatio_working_3-way'!U110/(3*'OddsRatio_working_3-way'!X110^(1/3))*SIN(('OddsRatio_working_3-way'!Y110+2*PI())/3)</f>
        <v>-0.42956055795379189</v>
      </c>
      <c r="AK110" s="11">
        <f>'OddsRatio_working_3-way'!U110/(3*'OddsRatio_working_3-way'!X110^(1/3))*SIN(('OddsRatio_working_3-way'!Y110+4*PI())/3)</f>
        <v>0.47218941483601617</v>
      </c>
      <c r="AL110" s="11">
        <f>'OddsRatio_working_3-way'!Z110+'OddsRatio_working_3-way'!AF110</f>
        <v>1.0412511790638665</v>
      </c>
      <c r="AM110" s="11">
        <f>'OddsRatio_working_3-way'!AA110+'OddsRatio_working_3-way'!AG110</f>
        <v>-0.59446093552052792</v>
      </c>
      <c r="AN110" s="11">
        <f>'OddsRatio_working_3-way'!AB110+'OddsRatio_working_3-way'!AH110</f>
        <v>-0.44679024354333818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1.0412511790638665</v>
      </c>
      <c r="AS110" s="11">
        <f>IF(('OddsRatio_working_3-way'!X110=0),IF(Q110&gt;0,-Q110^(1/3),(-Q110)^(1/3)),'OddsRatio_working_3-way'!AM110-'OddsRatio_working_3-way'!R110/3)</f>
        <v>-0.59446093552052792</v>
      </c>
      <c r="AT110" s="11">
        <f>IF(('OddsRatio_working_3-way'!X110=0),IF(Q110&gt;0,-Q110^(1/3),(-Q110)^(1/3)),'OddsRatio_working_3-way'!AN110-'OddsRatio_working_3-way'!R110/3)</f>
        <v>-0.44679024354333818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9">
        <f t="shared" si="26"/>
        <v>0.36800620774024767</v>
      </c>
      <c r="E111" s="9">
        <f t="shared" si="27"/>
        <v>0.31911448137656745</v>
      </c>
      <c r="F111" s="9">
        <f t="shared" si="28"/>
        <v>0.31287931088318477</v>
      </c>
      <c r="G111" s="9">
        <f t="shared" si="29"/>
        <v>1.0408154338359439</v>
      </c>
      <c r="H111" s="9">
        <f t="shared" si="30"/>
        <v>2.717345465829307</v>
      </c>
      <c r="I111" s="9">
        <f t="shared" si="31"/>
        <v>3.1336716393636843</v>
      </c>
      <c r="J111" s="9">
        <f t="shared" si="32"/>
        <v>3.1961205653938416</v>
      </c>
      <c r="K111" s="11">
        <f t="shared" si="33"/>
        <v>0.37735849056603776</v>
      </c>
      <c r="L111" s="11">
        <f t="shared" si="34"/>
        <v>0.32786885245901642</v>
      </c>
      <c r="M111" s="11">
        <f t="shared" si="35"/>
        <v>0.32154340836012862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-0.28393188013880155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0.23113729694677976</v>
      </c>
      <c r="Q111" s="11">
        <f>2*'OddsRatio_working_3-way'!K111*'OddsRatio_working_3-way'!L111*'OddsRatio_working_3-way'!M111</f>
        <v>7.9565334577204744E-2</v>
      </c>
      <c r="R111" s="11">
        <f t="shared" si="36"/>
        <v>0</v>
      </c>
      <c r="S111" s="11">
        <f t="shared" si="37"/>
        <v>-0.81405898074491356</v>
      </c>
      <c r="T111" s="11">
        <f t="shared" si="38"/>
        <v>-0.28022684362991862</v>
      </c>
      <c r="U111" s="11">
        <f>'OddsRatio_working_3-way'!S111-'OddsRatio_working_3-way'!R111^2/3</f>
        <v>-0.81405898074491356</v>
      </c>
      <c r="V111" s="11">
        <f>'OddsRatio_working_3-way'!S111*'OddsRatio_working_3-way'!R111/3-2*'OddsRatio_working_3-way'!R111^3/27-'OddsRatio_working_3-way'!T111</f>
        <v>0.28022684362991862</v>
      </c>
      <c r="W111" s="11">
        <f>'OddsRatio_working_3-way'!V111^2+4*'OddsRatio_working_3-way'!U111^3/27</f>
        <v>-1.3944559184323746E-3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0.1413519895590607</v>
      </c>
      <c r="Y111" s="11">
        <f>IF('OddsRatio_working_3-way'!W111&gt;=0,IF('OddsRatio_working_3-way'!V111+SQRT('OddsRatio_working_3-way'!W111)&gt;0,0,PI()),ACOS('OddsRatio_working_3-way'!V111/(2*'OddsRatio_working_3-way'!X111)))</f>
        <v>0.13247732385332545</v>
      </c>
      <c r="Z111" s="11">
        <f>'OddsRatio_working_3-way'!X111^(1/3)*COS('OddsRatio_working_3-way'!Y111/3)</f>
        <v>0.52040771691797194</v>
      </c>
      <c r="AA111" s="11">
        <f>'OddsRatio_working_3-way'!X111^(1/3)*COS(('OddsRatio_working_3-way'!Y111+2*PI())/3)</f>
        <v>-0.28011871008776801</v>
      </c>
      <c r="AB111" s="11">
        <f>'OddsRatio_working_3-way'!X111^(1/3)*COS(('OddsRatio_working_3-way'!Y111+4*PI())/3)</f>
        <v>-0.24028900683020385</v>
      </c>
      <c r="AC111" s="11">
        <f>'OddsRatio_working_3-way'!X111^(1/3)*SIN('OddsRatio_working_3-way'!Y111/3)</f>
        <v>2.2995689897497621E-2</v>
      </c>
      <c r="AD111" s="11">
        <f>'OddsRatio_working_3-way'!X111^(1/3)*SIN(('OddsRatio_working_3-way'!Y111+2*PI())/3)</f>
        <v>0.43918845822767577</v>
      </c>
      <c r="AE111" s="11">
        <f>'OddsRatio_working_3-way'!X111^(1/3)*SIN(('OddsRatio_working_3-way'!Y111+4*PI())/3)</f>
        <v>-0.46218414812517333</v>
      </c>
      <c r="AF111" s="11">
        <f>-'OddsRatio_working_3-way'!U111/(3*'OddsRatio_working_3-way'!X111^(1/3))*COS(('OddsRatio_working_3-way'!Y111)/3)</f>
        <v>0.52040771691797183</v>
      </c>
      <c r="AG111" s="11">
        <f>-'OddsRatio_working_3-way'!U111/(3*'OddsRatio_working_3-way'!X111^(1/3))*COS(('OddsRatio_working_3-way'!Y111+2*PI())/3)</f>
        <v>-0.28011871008776795</v>
      </c>
      <c r="AH111" s="11">
        <f>-'OddsRatio_working_3-way'!U111/(3*'OddsRatio_working_3-way'!X111^(1/3))*COS(('OddsRatio_working_3-way'!Y111+4*PI())/3)</f>
        <v>-0.24028900683020379</v>
      </c>
      <c r="AI111" s="11">
        <f>'OddsRatio_working_3-way'!U111/(3*'OddsRatio_working_3-way'!X111^(1/3))*SIN(('OddsRatio_working_3-way'!Y111)/3)</f>
        <v>-2.2995689897497618E-2</v>
      </c>
      <c r="AJ111" s="11">
        <f>'OddsRatio_working_3-way'!U111/(3*'OddsRatio_working_3-way'!X111^(1/3))*SIN(('OddsRatio_working_3-way'!Y111+2*PI())/3)</f>
        <v>-0.43918845822767566</v>
      </c>
      <c r="AK111" s="11">
        <f>'OddsRatio_working_3-way'!U111/(3*'OddsRatio_working_3-way'!X111^(1/3))*SIN(('OddsRatio_working_3-way'!Y111+4*PI())/3)</f>
        <v>0.46218414812517322</v>
      </c>
      <c r="AL111" s="11">
        <f>'OddsRatio_working_3-way'!Z111+'OddsRatio_working_3-way'!AF111</f>
        <v>1.0408154338359439</v>
      </c>
      <c r="AM111" s="11">
        <f>'OddsRatio_working_3-way'!AA111+'OddsRatio_working_3-way'!AG111</f>
        <v>-0.56023742017553602</v>
      </c>
      <c r="AN111" s="11">
        <f>'OddsRatio_working_3-way'!AB111+'OddsRatio_working_3-way'!AH111</f>
        <v>-0.48057801366040764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1.0408154338359439</v>
      </c>
      <c r="AS111" s="11">
        <f>IF(('OddsRatio_working_3-way'!X111=0),IF(Q111&gt;0,-Q111^(1/3),(-Q111)^(1/3)),'OddsRatio_working_3-way'!AM111-'OddsRatio_working_3-way'!R111/3)</f>
        <v>-0.56023742017553602</v>
      </c>
      <c r="AT111" s="11">
        <f>IF(('OddsRatio_working_3-way'!X111=0),IF(Q111&gt;0,-Q111^(1/3),(-Q111)^(1/3)),'OddsRatio_working_3-way'!AN111-'OddsRatio_working_3-way'!R111/3)</f>
        <v>-0.48057801366040764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9">
        <f t="shared" si="26"/>
        <v>0.48658188546404846</v>
      </c>
      <c r="E112" s="9">
        <f t="shared" si="27"/>
        <v>0.29614206097760953</v>
      </c>
      <c r="F112" s="9">
        <f t="shared" si="28"/>
        <v>0.21727605355834179</v>
      </c>
      <c r="G112" s="9">
        <f t="shared" si="29"/>
        <v>1.0658106509705614</v>
      </c>
      <c r="H112" s="9">
        <f t="shared" si="30"/>
        <v>2.055152544460856</v>
      </c>
      <c r="I112" s="9">
        <f t="shared" si="31"/>
        <v>3.3767577516643512</v>
      </c>
      <c r="J112" s="9">
        <f t="shared" si="32"/>
        <v>4.6024400002804979</v>
      </c>
      <c r="K112" s="11">
        <f t="shared" si="33"/>
        <v>0.50251256281407031</v>
      </c>
      <c r="L112" s="11">
        <f t="shared" si="34"/>
        <v>0.30959752321981426</v>
      </c>
      <c r="M112" s="11">
        <f t="shared" si="35"/>
        <v>0.22831050228310504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-0.26504953624307115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0.23443056070888396</v>
      </c>
      <c r="Q112" s="11">
        <f>2*'OddsRatio_working_3-way'!K112*'OddsRatio_working_3-way'!L112*'OddsRatio_working_3-way'!M112</f>
        <v>7.1039563851176948E-2</v>
      </c>
      <c r="R112" s="11">
        <f t="shared" si="36"/>
        <v>0</v>
      </c>
      <c r="S112" s="11">
        <f t="shared" si="37"/>
        <v>-0.88447829048036064</v>
      </c>
      <c r="T112" s="11">
        <f t="shared" si="38"/>
        <v>-0.26802372438798805</v>
      </c>
      <c r="U112" s="11">
        <f>'OddsRatio_working_3-way'!S112-'OddsRatio_working_3-way'!R112^2/3</f>
        <v>-0.88447829048036064</v>
      </c>
      <c r="V112" s="11">
        <f>'OddsRatio_working_3-way'!S112*'OddsRatio_working_3-way'!R112/3-2*'OddsRatio_working_3-way'!R112^3/27-'OddsRatio_working_3-way'!T112</f>
        <v>0.26802372438798805</v>
      </c>
      <c r="W112" s="11">
        <f>'OddsRatio_working_3-way'!V112^2+4*'OddsRatio_working_3-way'!U112^3/27</f>
        <v>-3.0671283118158768E-2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0.16008435272768459</v>
      </c>
      <c r="Y112" s="11">
        <f>IF('OddsRatio_working_3-way'!W112&gt;=0,IF('OddsRatio_working_3-way'!V112+SQRT('OddsRatio_working_3-way'!W112)&gt;0,0,PI()),ACOS('OddsRatio_working_3-way'!V112/(2*'OddsRatio_working_3-way'!X112)))</f>
        <v>0.57877601091130526</v>
      </c>
      <c r="Z112" s="11">
        <f>'OddsRatio_working_3-way'!X112^(1/3)*COS('OddsRatio_working_3-way'!Y112/3)</f>
        <v>0.53290532548528069</v>
      </c>
      <c r="AA112" s="11">
        <f>'OddsRatio_working_3-way'!X112^(1/3)*COS(('OddsRatio_working_3-way'!Y112+2*PI())/3)</f>
        <v>-0.35661090236698351</v>
      </c>
      <c r="AB112" s="11">
        <f>'OddsRatio_working_3-way'!X112^(1/3)*COS(('OddsRatio_working_3-way'!Y112+4*PI())/3)</f>
        <v>-0.17629442311829727</v>
      </c>
      <c r="AC112" s="11">
        <f>'OddsRatio_working_3-way'!X112^(1/3)*SIN('OddsRatio_working_3-way'!Y112/3)</f>
        <v>0.10410576783355462</v>
      </c>
      <c r="AD112" s="11">
        <f>'OddsRatio_working_3-way'!X112^(1/3)*SIN(('OddsRatio_working_3-way'!Y112+2*PI())/3)</f>
        <v>0.40945666576549056</v>
      </c>
      <c r="AE112" s="11">
        <f>'OddsRatio_working_3-way'!X112^(1/3)*SIN(('OddsRatio_working_3-way'!Y112+4*PI())/3)</f>
        <v>-0.51356243359904519</v>
      </c>
      <c r="AF112" s="11">
        <f>-'OddsRatio_working_3-way'!U112/(3*'OddsRatio_working_3-way'!X112^(1/3))*COS(('OddsRatio_working_3-way'!Y112)/3)</f>
        <v>0.53290532548528069</v>
      </c>
      <c r="AG112" s="11">
        <f>-'OddsRatio_working_3-way'!U112/(3*'OddsRatio_working_3-way'!X112^(1/3))*COS(('OddsRatio_working_3-way'!Y112+2*PI())/3)</f>
        <v>-0.35661090236698351</v>
      </c>
      <c r="AH112" s="11">
        <f>-'OddsRatio_working_3-way'!U112/(3*'OddsRatio_working_3-way'!X112^(1/3))*COS(('OddsRatio_working_3-way'!Y112+4*PI())/3)</f>
        <v>-0.17629442311829727</v>
      </c>
      <c r="AI112" s="11">
        <f>'OddsRatio_working_3-way'!U112/(3*'OddsRatio_working_3-way'!X112^(1/3))*SIN(('OddsRatio_working_3-way'!Y112)/3)</f>
        <v>-0.10410576783355462</v>
      </c>
      <c r="AJ112" s="11">
        <f>'OddsRatio_working_3-way'!U112/(3*'OddsRatio_working_3-way'!X112^(1/3))*SIN(('OddsRatio_working_3-way'!Y112+2*PI())/3)</f>
        <v>-0.40945666576549056</v>
      </c>
      <c r="AK112" s="11">
        <f>'OddsRatio_working_3-way'!U112/(3*'OddsRatio_working_3-way'!X112^(1/3))*SIN(('OddsRatio_working_3-way'!Y112+4*PI())/3)</f>
        <v>0.51356243359904519</v>
      </c>
      <c r="AL112" s="11">
        <f>'OddsRatio_working_3-way'!Z112+'OddsRatio_working_3-way'!AF112</f>
        <v>1.0658106509705614</v>
      </c>
      <c r="AM112" s="11">
        <f>'OddsRatio_working_3-way'!AA112+'OddsRatio_working_3-way'!AG112</f>
        <v>-0.71322180473396701</v>
      </c>
      <c r="AN112" s="11">
        <f>'OddsRatio_working_3-way'!AB112+'OddsRatio_working_3-way'!AH112</f>
        <v>-0.35258884623659453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1.0658106509705614</v>
      </c>
      <c r="AS112" s="11">
        <f>IF(('OddsRatio_working_3-way'!X112=0),IF(Q112&gt;0,-Q112^(1/3),(-Q112)^(1/3)),'OddsRatio_working_3-way'!AM112-'OddsRatio_working_3-way'!R112/3)</f>
        <v>-0.71322180473396701</v>
      </c>
      <c r="AT112" s="11">
        <f>IF(('OddsRatio_working_3-way'!X112=0),IF(Q112&gt;0,-Q112^(1/3),(-Q112)^(1/3)),'OddsRatio_working_3-way'!AN112-'OddsRatio_working_3-way'!R112/3)</f>
        <v>-0.35258884623659453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9">
        <f t="shared" si="26"/>
        <v>0.60663830760999216</v>
      </c>
      <c r="E113" s="9">
        <f t="shared" si="27"/>
        <v>0.22649759854686977</v>
      </c>
      <c r="F113" s="9">
        <f t="shared" si="28"/>
        <v>0.16686409384313791</v>
      </c>
      <c r="G113" s="9">
        <f t="shared" si="29"/>
        <v>1.0807145088362937</v>
      </c>
      <c r="H113" s="9">
        <f t="shared" si="30"/>
        <v>1.6484287053017761</v>
      </c>
      <c r="I113" s="9">
        <f t="shared" si="31"/>
        <v>4.4150578479226894</v>
      </c>
      <c r="J113" s="9">
        <f t="shared" si="32"/>
        <v>5.9929010308236776</v>
      </c>
      <c r="K113" s="11">
        <f t="shared" si="33"/>
        <v>0.625</v>
      </c>
      <c r="L113" s="11">
        <f t="shared" si="34"/>
        <v>0.24038461538461536</v>
      </c>
      <c r="M113" s="11">
        <f t="shared" si="35"/>
        <v>0.17793594306049823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-0.23416968929646853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0.22402391869696137</v>
      </c>
      <c r="Q113" s="11">
        <f>2*'OddsRatio_working_3-way'!K113*'OddsRatio_working_3-way'!L113*'OddsRatio_working_3-way'!M113</f>
        <v>5.3466329044620862E-2</v>
      </c>
      <c r="R113" s="11">
        <f t="shared" si="36"/>
        <v>0</v>
      </c>
      <c r="S113" s="11">
        <f t="shared" si="37"/>
        <v>-0.95667342502785579</v>
      </c>
      <c r="T113" s="11">
        <f t="shared" si="38"/>
        <v>-0.22832301313313985</v>
      </c>
      <c r="U113" s="11">
        <f>'OddsRatio_working_3-way'!S113-'OddsRatio_working_3-way'!R113^2/3</f>
        <v>-0.95667342502785579</v>
      </c>
      <c r="V113" s="11">
        <f>'OddsRatio_working_3-way'!S113*'OddsRatio_working_3-way'!R113/3-2*'OddsRatio_working_3-way'!R113^3/27-'OddsRatio_working_3-way'!T113</f>
        <v>0.22832301313313985</v>
      </c>
      <c r="W113" s="11">
        <f>'OddsRatio_working_3-way'!V113^2+4*'OddsRatio_working_3-way'!U113^3/27</f>
        <v>-7.7582752647998326E-2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0.18007925406206171</v>
      </c>
      <c r="Y113" s="11">
        <f>IF('OddsRatio_working_3-way'!W113&gt;=0,IF('OddsRatio_working_3-way'!V113+SQRT('OddsRatio_working_3-way'!W113)&gt;0,0,PI()),ACOS('OddsRatio_working_3-way'!V113/(2*'OddsRatio_working_3-way'!X113)))</f>
        <v>0.88414435898697596</v>
      </c>
      <c r="Z113" s="11">
        <f>'OddsRatio_working_3-way'!X113^(1/3)*COS('OddsRatio_working_3-way'!Y113/3)</f>
        <v>0.54035725441814686</v>
      </c>
      <c r="AA113" s="11">
        <f>'OddsRatio_working_3-way'!X113^(1/3)*COS(('OddsRatio_working_3-way'!Y113+2*PI())/3)</f>
        <v>-0.41223102759437324</v>
      </c>
      <c r="AB113" s="11">
        <f>'OddsRatio_working_3-way'!X113^(1/3)*COS(('OddsRatio_working_3-way'!Y113+4*PI())/3)</f>
        <v>-0.12812622682377375</v>
      </c>
      <c r="AC113" s="11">
        <f>'OddsRatio_working_3-way'!X113^(1/3)*SIN('OddsRatio_working_3-way'!Y113/3)</f>
        <v>0.16402798320297077</v>
      </c>
      <c r="AD113" s="11">
        <f>'OddsRatio_working_3-way'!X113^(1/3)*SIN(('OddsRatio_working_3-way'!Y113+2*PI())/3)</f>
        <v>0.38594911784384095</v>
      </c>
      <c r="AE113" s="11">
        <f>'OddsRatio_working_3-way'!X113^(1/3)*SIN(('OddsRatio_working_3-way'!Y113+4*PI())/3)</f>
        <v>-0.54997710104681163</v>
      </c>
      <c r="AF113" s="11">
        <f>-'OddsRatio_working_3-way'!U113/(3*'OddsRatio_working_3-way'!X113^(1/3))*COS(('OddsRatio_working_3-way'!Y113)/3)</f>
        <v>0.54035725441814686</v>
      </c>
      <c r="AG113" s="11">
        <f>-'OddsRatio_working_3-way'!U113/(3*'OddsRatio_working_3-way'!X113^(1/3))*COS(('OddsRatio_working_3-way'!Y113+2*PI())/3)</f>
        <v>-0.41223102759437324</v>
      </c>
      <c r="AH113" s="11">
        <f>-'OddsRatio_working_3-way'!U113/(3*'OddsRatio_working_3-way'!X113^(1/3))*COS(('OddsRatio_working_3-way'!Y113+4*PI())/3)</f>
        <v>-0.12812622682377375</v>
      </c>
      <c r="AI113" s="11">
        <f>'OddsRatio_working_3-way'!U113/(3*'OddsRatio_working_3-way'!X113^(1/3))*SIN(('OddsRatio_working_3-way'!Y113)/3)</f>
        <v>-0.16402798320297077</v>
      </c>
      <c r="AJ113" s="11">
        <f>'OddsRatio_working_3-way'!U113/(3*'OddsRatio_working_3-way'!X113^(1/3))*SIN(('OddsRatio_working_3-way'!Y113+2*PI())/3)</f>
        <v>-0.38594911784384095</v>
      </c>
      <c r="AK113" s="11">
        <f>'OddsRatio_working_3-way'!U113/(3*'OddsRatio_working_3-way'!X113^(1/3))*SIN(('OddsRatio_working_3-way'!Y113+4*PI())/3)</f>
        <v>0.54997710104681163</v>
      </c>
      <c r="AL113" s="11">
        <f>'OddsRatio_working_3-way'!Z113+'OddsRatio_working_3-way'!AF113</f>
        <v>1.0807145088362937</v>
      </c>
      <c r="AM113" s="11">
        <f>'OddsRatio_working_3-way'!AA113+'OddsRatio_working_3-way'!AG113</f>
        <v>-0.82446205518874649</v>
      </c>
      <c r="AN113" s="11">
        <f>'OddsRatio_working_3-way'!AB113+'OddsRatio_working_3-way'!AH113</f>
        <v>-0.25625245364754751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1.0807145088362937</v>
      </c>
      <c r="AS113" s="11">
        <f>IF(('OddsRatio_working_3-way'!X113=0),IF(Q113&gt;0,-Q113^(1/3),(-Q113)^(1/3)),'OddsRatio_working_3-way'!AM113-'OddsRatio_working_3-way'!R113/3)</f>
        <v>-0.82446205518874649</v>
      </c>
      <c r="AT113" s="11">
        <f>IF(('OddsRatio_working_3-way'!X113=0),IF(Q113&gt;0,-Q113^(1/3),(-Q113)^(1/3)),'OddsRatio_working_3-way'!AN113-'OddsRatio_working_3-way'!R113/3)</f>
        <v>-0.25625245364754751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9">
        <f t="shared" si="26"/>
        <v>0.18377551789963961</v>
      </c>
      <c r="E114" s="9">
        <f t="shared" si="27"/>
        <v>0.25877272968289006</v>
      </c>
      <c r="F114" s="9">
        <f t="shared" si="28"/>
        <v>0.55745175241747036</v>
      </c>
      <c r="G114" s="9">
        <f t="shared" si="29"/>
        <v>1.0728070542703372</v>
      </c>
      <c r="H114" s="9">
        <f t="shared" si="30"/>
        <v>5.4414212046791954</v>
      </c>
      <c r="I114" s="9">
        <f t="shared" si="31"/>
        <v>3.8643948349018</v>
      </c>
      <c r="J114" s="9">
        <f t="shared" si="32"/>
        <v>1.7938772201600497</v>
      </c>
      <c r="K114" s="11">
        <f t="shared" si="33"/>
        <v>0.19455252918287938</v>
      </c>
      <c r="L114" s="11">
        <f t="shared" si="34"/>
        <v>0.27247956403269757</v>
      </c>
      <c r="M114" s="11">
        <f t="shared" si="35"/>
        <v>0.57471264367816088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-0.24920967033738406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0.23002154707800732</v>
      </c>
      <c r="Q114" s="11">
        <f>2*'OddsRatio_working_3-way'!K114*'OddsRatio_working_3-way'!L114*'OddsRatio_working_3-way'!M114</f>
        <v>6.0932860153114533E-2</v>
      </c>
      <c r="R114" s="11">
        <f t="shared" si="36"/>
        <v>0</v>
      </c>
      <c r="S114" s="11">
        <f t="shared" si="37"/>
        <v>-0.92300409838270103</v>
      </c>
      <c r="T114" s="11">
        <f t="shared" si="38"/>
        <v>-0.24450439692256984</v>
      </c>
      <c r="U114" s="11">
        <f>'OddsRatio_working_3-way'!S114-'OddsRatio_working_3-way'!R114^2/3</f>
        <v>-0.92300409838270103</v>
      </c>
      <c r="V114" s="11">
        <f>'OddsRatio_working_3-way'!S114*'OddsRatio_working_3-way'!R114/3-2*'OddsRatio_working_3-way'!R114^3/27-'OddsRatio_working_3-way'!T114</f>
        <v>0.24450439692256984</v>
      </c>
      <c r="W114" s="11">
        <f>'OddsRatio_working_3-way'!V114^2+4*'OddsRatio_working_3-way'!U114^3/27</f>
        <v>-5.6712554202528721E-2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0.17065678591620545</v>
      </c>
      <c r="Y114" s="11">
        <f>IF('OddsRatio_working_3-way'!W114&gt;=0,IF('OddsRatio_working_3-way'!V114+SQRT('OddsRatio_working_3-way'!W114)&gt;0,0,PI()),ACOS('OddsRatio_working_3-way'!V114/(2*'OddsRatio_working_3-way'!X114)))</f>
        <v>0.77222076300252818</v>
      </c>
      <c r="Z114" s="11">
        <f>'OddsRatio_working_3-way'!X114^(1/3)*COS('OddsRatio_working_3-way'!Y114/3)</f>
        <v>0.53640352713516859</v>
      </c>
      <c r="AA114" s="11">
        <f>'OddsRatio_working_3-way'!X114^(1/3)*COS(('OddsRatio_working_3-way'!Y114+2*PI())/3)</f>
        <v>-0.39049022031386954</v>
      </c>
      <c r="AB114" s="11">
        <f>'OddsRatio_working_3-way'!X114^(1/3)*COS(('OddsRatio_working_3-way'!Y114+4*PI())/3)</f>
        <v>-0.14591330682129894</v>
      </c>
      <c r="AC114" s="11">
        <f>'OddsRatio_working_3-way'!X114^(1/3)*SIN('OddsRatio_working_3-way'!Y114/3)</f>
        <v>0.14120654684250353</v>
      </c>
      <c r="AD114" s="11">
        <f>'OddsRatio_working_3-way'!X114^(1/3)*SIN(('OddsRatio_working_3-way'!Y114+2*PI())/3)</f>
        <v>0.3939358077573798</v>
      </c>
      <c r="AE114" s="11">
        <f>'OddsRatio_working_3-way'!X114^(1/3)*SIN(('OddsRatio_working_3-way'!Y114+4*PI())/3)</f>
        <v>-0.53514235459988324</v>
      </c>
      <c r="AF114" s="11">
        <f>-'OddsRatio_working_3-way'!U114/(3*'OddsRatio_working_3-way'!X114^(1/3))*COS(('OddsRatio_working_3-way'!Y114)/3)</f>
        <v>0.53640352713516859</v>
      </c>
      <c r="AG114" s="11">
        <f>-'OddsRatio_working_3-way'!U114/(3*'OddsRatio_working_3-way'!X114^(1/3))*COS(('OddsRatio_working_3-way'!Y114+2*PI())/3)</f>
        <v>-0.39049022031386954</v>
      </c>
      <c r="AH114" s="11">
        <f>-'OddsRatio_working_3-way'!U114/(3*'OddsRatio_working_3-way'!X114^(1/3))*COS(('OddsRatio_working_3-way'!Y114+4*PI())/3)</f>
        <v>-0.14591330682129894</v>
      </c>
      <c r="AI114" s="11">
        <f>'OddsRatio_working_3-way'!U114/(3*'OddsRatio_working_3-way'!X114^(1/3))*SIN(('OddsRatio_working_3-way'!Y114)/3)</f>
        <v>-0.14120654684250353</v>
      </c>
      <c r="AJ114" s="11">
        <f>'OddsRatio_working_3-way'!U114/(3*'OddsRatio_working_3-way'!X114^(1/3))*SIN(('OddsRatio_working_3-way'!Y114+2*PI())/3)</f>
        <v>-0.3939358077573798</v>
      </c>
      <c r="AK114" s="11">
        <f>'OddsRatio_working_3-way'!U114/(3*'OddsRatio_working_3-way'!X114^(1/3))*SIN(('OddsRatio_working_3-way'!Y114+4*PI())/3)</f>
        <v>0.53514235459988324</v>
      </c>
      <c r="AL114" s="11">
        <f>'OddsRatio_working_3-way'!Z114+'OddsRatio_working_3-way'!AF114</f>
        <v>1.0728070542703372</v>
      </c>
      <c r="AM114" s="11">
        <f>'OddsRatio_working_3-way'!AA114+'OddsRatio_working_3-way'!AG114</f>
        <v>-0.78098044062773908</v>
      </c>
      <c r="AN114" s="11">
        <f>'OddsRatio_working_3-way'!AB114+'OddsRatio_working_3-way'!AH114</f>
        <v>-0.29182661364259788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1.0728070542703372</v>
      </c>
      <c r="AS114" s="11">
        <f>IF(('OddsRatio_working_3-way'!X114=0),IF(Q114&gt;0,-Q114^(1/3),(-Q114)^(1/3)),'OddsRatio_working_3-way'!AM114-'OddsRatio_working_3-way'!R114/3)</f>
        <v>-0.78098044062773908</v>
      </c>
      <c r="AT114" s="11">
        <f>IF(('OddsRatio_working_3-way'!X114=0),IF(Q114&gt;0,-Q114^(1/3),(-Q114)^(1/3)),'OddsRatio_working_3-way'!AN114-'OddsRatio_working_3-way'!R114/3)</f>
        <v>-0.29182661364259788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9">
        <f t="shared" si="26"/>
        <v>0.93156208184134204</v>
      </c>
      <c r="E115" s="9">
        <f t="shared" si="27"/>
        <v>5.5419909859609956E-2</v>
      </c>
      <c r="F115" s="9">
        <f t="shared" si="28"/>
        <v>1.301800829904789E-2</v>
      </c>
      <c r="G115" s="9">
        <f t="shared" si="29"/>
        <v>1.8366440490842573</v>
      </c>
      <c r="H115" s="9">
        <f t="shared" si="30"/>
        <v>1.0734657619633705</v>
      </c>
      <c r="I115" s="9">
        <f t="shared" si="31"/>
        <v>18.044056775501907</v>
      </c>
      <c r="J115" s="9">
        <f t="shared" si="32"/>
        <v>76.816666346198133</v>
      </c>
      <c r="K115" s="11">
        <f t="shared" si="33"/>
        <v>0.96153846153846145</v>
      </c>
      <c r="L115" s="11">
        <f t="shared" si="34"/>
        <v>9.727626459143969E-2</v>
      </c>
      <c r="M115" s="11">
        <f t="shared" si="35"/>
        <v>2.3651844843897825E-2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-3.389894821852979E-2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0.11194097473634669</v>
      </c>
      <c r="Q115" s="11">
        <f>2*'OddsRatio_working_3-way'!K115*'OddsRatio_working_3-way'!L115*'OddsRatio_working_3-way'!M115</f>
        <v>4.4245444559820827E-3</v>
      </c>
      <c r="R115" s="11">
        <f t="shared" si="36"/>
        <v>0</v>
      </c>
      <c r="S115" s="11">
        <f t="shared" si="37"/>
        <v>-3.3021961039828867</v>
      </c>
      <c r="T115" s="11">
        <f t="shared" si="38"/>
        <v>-0.13052158513766351</v>
      </c>
      <c r="U115" s="11">
        <f>'OddsRatio_working_3-way'!S115-'OddsRatio_working_3-way'!R115^2/3</f>
        <v>-3.3021961039828867</v>
      </c>
      <c r="V115" s="11">
        <f>'OddsRatio_working_3-way'!S115*'OddsRatio_working_3-way'!R115/3-2*'OddsRatio_working_3-way'!R115^3/27-'OddsRatio_working_3-way'!T115</f>
        <v>0.13052158513766351</v>
      </c>
      <c r="W115" s="11">
        <f>'OddsRatio_working_3-way'!V115^2+4*'OddsRatio_working_3-way'!U115^3/27</f>
        <v>-5.3176003342060714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1.154841571211493</v>
      </c>
      <c r="Y115" s="11">
        <f>IF('OddsRatio_working_3-way'!W115&gt;=0,IF('OddsRatio_working_3-way'!V115+SQRT('OddsRatio_working_3-way'!W115)&gt;0,0,PI()),ACOS('OddsRatio_working_3-way'!V115/(2*'OddsRatio_working_3-way'!X115)))</f>
        <v>1.5142556040673496</v>
      </c>
      <c r="Z115" s="11">
        <f>'OddsRatio_working_3-way'!X115^(1/3)*COS('OddsRatio_working_3-way'!Y115/3)</f>
        <v>0.91832202454212875</v>
      </c>
      <c r="AA115" s="11">
        <f>'OddsRatio_working_3-way'!X115^(1/3)*COS(('OddsRatio_working_3-way'!Y115+2*PI())/3)</f>
        <v>-0.89854981552662783</v>
      </c>
      <c r="AB115" s="11">
        <f>'OddsRatio_working_3-way'!X115^(1/3)*COS(('OddsRatio_working_3-way'!Y115+4*PI())/3)</f>
        <v>-1.9772209015501276E-2</v>
      </c>
      <c r="AC115" s="11">
        <f>'OddsRatio_working_3-way'!X115^(1/3)*SIN('OddsRatio_working_3-way'!Y115/3)</f>
        <v>0.50736248767701408</v>
      </c>
      <c r="AD115" s="11">
        <f>'OddsRatio_working_3-way'!X115^(1/3)*SIN(('OddsRatio_working_3-way'!Y115+2*PI())/3)</f>
        <v>0.54160895826973321</v>
      </c>
      <c r="AE115" s="11">
        <f>'OddsRatio_working_3-way'!X115^(1/3)*SIN(('OddsRatio_working_3-way'!Y115+4*PI())/3)</f>
        <v>-1.0489714459467472</v>
      </c>
      <c r="AF115" s="11">
        <f>-'OddsRatio_working_3-way'!U115/(3*'OddsRatio_working_3-way'!X115^(1/3))*COS(('OddsRatio_working_3-way'!Y115)/3)</f>
        <v>0.91832202454212852</v>
      </c>
      <c r="AG115" s="11">
        <f>-'OddsRatio_working_3-way'!U115/(3*'OddsRatio_working_3-way'!X115^(1/3))*COS(('OddsRatio_working_3-way'!Y115+2*PI())/3)</f>
        <v>-0.8985498155266276</v>
      </c>
      <c r="AH115" s="11">
        <f>-'OddsRatio_working_3-way'!U115/(3*'OddsRatio_working_3-way'!X115^(1/3))*COS(('OddsRatio_working_3-way'!Y115+4*PI())/3)</f>
        <v>-1.9772209015501269E-2</v>
      </c>
      <c r="AI115" s="11">
        <f>'OddsRatio_working_3-way'!U115/(3*'OddsRatio_working_3-way'!X115^(1/3))*SIN(('OddsRatio_working_3-way'!Y115)/3)</f>
        <v>-0.50736248767701397</v>
      </c>
      <c r="AJ115" s="11">
        <f>'OddsRatio_working_3-way'!U115/(3*'OddsRatio_working_3-way'!X115^(1/3))*SIN(('OddsRatio_working_3-way'!Y115+2*PI())/3)</f>
        <v>-0.5416089582697331</v>
      </c>
      <c r="AK115" s="11">
        <f>'OddsRatio_working_3-way'!U115/(3*'OddsRatio_working_3-way'!X115^(1/3))*SIN(('OddsRatio_working_3-way'!Y115+4*PI())/3)</f>
        <v>1.048971445946747</v>
      </c>
      <c r="AL115" s="11">
        <f>'OddsRatio_working_3-way'!Z115+'OddsRatio_working_3-way'!AF115</f>
        <v>1.8366440490842573</v>
      </c>
      <c r="AM115" s="11">
        <f>'OddsRatio_working_3-way'!AA115+'OddsRatio_working_3-way'!AG115</f>
        <v>-1.7970996310532554</v>
      </c>
      <c r="AN115" s="11">
        <f>'OddsRatio_working_3-way'!AB115+'OddsRatio_working_3-way'!AH115</f>
        <v>-3.9544418031002546E-2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1.8366440490842573</v>
      </c>
      <c r="AS115" s="11">
        <f>IF(('OddsRatio_working_3-way'!X115=0),IF(Q115&gt;0,-Q115^(1/3),(-Q115)^(1/3)),'OddsRatio_working_3-way'!AM115-'OddsRatio_working_3-way'!R115/3)</f>
        <v>-1.7970996310532554</v>
      </c>
      <c r="AT115" s="11">
        <f>IF(('OddsRatio_working_3-way'!X115=0),IF(Q115&gt;0,-Q115^(1/3),(-Q115)^(1/3)),'OddsRatio_working_3-way'!AN115-'OddsRatio_working_3-way'!R115/3)</f>
        <v>-3.9544418031002546E-2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9">
        <f t="shared" si="26"/>
        <v>0.68637763409943009</v>
      </c>
      <c r="E116" s="9">
        <f t="shared" si="27"/>
        <v>0.19604413249178018</v>
      </c>
      <c r="F116" s="9">
        <f t="shared" si="28"/>
        <v>0.1175782334087894</v>
      </c>
      <c r="G116" s="9">
        <f t="shared" si="29"/>
        <v>1.1423098245037577</v>
      </c>
      <c r="H116" s="9">
        <f t="shared" si="30"/>
        <v>1.4569239298015033</v>
      </c>
      <c r="I116" s="9">
        <f t="shared" si="31"/>
        <v>5.1008922699684902</v>
      </c>
      <c r="J116" s="9">
        <f t="shared" si="32"/>
        <v>8.5049755469896891</v>
      </c>
      <c r="K116" s="11">
        <f t="shared" si="33"/>
        <v>0.7142857142857143</v>
      </c>
      <c r="L116" s="11">
        <f t="shared" si="34"/>
        <v>0.2178649237472767</v>
      </c>
      <c r="M116" s="11">
        <f t="shared" si="35"/>
        <v>0.13210039630118889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-0.19394706363390779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0.21708375115788284</v>
      </c>
      <c r="Q116" s="11">
        <f>2*'OddsRatio_working_3-way'!K116*'OddsRatio_working_3-way'!L116*'OddsRatio_working_3-way'!M116</f>
        <v>4.1114346810205073E-2</v>
      </c>
      <c r="R116" s="11">
        <f t="shared" si="36"/>
        <v>0</v>
      </c>
      <c r="S116" s="11">
        <f t="shared" si="37"/>
        <v>-1.1192938273489286</v>
      </c>
      <c r="T116" s="11">
        <f t="shared" si="38"/>
        <v>-0.21198746730093337</v>
      </c>
      <c r="U116" s="11">
        <f>'OddsRatio_working_3-way'!S116-'OddsRatio_working_3-way'!R116^2/3</f>
        <v>-1.1192938273489286</v>
      </c>
      <c r="V116" s="11">
        <f>'OddsRatio_working_3-way'!S116*'OddsRatio_working_3-way'!R116/3-2*'OddsRatio_working_3-way'!R116^3/27-'OddsRatio_working_3-way'!T116</f>
        <v>0.21198746730093337</v>
      </c>
      <c r="W116" s="11">
        <f>'OddsRatio_working_3-way'!V116^2+4*'OddsRatio_working_3-way'!U116^3/27</f>
        <v>-0.16280534426904031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0.22789472929496668</v>
      </c>
      <c r="Y116" s="11">
        <f>IF('OddsRatio_working_3-way'!W116&gt;=0,IF('OddsRatio_working_3-way'!V116+SQRT('OddsRatio_working_3-way'!W116)&gt;0,0,PI()),ACOS('OddsRatio_working_3-way'!V116/(2*'OddsRatio_working_3-way'!X116)))</f>
        <v>1.0870492777108491</v>
      </c>
      <c r="Z116" s="11">
        <f>'OddsRatio_working_3-way'!X116^(1/3)*COS('OddsRatio_working_3-way'!Y116/3)</f>
        <v>0.57115491225187887</v>
      </c>
      <c r="AA116" s="11">
        <f>'OddsRatio_working_3-way'!X116^(1/3)*COS(('OddsRatio_working_3-way'!Y116+2*PI())/3)</f>
        <v>-0.47308747317874517</v>
      </c>
      <c r="AB116" s="11">
        <f>'OddsRatio_working_3-way'!X116^(1/3)*COS(('OddsRatio_working_3-way'!Y116+4*PI())/3)</f>
        <v>-9.8067439073133936E-2</v>
      </c>
      <c r="AC116" s="11">
        <f>'OddsRatio_working_3-way'!X116^(1/3)*SIN('OddsRatio_working_3-way'!Y116/3)</f>
        <v>0.21651791764237746</v>
      </c>
      <c r="AD116" s="11">
        <f>'OddsRatio_working_3-way'!X116^(1/3)*SIN(('OddsRatio_working_3-way'!Y116+2*PI())/3)</f>
        <v>0.38637570468521037</v>
      </c>
      <c r="AE116" s="11">
        <f>'OddsRatio_working_3-way'!X116^(1/3)*SIN(('OddsRatio_working_3-way'!Y116+4*PI())/3)</f>
        <v>-0.6028936223275877</v>
      </c>
      <c r="AF116" s="11">
        <f>-'OddsRatio_working_3-way'!U116/(3*'OddsRatio_working_3-way'!X116^(1/3))*COS(('OddsRatio_working_3-way'!Y116)/3)</f>
        <v>0.57115491225187887</v>
      </c>
      <c r="AG116" s="11">
        <f>-'OddsRatio_working_3-way'!U116/(3*'OddsRatio_working_3-way'!X116^(1/3))*COS(('OddsRatio_working_3-way'!Y116+2*PI())/3)</f>
        <v>-0.47308747317874517</v>
      </c>
      <c r="AH116" s="11">
        <f>-'OddsRatio_working_3-way'!U116/(3*'OddsRatio_working_3-way'!X116^(1/3))*COS(('OddsRatio_working_3-way'!Y116+4*PI())/3)</f>
        <v>-9.8067439073133936E-2</v>
      </c>
      <c r="AI116" s="11">
        <f>'OddsRatio_working_3-way'!U116/(3*'OddsRatio_working_3-way'!X116^(1/3))*SIN(('OddsRatio_working_3-way'!Y116)/3)</f>
        <v>-0.21651791764237746</v>
      </c>
      <c r="AJ116" s="11">
        <f>'OddsRatio_working_3-way'!U116/(3*'OddsRatio_working_3-way'!X116^(1/3))*SIN(('OddsRatio_working_3-way'!Y116+2*PI())/3)</f>
        <v>-0.38637570468521037</v>
      </c>
      <c r="AK116" s="11">
        <f>'OddsRatio_working_3-way'!U116/(3*'OddsRatio_working_3-way'!X116^(1/3))*SIN(('OddsRatio_working_3-way'!Y116+4*PI())/3)</f>
        <v>0.6028936223275877</v>
      </c>
      <c r="AL116" s="11">
        <f>'OddsRatio_working_3-way'!Z116+'OddsRatio_working_3-way'!AF116</f>
        <v>1.1423098245037577</v>
      </c>
      <c r="AM116" s="11">
        <f>'OddsRatio_working_3-way'!AA116+'OddsRatio_working_3-way'!AG116</f>
        <v>-0.94617494635749033</v>
      </c>
      <c r="AN116" s="11">
        <f>'OddsRatio_working_3-way'!AB116+'OddsRatio_working_3-way'!AH116</f>
        <v>-0.19613487814626787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1.1423098245037577</v>
      </c>
      <c r="AS116" s="11">
        <f>IF(('OddsRatio_working_3-way'!X116=0),IF(Q116&gt;0,-Q116^(1/3),(-Q116)^(1/3)),'OddsRatio_working_3-way'!AM116-'OddsRatio_working_3-way'!R116/3)</f>
        <v>-0.94617494635749033</v>
      </c>
      <c r="AT116" s="11">
        <f>IF(('OddsRatio_working_3-way'!X116=0),IF(Q116&gt;0,-Q116^(1/3),(-Q116)^(1/3)),'OddsRatio_working_3-way'!AN116-'OddsRatio_working_3-way'!R116/3)</f>
        <v>-0.19613487814626787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9">
        <f t="shared" si="26"/>
        <v>0.66250488936849927</v>
      </c>
      <c r="E117" s="9">
        <f t="shared" si="27"/>
        <v>0.20278154388303798</v>
      </c>
      <c r="F117" s="9">
        <f t="shared" si="28"/>
        <v>0.13471356674846274</v>
      </c>
      <c r="G117" s="9">
        <f t="shared" si="29"/>
        <v>1.1074409183776859</v>
      </c>
      <c r="H117" s="9">
        <f t="shared" si="30"/>
        <v>1.5094228224537356</v>
      </c>
      <c r="I117" s="9">
        <f t="shared" si="31"/>
        <v>4.9314152602407857</v>
      </c>
      <c r="J117" s="9">
        <f t="shared" si="32"/>
        <v>7.4231573265905775</v>
      </c>
      <c r="K117" s="11">
        <f t="shared" si="33"/>
        <v>0.68493150684931503</v>
      </c>
      <c r="L117" s="11">
        <f t="shared" si="34"/>
        <v>0.21978021978021978</v>
      </c>
      <c r="M117" s="11">
        <f t="shared" si="35"/>
        <v>0.14705882352941177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-0.20967227776252761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0.21716800524213897</v>
      </c>
      <c r="Q117" s="11">
        <f>2*'OddsRatio_working_3-way'!K117*'OddsRatio_working_3-way'!L117*'OddsRatio_working_3-way'!M117</f>
        <v>4.427482267933517E-2</v>
      </c>
      <c r="R117" s="11">
        <f t="shared" si="36"/>
        <v>0</v>
      </c>
      <c r="S117" s="11">
        <f t="shared" si="37"/>
        <v>-1.0357497307684183</v>
      </c>
      <c r="T117" s="11">
        <f t="shared" si="38"/>
        <v>-0.21116202462149203</v>
      </c>
      <c r="U117" s="11">
        <f>'OddsRatio_working_3-way'!S117-'OddsRatio_working_3-way'!R117^2/3</f>
        <v>-1.0357497307684183</v>
      </c>
      <c r="V117" s="11">
        <f>'OddsRatio_working_3-way'!S117*'OddsRatio_working_3-way'!R117/3-2*'OddsRatio_working_3-way'!R117^3/27-'OddsRatio_working_3-way'!T117</f>
        <v>0.21116202462149203</v>
      </c>
      <c r="W117" s="11">
        <f>'OddsRatio_working_3-way'!V117^2+4*'OddsRatio_working_3-way'!U117^3/27</f>
        <v>-0.12002230480329258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0.20286184057477405</v>
      </c>
      <c r="Y117" s="11">
        <f>IF('OddsRatio_working_3-way'!W117&gt;=0,IF('OddsRatio_working_3-way'!V117+SQRT('OddsRatio_working_3-way'!W117)&gt;0,0,PI()),ACOS('OddsRatio_working_3-way'!V117/(2*'OddsRatio_working_3-way'!X117)))</f>
        <v>1.023409413617475</v>
      </c>
      <c r="Z117" s="11">
        <f>'OddsRatio_working_3-way'!X117^(1/3)*COS('OddsRatio_working_3-way'!Y117/3)</f>
        <v>0.55372045918884294</v>
      </c>
      <c r="AA117" s="11">
        <f>'OddsRatio_working_3-way'!X117^(1/3)*COS(('OddsRatio_working_3-way'!Y117+2*PI())/3)</f>
        <v>-0.44710321035685197</v>
      </c>
      <c r="AB117" s="11">
        <f>'OddsRatio_working_3-way'!X117^(1/3)*COS(('OddsRatio_working_3-way'!Y117+4*PI())/3)</f>
        <v>-0.10661724883199111</v>
      </c>
      <c r="AC117" s="11">
        <f>'OddsRatio_working_3-way'!X117^(1/3)*SIN('OddsRatio_working_3-way'!Y117/3)</f>
        <v>0.19657966154166706</v>
      </c>
      <c r="AD117" s="11">
        <f>'OddsRatio_working_3-way'!X117^(1/3)*SIN(('OddsRatio_working_3-way'!Y117+2*PI())/3)</f>
        <v>0.38124615348188901</v>
      </c>
      <c r="AE117" s="11">
        <f>'OddsRatio_working_3-way'!X117^(1/3)*SIN(('OddsRatio_working_3-way'!Y117+4*PI())/3)</f>
        <v>-0.57782581502355601</v>
      </c>
      <c r="AF117" s="11">
        <f>-'OddsRatio_working_3-way'!U117/(3*'OddsRatio_working_3-way'!X117^(1/3))*COS(('OddsRatio_working_3-way'!Y117)/3)</f>
        <v>0.55372045918884294</v>
      </c>
      <c r="AG117" s="11">
        <f>-'OddsRatio_working_3-way'!U117/(3*'OddsRatio_working_3-way'!X117^(1/3))*COS(('OddsRatio_working_3-way'!Y117+2*PI())/3)</f>
        <v>-0.44710321035685197</v>
      </c>
      <c r="AH117" s="11">
        <f>-'OddsRatio_working_3-way'!U117/(3*'OddsRatio_working_3-way'!X117^(1/3))*COS(('OddsRatio_working_3-way'!Y117+4*PI())/3)</f>
        <v>-0.10661724883199111</v>
      </c>
      <c r="AI117" s="11">
        <f>'OddsRatio_working_3-way'!U117/(3*'OddsRatio_working_3-way'!X117^(1/3))*SIN(('OddsRatio_working_3-way'!Y117)/3)</f>
        <v>-0.19657966154166706</v>
      </c>
      <c r="AJ117" s="11">
        <f>'OddsRatio_working_3-way'!U117/(3*'OddsRatio_working_3-way'!X117^(1/3))*SIN(('OddsRatio_working_3-way'!Y117+2*PI())/3)</f>
        <v>-0.38124615348188901</v>
      </c>
      <c r="AK117" s="11">
        <f>'OddsRatio_working_3-way'!U117/(3*'OddsRatio_working_3-way'!X117^(1/3))*SIN(('OddsRatio_working_3-way'!Y117+4*PI())/3)</f>
        <v>0.57782581502355601</v>
      </c>
      <c r="AL117" s="11">
        <f>'OddsRatio_working_3-way'!Z117+'OddsRatio_working_3-way'!AF117</f>
        <v>1.1074409183776859</v>
      </c>
      <c r="AM117" s="11">
        <f>'OddsRatio_working_3-way'!AA117+'OddsRatio_working_3-way'!AG117</f>
        <v>-0.89420642071370393</v>
      </c>
      <c r="AN117" s="11">
        <f>'OddsRatio_working_3-way'!AB117+'OddsRatio_working_3-way'!AH117</f>
        <v>-0.21323449766398223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1.1074409183776859</v>
      </c>
      <c r="AS117" s="11">
        <f>IF(('OddsRatio_working_3-way'!X117=0),IF(Q117&gt;0,-Q117^(1/3),(-Q117)^(1/3)),'OddsRatio_working_3-way'!AM117-'OddsRatio_working_3-way'!R117/3)</f>
        <v>-0.89420642071370393</v>
      </c>
      <c r="AT117" s="11">
        <f>IF(('OddsRatio_working_3-way'!X117=0),IF(Q117&gt;0,-Q117^(1/3),(-Q117)^(1/3)),'OddsRatio_working_3-way'!AN117-'OddsRatio_working_3-way'!R117/3)</f>
        <v>-0.21323449766398223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9">
        <f t="shared" si="26"/>
        <v>0.48677023361073346</v>
      </c>
      <c r="E118" s="9">
        <f t="shared" si="27"/>
        <v>0.28256053847664447</v>
      </c>
      <c r="F118" s="9">
        <f t="shared" si="28"/>
        <v>0.23066922791262193</v>
      </c>
      <c r="G118" s="9">
        <f t="shared" si="29"/>
        <v>1.075874831888664</v>
      </c>
      <c r="H118" s="9">
        <f t="shared" si="30"/>
        <v>2.054357335250891</v>
      </c>
      <c r="I118" s="9">
        <f t="shared" si="31"/>
        <v>3.5390646032572475</v>
      </c>
      <c r="J118" s="9">
        <f t="shared" si="32"/>
        <v>4.3352119788548586</v>
      </c>
      <c r="K118" s="11">
        <f t="shared" si="33"/>
        <v>0.50505050505050508</v>
      </c>
      <c r="L118" s="11">
        <f t="shared" si="34"/>
        <v>0.29761904761904762</v>
      </c>
      <c r="M118" s="11">
        <f t="shared" si="35"/>
        <v>0.24390243902439027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-0.26285209821795186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0.23610084585694341</v>
      </c>
      <c r="Q118" s="11">
        <f>2*'OddsRatio_working_3-way'!K118*'OddsRatio_working_3-way'!L118*'OddsRatio_working_3-way'!M118</f>
        <v>7.3323244054951386E-2</v>
      </c>
      <c r="R118" s="11">
        <f t="shared" si="36"/>
        <v>0</v>
      </c>
      <c r="S118" s="11">
        <f t="shared" si="37"/>
        <v>-0.89822697805201912</v>
      </c>
      <c r="T118" s="11">
        <f t="shared" si="38"/>
        <v>-0.27895247765590664</v>
      </c>
      <c r="U118" s="11">
        <f>'OddsRatio_working_3-way'!S118-'OddsRatio_working_3-way'!R118^2/3</f>
        <v>-0.89822697805201912</v>
      </c>
      <c r="V118" s="11">
        <f>'OddsRatio_working_3-way'!S118*'OddsRatio_working_3-way'!R118/3-2*'OddsRatio_working_3-way'!R118^3/27-'OddsRatio_working_3-way'!T118</f>
        <v>0.27895247765590664</v>
      </c>
      <c r="W118" s="11">
        <f>'OddsRatio_working_3-way'!V118^2+4*'OddsRatio_working_3-way'!U118^3/27</f>
        <v>-2.9548483925358041E-2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0.16383144441447064</v>
      </c>
      <c r="Y118" s="11">
        <f>IF('OddsRatio_working_3-way'!W118&gt;=0,IF('OddsRatio_working_3-way'!V118+SQRT('OddsRatio_working_3-way'!W118)&gt;0,0,PI()),ACOS('OddsRatio_working_3-way'!V118/(2*'OddsRatio_working_3-way'!X118)))</f>
        <v>0.55226231314079954</v>
      </c>
      <c r="Z118" s="11">
        <f>'OddsRatio_working_3-way'!X118^(1/3)*COS('OddsRatio_working_3-way'!Y118/3)</f>
        <v>0.53793741594433198</v>
      </c>
      <c r="AA118" s="11">
        <f>'OddsRatio_working_3-way'!X118^(1/3)*COS(('OddsRatio_working_3-way'!Y118+2*PI())/3)</f>
        <v>-0.35571112497997054</v>
      </c>
      <c r="AB118" s="11">
        <f>'OddsRatio_working_3-way'!X118^(1/3)*COS(('OddsRatio_working_3-way'!Y118+4*PI())/3)</f>
        <v>-0.18222629096436135</v>
      </c>
      <c r="AC118" s="11">
        <f>'OddsRatio_working_3-way'!X118^(1/3)*SIN('OddsRatio_working_3-way'!Y118/3)</f>
        <v>0.10016151561922954</v>
      </c>
      <c r="AD118" s="11">
        <f>'OddsRatio_working_3-way'!X118^(1/3)*SIN(('OddsRatio_working_3-way'!Y118+2*PI())/3)</f>
        <v>0.41578671004433293</v>
      </c>
      <c r="AE118" s="11">
        <f>'OddsRatio_working_3-way'!X118^(1/3)*SIN(('OddsRatio_working_3-way'!Y118+4*PI())/3)</f>
        <v>-0.51594822566356247</v>
      </c>
      <c r="AF118" s="11">
        <f>-'OddsRatio_working_3-way'!U118/(3*'OddsRatio_working_3-way'!X118^(1/3))*COS(('OddsRatio_working_3-way'!Y118)/3)</f>
        <v>0.53793741594433186</v>
      </c>
      <c r="AG118" s="11">
        <f>-'OddsRatio_working_3-way'!U118/(3*'OddsRatio_working_3-way'!X118^(1/3))*COS(('OddsRatio_working_3-way'!Y118+2*PI())/3)</f>
        <v>-0.35571112497997048</v>
      </c>
      <c r="AH118" s="11">
        <f>-'OddsRatio_working_3-way'!U118/(3*'OddsRatio_working_3-way'!X118^(1/3))*COS(('OddsRatio_working_3-way'!Y118+4*PI())/3)</f>
        <v>-0.18222629096436133</v>
      </c>
      <c r="AI118" s="11">
        <f>'OddsRatio_working_3-way'!U118/(3*'OddsRatio_working_3-way'!X118^(1/3))*SIN(('OddsRatio_working_3-way'!Y118)/3)</f>
        <v>-0.10016151561922952</v>
      </c>
      <c r="AJ118" s="11">
        <f>'OddsRatio_working_3-way'!U118/(3*'OddsRatio_working_3-way'!X118^(1/3))*SIN(('OddsRatio_working_3-way'!Y118+2*PI())/3)</f>
        <v>-0.41578671004433287</v>
      </c>
      <c r="AK118" s="11">
        <f>'OddsRatio_working_3-way'!U118/(3*'OddsRatio_working_3-way'!X118^(1/3))*SIN(('OddsRatio_working_3-way'!Y118+4*PI())/3)</f>
        <v>0.51594822566356235</v>
      </c>
      <c r="AL118" s="11">
        <f>'OddsRatio_working_3-way'!Z118+'OddsRatio_working_3-way'!AF118</f>
        <v>1.075874831888664</v>
      </c>
      <c r="AM118" s="11">
        <f>'OddsRatio_working_3-way'!AA118+'OddsRatio_working_3-way'!AG118</f>
        <v>-0.71142224995994097</v>
      </c>
      <c r="AN118" s="11">
        <f>'OddsRatio_working_3-way'!AB118+'OddsRatio_working_3-way'!AH118</f>
        <v>-0.36445258192872265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1.075874831888664</v>
      </c>
      <c r="AS118" s="11">
        <f>IF(('OddsRatio_working_3-way'!X118=0),IF(Q118&gt;0,-Q118^(1/3),(-Q118)^(1/3)),'OddsRatio_working_3-way'!AM118-'OddsRatio_working_3-way'!R118/3)</f>
        <v>-0.71142224995994097</v>
      </c>
      <c r="AT118" s="11">
        <f>IF(('OddsRatio_working_3-way'!X118=0),IF(Q118&gt;0,-Q118^(1/3),(-Q118)^(1/3)),'OddsRatio_working_3-way'!AN118-'OddsRatio_working_3-way'!R118/3)</f>
        <v>-0.36445258192872265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9">
        <f t="shared" si="26"/>
        <v>0.20412709044792987</v>
      </c>
      <c r="E119" s="9">
        <f t="shared" si="27"/>
        <v>0.22135007505468082</v>
      </c>
      <c r="F119" s="9">
        <f t="shared" si="28"/>
        <v>0.5745228344973895</v>
      </c>
      <c r="G119" s="9">
        <f t="shared" si="29"/>
        <v>1.0890806707827556</v>
      </c>
      <c r="H119" s="9">
        <f t="shared" si="30"/>
        <v>4.8989088014022659</v>
      </c>
      <c r="I119" s="9">
        <f t="shared" si="31"/>
        <v>4.5177305666283001</v>
      </c>
      <c r="J119" s="9">
        <f t="shared" si="32"/>
        <v>1.740574856132274</v>
      </c>
      <c r="K119" s="11">
        <f t="shared" si="33"/>
        <v>0.2183406113537118</v>
      </c>
      <c r="L119" s="11">
        <f t="shared" si="34"/>
        <v>0.23640661938534277</v>
      </c>
      <c r="M119" s="11">
        <f t="shared" si="35"/>
        <v>0.59523809523809523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-0.24159021181226903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0.23012653087910917</v>
      </c>
      <c r="Q119" s="11">
        <f>2*'OddsRatio_working_3-way'!K119*'OddsRatio_working_3-way'!L119*'OddsRatio_working_3-way'!M119</f>
        <v>6.1449006910309523E-2</v>
      </c>
      <c r="R119" s="11">
        <f t="shared" si="36"/>
        <v>0</v>
      </c>
      <c r="S119" s="11">
        <f t="shared" si="37"/>
        <v>-0.95254906708692377</v>
      </c>
      <c r="T119" s="11">
        <f t="shared" si="38"/>
        <v>-0.25435222085098097</v>
      </c>
      <c r="U119" s="11">
        <f>'OddsRatio_working_3-way'!S119-'OddsRatio_working_3-way'!R119^2/3</f>
        <v>-0.95254906708692377</v>
      </c>
      <c r="V119" s="11">
        <f>'OddsRatio_working_3-way'!S119*'OddsRatio_working_3-way'!R119/3-2*'OddsRatio_working_3-way'!R119^3/27-'OddsRatio_working_3-way'!T119</f>
        <v>0.25435222085098097</v>
      </c>
      <c r="W119" s="11">
        <f>'OddsRatio_working_3-way'!V119^2+4*'OddsRatio_working_3-way'!U119^3/27</f>
        <v>-6.3348671343524593E-2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0.17891598838236258</v>
      </c>
      <c r="Y119" s="11">
        <f>IF('OddsRatio_working_3-way'!W119&gt;=0,IF('OddsRatio_working_3-way'!V119+SQRT('OddsRatio_working_3-way'!W119)&gt;0,0,PI()),ACOS('OddsRatio_working_3-way'!V119/(2*'OddsRatio_working_3-way'!X119)))</f>
        <v>0.78014056200060711</v>
      </c>
      <c r="Z119" s="11">
        <f>'OddsRatio_working_3-way'!X119^(1/3)*COS('OddsRatio_working_3-way'!Y119/3)</f>
        <v>0.54454033539137792</v>
      </c>
      <c r="AA119" s="11">
        <f>'OddsRatio_working_3-way'!X119^(1/3)*COS(('OddsRatio_working_3-way'!Y119+2*PI())/3)</f>
        <v>-0.39774579927654691</v>
      </c>
      <c r="AB119" s="11">
        <f>'OddsRatio_working_3-way'!X119^(1/3)*COS(('OddsRatio_working_3-way'!Y119+4*PI())/3)</f>
        <v>-0.14679453611483093</v>
      </c>
      <c r="AC119" s="11">
        <f>'OddsRatio_working_3-way'!X119^(1/3)*SIN('OddsRatio_working_3-way'!Y119/3)</f>
        <v>0.14488677933989333</v>
      </c>
      <c r="AD119" s="11">
        <f>'OddsRatio_working_3-way'!X119^(1/3)*SIN(('OddsRatio_working_3-way'!Y119+2*PI())/3)</f>
        <v>0.39914237416428511</v>
      </c>
      <c r="AE119" s="11">
        <f>'OddsRatio_working_3-way'!X119^(1/3)*SIN(('OddsRatio_working_3-way'!Y119+4*PI())/3)</f>
        <v>-0.54402915350417835</v>
      </c>
      <c r="AF119" s="11">
        <f>-'OddsRatio_working_3-way'!U119/(3*'OddsRatio_working_3-way'!X119^(1/3))*COS(('OddsRatio_working_3-way'!Y119)/3)</f>
        <v>0.54454033539137781</v>
      </c>
      <c r="AG119" s="11">
        <f>-'OddsRatio_working_3-way'!U119/(3*'OddsRatio_working_3-way'!X119^(1/3))*COS(('OddsRatio_working_3-way'!Y119+2*PI())/3)</f>
        <v>-0.39774579927654685</v>
      </c>
      <c r="AH119" s="11">
        <f>-'OddsRatio_working_3-way'!U119/(3*'OddsRatio_working_3-way'!X119^(1/3))*COS(('OddsRatio_working_3-way'!Y119+4*PI())/3)</f>
        <v>-0.1467945361148309</v>
      </c>
      <c r="AI119" s="11">
        <f>'OddsRatio_working_3-way'!U119/(3*'OddsRatio_working_3-way'!X119^(1/3))*SIN(('OddsRatio_working_3-way'!Y119)/3)</f>
        <v>-0.1448867793398933</v>
      </c>
      <c r="AJ119" s="11">
        <f>'OddsRatio_working_3-way'!U119/(3*'OddsRatio_working_3-way'!X119^(1/3))*SIN(('OddsRatio_working_3-way'!Y119+2*PI())/3)</f>
        <v>-0.39914237416428505</v>
      </c>
      <c r="AK119" s="11">
        <f>'OddsRatio_working_3-way'!U119/(3*'OddsRatio_working_3-way'!X119^(1/3))*SIN(('OddsRatio_working_3-way'!Y119+4*PI())/3)</f>
        <v>0.54402915350417824</v>
      </c>
      <c r="AL119" s="11">
        <f>'OddsRatio_working_3-way'!Z119+'OddsRatio_working_3-way'!AF119</f>
        <v>1.0890806707827556</v>
      </c>
      <c r="AM119" s="11">
        <f>'OddsRatio_working_3-way'!AA119+'OddsRatio_working_3-way'!AG119</f>
        <v>-0.7954915985530937</v>
      </c>
      <c r="AN119" s="11">
        <f>'OddsRatio_working_3-way'!AB119+'OddsRatio_working_3-way'!AH119</f>
        <v>-0.2935890722296618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1.0890806707827556</v>
      </c>
      <c r="AS119" s="11">
        <f>IF(('OddsRatio_working_3-way'!X119=0),IF(Q119&gt;0,-Q119^(1/3),(-Q119)^(1/3)),'OddsRatio_working_3-way'!AM119-'OddsRatio_working_3-way'!R119/3)</f>
        <v>-0.7954915985530937</v>
      </c>
      <c r="AT119" s="11">
        <f>IF(('OddsRatio_working_3-way'!X119=0),IF(Q119&gt;0,-Q119^(1/3),(-Q119)^(1/3)),'OddsRatio_working_3-way'!AN119-'OddsRatio_working_3-way'!R119/3)</f>
        <v>-0.2935890722296618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9">
        <f t="shared" si="26"/>
        <v>0.44400034489804963</v>
      </c>
      <c r="E120" s="9">
        <f t="shared" si="27"/>
        <v>0.31359684402681293</v>
      </c>
      <c r="F120" s="9">
        <f t="shared" si="28"/>
        <v>0.24240281107513767</v>
      </c>
      <c r="G120" s="9">
        <f t="shared" si="29"/>
        <v>1.0523113468150398</v>
      </c>
      <c r="H120" s="9">
        <f t="shared" si="30"/>
        <v>2.2522505027098974</v>
      </c>
      <c r="I120" s="9">
        <f t="shared" si="31"/>
        <v>3.1888076013752826</v>
      </c>
      <c r="J120" s="9">
        <f t="shared" si="32"/>
        <v>4.1253647000406675</v>
      </c>
      <c r="K120" s="11">
        <f t="shared" si="33"/>
        <v>0.45662100456621008</v>
      </c>
      <c r="L120" s="11">
        <f t="shared" si="34"/>
        <v>0.32467532467532467</v>
      </c>
      <c r="M120" s="11">
        <f t="shared" si="35"/>
        <v>0.25188916876574308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-0.27452468858907575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0.23302324810209288</v>
      </c>
      <c r="Q120" s="11">
        <f>2*'OddsRatio_working_3-way'!K120*'OddsRatio_working_3-way'!L120*'OddsRatio_working_3-way'!M120</f>
        <v>7.468693849426053E-2</v>
      </c>
      <c r="R120" s="11">
        <f t="shared" si="36"/>
        <v>0</v>
      </c>
      <c r="S120" s="11">
        <f t="shared" si="37"/>
        <v>-0.84882437823614254</v>
      </c>
      <c r="T120" s="11">
        <f t="shared" si="38"/>
        <v>-0.27205909558850722</v>
      </c>
      <c r="U120" s="11">
        <f>'OddsRatio_working_3-way'!S120-'OddsRatio_working_3-way'!R120^2/3</f>
        <v>-0.84882437823614254</v>
      </c>
      <c r="V120" s="11">
        <f>'OddsRatio_working_3-way'!S120*'OddsRatio_working_3-way'!R120/3-2*'OddsRatio_working_3-way'!R120^3/27-'OddsRatio_working_3-way'!T120</f>
        <v>0.27205909558850722</v>
      </c>
      <c r="W120" s="11">
        <f>'OddsRatio_working_3-way'!V120^2+4*'OddsRatio_working_3-way'!U120^3/27</f>
        <v>-1.6588346659072176E-2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0.1505029054134078</v>
      </c>
      <c r="Y120" s="11">
        <f>IF('OddsRatio_working_3-way'!W120&gt;=0,IF('OddsRatio_working_3-way'!V120+SQRT('OddsRatio_working_3-way'!W120)&gt;0,0,PI()),ACOS('OddsRatio_working_3-way'!V120/(2*'OddsRatio_working_3-way'!X120)))</f>
        <v>0.4421510181006143</v>
      </c>
      <c r="Z120" s="11">
        <f>'OddsRatio_working_3-way'!X120^(1/3)*COS('OddsRatio_working_3-way'!Y120/3)</f>
        <v>0.5261556734075199</v>
      </c>
      <c r="AA120" s="11">
        <f>'OddsRatio_working_3-way'!X120^(1/3)*COS(('OddsRatio_working_3-way'!Y120+2*PI())/3)</f>
        <v>-0.33072582311019383</v>
      </c>
      <c r="AB120" s="11">
        <f>'OddsRatio_working_3-way'!X120^(1/3)*COS(('OddsRatio_working_3-way'!Y120+4*PI())/3)</f>
        <v>-0.19542985029732651</v>
      </c>
      <c r="AC120" s="11">
        <f>'OddsRatio_working_3-way'!X120^(1/3)*SIN('OddsRatio_working_3-way'!Y120/3)</f>
        <v>7.8113166323781444E-2</v>
      </c>
      <c r="AD120" s="11">
        <f>'OddsRatio_working_3-way'!X120^(1/3)*SIN(('OddsRatio_working_3-way'!Y120+2*PI())/3)</f>
        <v>0.41660759635432998</v>
      </c>
      <c r="AE120" s="11">
        <f>'OddsRatio_working_3-way'!X120^(1/3)*SIN(('OddsRatio_working_3-way'!Y120+4*PI())/3)</f>
        <v>-0.49472076267811133</v>
      </c>
      <c r="AF120" s="11">
        <f>-'OddsRatio_working_3-way'!U120/(3*'OddsRatio_working_3-way'!X120^(1/3))*COS(('OddsRatio_working_3-way'!Y120)/3)</f>
        <v>0.52615567340751979</v>
      </c>
      <c r="AG120" s="11">
        <f>-'OddsRatio_working_3-way'!U120/(3*'OddsRatio_working_3-way'!X120^(1/3))*COS(('OddsRatio_working_3-way'!Y120+2*PI())/3)</f>
        <v>-0.33072582311019372</v>
      </c>
      <c r="AH120" s="11">
        <f>-'OddsRatio_working_3-way'!U120/(3*'OddsRatio_working_3-way'!X120^(1/3))*COS(('OddsRatio_working_3-way'!Y120+4*PI())/3)</f>
        <v>-0.19542985029732649</v>
      </c>
      <c r="AI120" s="11">
        <f>'OddsRatio_working_3-way'!U120/(3*'OddsRatio_working_3-way'!X120^(1/3))*SIN(('OddsRatio_working_3-way'!Y120)/3)</f>
        <v>-7.811316632378143E-2</v>
      </c>
      <c r="AJ120" s="11">
        <f>'OddsRatio_working_3-way'!U120/(3*'OddsRatio_working_3-way'!X120^(1/3))*SIN(('OddsRatio_working_3-way'!Y120+2*PI())/3)</f>
        <v>-0.41660759635432992</v>
      </c>
      <c r="AK120" s="11">
        <f>'OddsRatio_working_3-way'!U120/(3*'OddsRatio_working_3-way'!X120^(1/3))*SIN(('OddsRatio_working_3-way'!Y120+4*PI())/3)</f>
        <v>0.49472076267811121</v>
      </c>
      <c r="AL120" s="11">
        <f>'OddsRatio_working_3-way'!Z120+'OddsRatio_working_3-way'!AF120</f>
        <v>1.0523113468150398</v>
      </c>
      <c r="AM120" s="11">
        <f>'OddsRatio_working_3-way'!AA120+'OddsRatio_working_3-way'!AG120</f>
        <v>-0.66145164622038755</v>
      </c>
      <c r="AN120" s="11">
        <f>'OddsRatio_working_3-way'!AB120+'OddsRatio_working_3-way'!AH120</f>
        <v>-0.39085970059465303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1.0523113468150398</v>
      </c>
      <c r="AS120" s="11">
        <f>IF(('OddsRatio_working_3-way'!X120=0),IF(Q120&gt;0,-Q120^(1/3),(-Q120)^(1/3)),'OddsRatio_working_3-way'!AM120-'OddsRatio_working_3-way'!R120/3)</f>
        <v>-0.66145164622038755</v>
      </c>
      <c r="AT120" s="11">
        <f>IF(('OddsRatio_working_3-way'!X120=0),IF(Q120&gt;0,-Q120^(1/3),(-Q120)^(1/3)),'OddsRatio_working_3-way'!AN120-'OddsRatio_working_3-way'!R120/3)</f>
        <v>-0.39085970059465303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9">
        <f t="shared" si="26"/>
        <v>0.66707948878618717</v>
      </c>
      <c r="E121" s="9">
        <f t="shared" si="27"/>
        <v>0.22201892084383457</v>
      </c>
      <c r="F121" s="9">
        <f t="shared" si="28"/>
        <v>0.11090159036997831</v>
      </c>
      <c r="G121" s="9">
        <f t="shared" si="29"/>
        <v>1.0618547341483566</v>
      </c>
      <c r="H121" s="9">
        <f t="shared" si="30"/>
        <v>1.4990717250497276</v>
      </c>
      <c r="I121" s="9">
        <f t="shared" si="31"/>
        <v>4.5041206226895767</v>
      </c>
      <c r="J121" s="9">
        <f t="shared" si="32"/>
        <v>9.0170032428200937</v>
      </c>
      <c r="K121" s="11">
        <f t="shared" si="33"/>
        <v>0.68027210884353739</v>
      </c>
      <c r="L121" s="11">
        <f t="shared" si="34"/>
        <v>0.23255813953488372</v>
      </c>
      <c r="M121" s="11">
        <f t="shared" si="35"/>
        <v>0.11695906432748537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-0.21667402170986716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0.20945682774673857</v>
      </c>
      <c r="Q121" s="11">
        <f>2*'OddsRatio_working_3-way'!K121*'OddsRatio_working_3-way'!L121*'OddsRatio_working_3-way'!M121</f>
        <v>3.7006506669035079E-2</v>
      </c>
      <c r="R121" s="11">
        <f t="shared" si="36"/>
        <v>0</v>
      </c>
      <c r="S121" s="11">
        <f t="shared" si="37"/>
        <v>-0.96669100473524872</v>
      </c>
      <c r="T121" s="11">
        <f t="shared" si="38"/>
        <v>-0.17079346373414286</v>
      </c>
      <c r="U121" s="11">
        <f>'OddsRatio_working_3-way'!S121-'OddsRatio_working_3-way'!R121^2/3</f>
        <v>-0.96669100473524872</v>
      </c>
      <c r="V121" s="11">
        <f>'OddsRatio_working_3-way'!S121*'OddsRatio_working_3-way'!R121/3-2*'OddsRatio_working_3-way'!R121^3/27-'OddsRatio_working_3-way'!T121</f>
        <v>0.17079346373414286</v>
      </c>
      <c r="W121" s="11">
        <f>'OddsRatio_working_3-way'!V121^2+4*'OddsRatio_working_3-way'!U121^3/27</f>
        <v>-0.104661374335772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0.18291513168002119</v>
      </c>
      <c r="Y121" s="11">
        <f>IF('OddsRatio_working_3-way'!W121&gt;=0,IF('OddsRatio_working_3-way'!V121+SQRT('OddsRatio_working_3-way'!W121)&gt;0,0,PI()),ACOS('OddsRatio_working_3-way'!V121/(2*'OddsRatio_working_3-way'!X121)))</f>
        <v>1.085053577945579</v>
      </c>
      <c r="Z121" s="11">
        <f>'OddsRatio_working_3-way'!X121^(1/3)*COS('OddsRatio_working_3-way'!Y121/3)</f>
        <v>0.53092736707417831</v>
      </c>
      <c r="AA121" s="11">
        <f>'OddsRatio_working_3-way'!X121^(1/3)*COS(('OddsRatio_working_3-way'!Y121+2*PI())/3)</f>
        <v>-0.43941726743972881</v>
      </c>
      <c r="AB121" s="11">
        <f>'OddsRatio_working_3-way'!X121^(1/3)*COS(('OddsRatio_working_3-way'!Y121+4*PI())/3)</f>
        <v>-9.1510099634449435E-2</v>
      </c>
      <c r="AC121" s="11">
        <f>'OddsRatio_working_3-way'!X121^(1/3)*SIN('OddsRatio_working_3-way'!Y121/3)</f>
        <v>0.20086429698537836</v>
      </c>
      <c r="AD121" s="11">
        <f>'OddsRatio_working_3-way'!X121^(1/3)*SIN(('OddsRatio_working_3-way'!Y121+2*PI())/3)</f>
        <v>0.35936443895793502</v>
      </c>
      <c r="AE121" s="11">
        <f>'OddsRatio_working_3-way'!X121^(1/3)*SIN(('OddsRatio_working_3-way'!Y121+4*PI())/3)</f>
        <v>-0.56022873594331335</v>
      </c>
      <c r="AF121" s="11">
        <f>-'OddsRatio_working_3-way'!U121/(3*'OddsRatio_working_3-way'!X121^(1/3))*COS(('OddsRatio_working_3-way'!Y121)/3)</f>
        <v>0.53092736707417831</v>
      </c>
      <c r="AG121" s="11">
        <f>-'OddsRatio_working_3-way'!U121/(3*'OddsRatio_working_3-way'!X121^(1/3))*COS(('OddsRatio_working_3-way'!Y121+2*PI())/3)</f>
        <v>-0.43941726743972881</v>
      </c>
      <c r="AH121" s="11">
        <f>-'OddsRatio_working_3-way'!U121/(3*'OddsRatio_working_3-way'!X121^(1/3))*COS(('OddsRatio_working_3-way'!Y121+4*PI())/3)</f>
        <v>-9.1510099634449435E-2</v>
      </c>
      <c r="AI121" s="11">
        <f>'OddsRatio_working_3-way'!U121/(3*'OddsRatio_working_3-way'!X121^(1/3))*SIN(('OddsRatio_working_3-way'!Y121)/3)</f>
        <v>-0.20086429698537836</v>
      </c>
      <c r="AJ121" s="11">
        <f>'OddsRatio_working_3-way'!U121/(3*'OddsRatio_working_3-way'!X121^(1/3))*SIN(('OddsRatio_working_3-way'!Y121+2*PI())/3)</f>
        <v>-0.35936443895793502</v>
      </c>
      <c r="AK121" s="11">
        <f>'OddsRatio_working_3-way'!U121/(3*'OddsRatio_working_3-way'!X121^(1/3))*SIN(('OddsRatio_working_3-way'!Y121+4*PI())/3)</f>
        <v>0.56022873594331335</v>
      </c>
      <c r="AL121" s="11">
        <f>'OddsRatio_working_3-way'!Z121+'OddsRatio_working_3-way'!AF121</f>
        <v>1.0618547341483566</v>
      </c>
      <c r="AM121" s="11">
        <f>'OddsRatio_working_3-way'!AA121+'OddsRatio_working_3-way'!AG121</f>
        <v>-0.87883453487945762</v>
      </c>
      <c r="AN121" s="11">
        <f>'OddsRatio_working_3-way'!AB121+'OddsRatio_working_3-way'!AH121</f>
        <v>-0.18302019926889887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1.0618547341483566</v>
      </c>
      <c r="AS121" s="11">
        <f>IF(('OddsRatio_working_3-way'!X121=0),IF(Q121&gt;0,-Q121^(1/3),(-Q121)^(1/3)),'OddsRatio_working_3-way'!AM121-'OddsRatio_working_3-way'!R121/3)</f>
        <v>-0.87883453487945762</v>
      </c>
      <c r="AT121" s="11">
        <f>IF(('OddsRatio_working_3-way'!X121=0),IF(Q121&gt;0,-Q121^(1/3),(-Q121)^(1/3)),'OddsRatio_working_3-way'!AN121-'OddsRatio_working_3-way'!R121/3)</f>
        <v>-0.18302019926889887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9">
        <f t="shared" si="26"/>
        <v>0.49356641082194952</v>
      </c>
      <c r="E122" s="9">
        <f t="shared" si="27"/>
        <v>0.27965279298183332</v>
      </c>
      <c r="F122" s="9">
        <f t="shared" si="28"/>
        <v>0.22678079619621719</v>
      </c>
      <c r="G122" s="9">
        <f t="shared" si="29"/>
        <v>1.068822709893523</v>
      </c>
      <c r="H122" s="9">
        <f t="shared" si="30"/>
        <v>2.026069801497782</v>
      </c>
      <c r="I122" s="9">
        <f t="shared" si="31"/>
        <v>3.575862730843391</v>
      </c>
      <c r="J122" s="9">
        <f t="shared" si="32"/>
        <v>4.4095444445603391</v>
      </c>
      <c r="K122" s="11">
        <f t="shared" si="33"/>
        <v>0.51020408163265307</v>
      </c>
      <c r="L122" s="11">
        <f t="shared" si="34"/>
        <v>0.29325513196480935</v>
      </c>
      <c r="M122" s="11">
        <f t="shared" si="35"/>
        <v>0.2386634844868735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-0.26354482049960648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0.23424987405498388</v>
      </c>
      <c r="Q122" s="11">
        <f>2*'OddsRatio_working_3-way'!K122*'OddsRatio_working_3-way'!L122*'OddsRatio_working_3-way'!M122</f>
        <v>7.141764452895849E-2</v>
      </c>
      <c r="R122" s="11">
        <f t="shared" si="36"/>
        <v>0</v>
      </c>
      <c r="S122" s="11">
        <f t="shared" si="37"/>
        <v>-0.88884264016614833</v>
      </c>
      <c r="T122" s="11">
        <f t="shared" si="38"/>
        <v>-0.27098860980675249</v>
      </c>
      <c r="U122" s="11">
        <f>'OddsRatio_working_3-way'!S122-'OddsRatio_working_3-way'!R122^2/3</f>
        <v>-0.88884264016614833</v>
      </c>
      <c r="V122" s="11">
        <f>'OddsRatio_working_3-way'!S122*'OddsRatio_working_3-way'!R122/3-2*'OddsRatio_working_3-way'!R122^3/27-'OddsRatio_working_3-way'!T122</f>
        <v>0.27098860980675249</v>
      </c>
      <c r="W122" s="11">
        <f>'OddsRatio_working_3-way'!V122^2+4*'OddsRatio_working_3-way'!U122^3/27</f>
        <v>-3.0598112716917994E-2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0.16127068810071651</v>
      </c>
      <c r="Y122" s="11">
        <f>IF('OddsRatio_working_3-way'!W122&gt;=0,IF('OddsRatio_working_3-way'!V122+SQRT('OddsRatio_working_3-way'!W122)&gt;0,0,PI()),ACOS('OddsRatio_working_3-way'!V122/(2*'OddsRatio_working_3-way'!X122)))</f>
        <v>0.57320530663906</v>
      </c>
      <c r="Z122" s="11">
        <f>'OddsRatio_working_3-way'!X122^(1/3)*COS('OddsRatio_working_3-way'!Y122/3)</f>
        <v>0.53441135494676151</v>
      </c>
      <c r="AA122" s="11">
        <f>'OddsRatio_working_3-way'!X122^(1/3)*COS(('OddsRatio_working_3-way'!Y122+2*PI())/3)</f>
        <v>-0.35672683597522264</v>
      </c>
      <c r="AB122" s="11">
        <f>'OddsRatio_working_3-way'!X122^(1/3)*COS(('OddsRatio_working_3-way'!Y122+4*PI())/3)</f>
        <v>-0.17768451897153853</v>
      </c>
      <c r="AC122" s="11">
        <f>'OddsRatio_working_3-way'!X122^(1/3)*SIN('OddsRatio_working_3-way'!Y122/3)</f>
        <v>0.10337012991841135</v>
      </c>
      <c r="AD122" s="11">
        <f>'OddsRatio_working_3-way'!X122^(1/3)*SIN(('OddsRatio_working_3-way'!Y122+2*PI())/3)</f>
        <v>0.41112874449555259</v>
      </c>
      <c r="AE122" s="11">
        <f>'OddsRatio_working_3-way'!X122^(1/3)*SIN(('OddsRatio_working_3-way'!Y122+4*PI())/3)</f>
        <v>-0.5144988744139638</v>
      </c>
      <c r="AF122" s="11">
        <f>-'OddsRatio_working_3-way'!U122/(3*'OddsRatio_working_3-way'!X122^(1/3))*COS(('OddsRatio_working_3-way'!Y122)/3)</f>
        <v>0.53441135494676151</v>
      </c>
      <c r="AG122" s="11">
        <f>-'OddsRatio_working_3-way'!U122/(3*'OddsRatio_working_3-way'!X122^(1/3))*COS(('OddsRatio_working_3-way'!Y122+2*PI())/3)</f>
        <v>-0.35672683597522264</v>
      </c>
      <c r="AH122" s="11">
        <f>-'OddsRatio_working_3-way'!U122/(3*'OddsRatio_working_3-way'!X122^(1/3))*COS(('OddsRatio_working_3-way'!Y122+4*PI())/3)</f>
        <v>-0.17768451897153853</v>
      </c>
      <c r="AI122" s="11">
        <f>'OddsRatio_working_3-way'!U122/(3*'OddsRatio_working_3-way'!X122^(1/3))*SIN(('OddsRatio_working_3-way'!Y122)/3)</f>
        <v>-0.10337012991841135</v>
      </c>
      <c r="AJ122" s="11">
        <f>'OddsRatio_working_3-way'!U122/(3*'OddsRatio_working_3-way'!X122^(1/3))*SIN(('OddsRatio_working_3-way'!Y122+2*PI())/3)</f>
        <v>-0.41112874449555259</v>
      </c>
      <c r="AK122" s="11">
        <f>'OddsRatio_working_3-way'!U122/(3*'OddsRatio_working_3-way'!X122^(1/3))*SIN(('OddsRatio_working_3-way'!Y122+4*PI())/3)</f>
        <v>0.5144988744139638</v>
      </c>
      <c r="AL122" s="11">
        <f>'OddsRatio_working_3-way'!Z122+'OddsRatio_working_3-way'!AF122</f>
        <v>1.068822709893523</v>
      </c>
      <c r="AM122" s="11">
        <f>'OddsRatio_working_3-way'!AA122+'OddsRatio_working_3-way'!AG122</f>
        <v>-0.71345367195044529</v>
      </c>
      <c r="AN122" s="11">
        <f>'OddsRatio_working_3-way'!AB122+'OddsRatio_working_3-way'!AH122</f>
        <v>-0.35536903794307706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1.068822709893523</v>
      </c>
      <c r="AS122" s="11">
        <f>IF(('OddsRatio_working_3-way'!X122=0),IF(Q122&gt;0,-Q122^(1/3),(-Q122)^(1/3)),'OddsRatio_working_3-way'!AM122-'OddsRatio_working_3-way'!R122/3)</f>
        <v>-0.71345367195044529</v>
      </c>
      <c r="AT122" s="11">
        <f>IF(('OddsRatio_working_3-way'!X122=0),IF(Q122&gt;0,-Q122^(1/3),(-Q122)^(1/3)),'OddsRatio_working_3-way'!AN122-'OddsRatio_working_3-way'!R122/3)</f>
        <v>-0.35536903794307706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9">
        <f t="shared" si="26"/>
        <v>0.66648581083466496</v>
      </c>
      <c r="E123" s="9">
        <f t="shared" si="27"/>
        <v>0.19986983323793678</v>
      </c>
      <c r="F123" s="9">
        <f t="shared" si="28"/>
        <v>0.13364435592739835</v>
      </c>
      <c r="G123" s="9">
        <f t="shared" si="29"/>
        <v>1.1372887182824254</v>
      </c>
      <c r="H123" s="9">
        <f t="shared" si="30"/>
        <v>1.5004070360442674</v>
      </c>
      <c r="I123" s="9">
        <f t="shared" si="31"/>
        <v>5.0032562883541374</v>
      </c>
      <c r="J123" s="9">
        <f t="shared" si="32"/>
        <v>7.4825456942098265</v>
      </c>
      <c r="K123" s="11">
        <f t="shared" si="33"/>
        <v>0.69444444444444442</v>
      </c>
      <c r="L123" s="11">
        <f t="shared" si="34"/>
        <v>0.22123893805309736</v>
      </c>
      <c r="M123" s="11">
        <f t="shared" si="35"/>
        <v>0.14925373134328357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-0.20243913177475481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0.22151411086162109</v>
      </c>
      <c r="Q123" s="11">
        <f>2*'OddsRatio_working_3-way'!K123*'OddsRatio_working_3-way'!L123*'OddsRatio_working_3-way'!M123</f>
        <v>4.5862134753958811E-2</v>
      </c>
      <c r="R123" s="11">
        <f t="shared" si="36"/>
        <v>0</v>
      </c>
      <c r="S123" s="11">
        <f t="shared" si="37"/>
        <v>-1.0942257503262274</v>
      </c>
      <c r="T123" s="11">
        <f t="shared" si="38"/>
        <v>-0.226547774394664</v>
      </c>
      <c r="U123" s="11">
        <f>'OddsRatio_working_3-way'!S123-'OddsRatio_working_3-way'!R123^2/3</f>
        <v>-1.0942257503262274</v>
      </c>
      <c r="V123" s="11">
        <f>'OddsRatio_working_3-way'!S123*'OddsRatio_working_3-way'!R123/3-2*'OddsRatio_working_3-way'!R123^3/27-'OddsRatio_working_3-way'!T123</f>
        <v>0.226547774394664</v>
      </c>
      <c r="W123" s="11">
        <f>'OddsRatio_working_3-way'!V123^2+4*'OddsRatio_working_3-way'!U123^3/27</f>
        <v>-0.14277229993535501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0.22028174800612205</v>
      </c>
      <c r="Y123" s="11">
        <f>IF('OddsRatio_working_3-way'!W123&gt;=0,IF('OddsRatio_working_3-way'!V123+SQRT('OddsRatio_working_3-way'!W123)&gt;0,0,PI()),ACOS('OddsRatio_working_3-way'!V123/(2*'OddsRatio_working_3-way'!X123)))</f>
        <v>1.0306951673331812</v>
      </c>
      <c r="Z123" s="11">
        <f>'OddsRatio_working_3-way'!X123^(1/3)*COS('OddsRatio_working_3-way'!Y123/3)</f>
        <v>0.5686443591412127</v>
      </c>
      <c r="AA123" s="11">
        <f>'OddsRatio_working_3-way'!X123^(1/3)*COS(('OddsRatio_working_3-way'!Y123+2*PI())/3)</f>
        <v>-0.46050144110333185</v>
      </c>
      <c r="AB123" s="11">
        <f>'OddsRatio_working_3-way'!X123^(1/3)*COS(('OddsRatio_working_3-way'!Y123+4*PI())/3)</f>
        <v>-0.10814291803788093</v>
      </c>
      <c r="AC123" s="11">
        <f>'OddsRatio_working_3-way'!X123^(1/3)*SIN('OddsRatio_working_3-way'!Y123/3)</f>
        <v>0.20343428814309716</v>
      </c>
      <c r="AD123" s="11">
        <f>'OddsRatio_working_3-way'!X123^(1/3)*SIN(('OddsRatio_working_3-way'!Y123+2*PI())/3)</f>
        <v>0.39074331666346346</v>
      </c>
      <c r="AE123" s="11">
        <f>'OddsRatio_working_3-way'!X123^(1/3)*SIN(('OddsRatio_working_3-way'!Y123+4*PI())/3)</f>
        <v>-0.59417760480656057</v>
      </c>
      <c r="AF123" s="11">
        <f>-'OddsRatio_working_3-way'!U123/(3*'OddsRatio_working_3-way'!X123^(1/3))*COS(('OddsRatio_working_3-way'!Y123)/3)</f>
        <v>0.56864435914121281</v>
      </c>
      <c r="AG123" s="11">
        <f>-'OddsRatio_working_3-way'!U123/(3*'OddsRatio_working_3-way'!X123^(1/3))*COS(('OddsRatio_working_3-way'!Y123+2*PI())/3)</f>
        <v>-0.46050144110333197</v>
      </c>
      <c r="AH123" s="11">
        <f>-'OddsRatio_working_3-way'!U123/(3*'OddsRatio_working_3-way'!X123^(1/3))*COS(('OddsRatio_working_3-way'!Y123+4*PI())/3)</f>
        <v>-0.10814291803788094</v>
      </c>
      <c r="AI123" s="11">
        <f>'OddsRatio_working_3-way'!U123/(3*'OddsRatio_working_3-way'!X123^(1/3))*SIN(('OddsRatio_working_3-way'!Y123)/3)</f>
        <v>-0.20343428814309719</v>
      </c>
      <c r="AJ123" s="11">
        <f>'OddsRatio_working_3-way'!U123/(3*'OddsRatio_working_3-way'!X123^(1/3))*SIN(('OddsRatio_working_3-way'!Y123+2*PI())/3)</f>
        <v>-0.39074331666346351</v>
      </c>
      <c r="AK123" s="11">
        <f>'OddsRatio_working_3-way'!U123/(3*'OddsRatio_working_3-way'!X123^(1/3))*SIN(('OddsRatio_working_3-way'!Y123+4*PI())/3)</f>
        <v>0.59417760480656068</v>
      </c>
      <c r="AL123" s="11">
        <f>'OddsRatio_working_3-way'!Z123+'OddsRatio_working_3-way'!AF123</f>
        <v>1.1372887182824254</v>
      </c>
      <c r="AM123" s="11">
        <f>'OddsRatio_working_3-way'!AA123+'OddsRatio_working_3-way'!AG123</f>
        <v>-0.92100288220666382</v>
      </c>
      <c r="AN123" s="11">
        <f>'OddsRatio_working_3-way'!AB123+'OddsRatio_working_3-way'!AH123</f>
        <v>-0.21628583607576185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1.1372887182824254</v>
      </c>
      <c r="AS123" s="11">
        <f>IF(('OddsRatio_working_3-way'!X123=0),IF(Q123&gt;0,-Q123^(1/3),(-Q123)^(1/3)),'OddsRatio_working_3-way'!AM123-'OddsRatio_working_3-way'!R123/3)</f>
        <v>-0.92100288220666382</v>
      </c>
      <c r="AT123" s="11">
        <f>IF(('OddsRatio_working_3-way'!X123=0),IF(Q123&gt;0,-Q123^(1/3),(-Q123)^(1/3)),'OddsRatio_working_3-way'!AN123-'OddsRatio_working_3-way'!R123/3)</f>
        <v>-0.21628583607576185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9">
        <f t="shared" si="26"/>
        <v>0.43019368623176901</v>
      </c>
      <c r="E124" s="9">
        <f t="shared" si="27"/>
        <v>0.31485940735149448</v>
      </c>
      <c r="F124" s="9">
        <f t="shared" si="28"/>
        <v>0.25494690641673651</v>
      </c>
      <c r="G124" s="9">
        <f t="shared" si="29"/>
        <v>1.0512177366214297</v>
      </c>
      <c r="H124" s="9">
        <f t="shared" si="30"/>
        <v>2.3245343481430014</v>
      </c>
      <c r="I124" s="9">
        <f t="shared" si="31"/>
        <v>3.1760207148063588</v>
      </c>
      <c r="J124" s="9">
        <f t="shared" si="32"/>
        <v>3.9223853078075748</v>
      </c>
      <c r="K124" s="11">
        <f t="shared" si="33"/>
        <v>0.44247787610619471</v>
      </c>
      <c r="L124" s="11">
        <f t="shared" si="34"/>
        <v>0.32573289902280134</v>
      </c>
      <c r="M124" s="11">
        <f t="shared" si="35"/>
        <v>0.26455026455026459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-0.27646940128563602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0.23297139263816502</v>
      </c>
      <c r="Q124" s="11">
        <f>2*'OddsRatio_working_3-way'!K124*'OddsRatio_working_3-way'!L124*'OddsRatio_working_3-way'!M124</f>
        <v>7.625904832673161E-2</v>
      </c>
      <c r="R124" s="11">
        <f t="shared" si="36"/>
        <v>0</v>
      </c>
      <c r="S124" s="11">
        <f t="shared" si="37"/>
        <v>-0.84266610176317214</v>
      </c>
      <c r="T124" s="11">
        <f t="shared" si="38"/>
        <v>-0.27583178453786328</v>
      </c>
      <c r="U124" s="11">
        <f>'OddsRatio_working_3-way'!S124-'OddsRatio_working_3-way'!R124^2/3</f>
        <v>-0.84266610176317214</v>
      </c>
      <c r="V124" s="11">
        <f>'OddsRatio_working_3-way'!S124*'OddsRatio_working_3-way'!R124/3-2*'OddsRatio_working_3-way'!R124^3/27-'OddsRatio_working_3-way'!T124</f>
        <v>0.27583178453786328</v>
      </c>
      <c r="W124" s="11">
        <f>'OddsRatio_working_3-way'!V124^2+4*'OddsRatio_working_3-way'!U124^3/27</f>
        <v>-1.2563572649279722E-2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0.14886801705757852</v>
      </c>
      <c r="Y124" s="11">
        <f>IF('OddsRatio_working_3-way'!W124&gt;=0,IF('OddsRatio_working_3-way'!V124+SQRT('OddsRatio_working_3-way'!W124)&gt;0,0,PI()),ACOS('OddsRatio_working_3-way'!V124/(2*'OddsRatio_working_3-way'!X124)))</f>
        <v>0.38597814076442227</v>
      </c>
      <c r="Z124" s="11">
        <f>'OddsRatio_working_3-way'!X124^(1/3)*COS('OddsRatio_working_3-way'!Y124/3)</f>
        <v>0.52560886831071485</v>
      </c>
      <c r="AA124" s="11">
        <f>'OddsRatio_working_3-way'!X124^(1/3)*COS(('OddsRatio_working_3-way'!Y124+2*PI())/3)</f>
        <v>-0.32169427713052795</v>
      </c>
      <c r="AB124" s="11">
        <f>'OddsRatio_working_3-way'!X124^(1/3)*COS(('OddsRatio_working_3-way'!Y124+4*PI())/3)</f>
        <v>-0.20391459118018687</v>
      </c>
      <c r="AC124" s="11">
        <f>'OddsRatio_working_3-way'!X124^(1/3)*SIN('OddsRatio_working_3-way'!Y124/3)</f>
        <v>6.8000133388499001E-2</v>
      </c>
      <c r="AD124" s="11">
        <f>'OddsRatio_working_3-way'!X124^(1/3)*SIN(('OddsRatio_working_3-way'!Y124+2*PI())/3)</f>
        <v>0.42119056571721919</v>
      </c>
      <c r="AE124" s="11">
        <f>'OddsRatio_working_3-way'!X124^(1/3)*SIN(('OddsRatio_working_3-way'!Y124+4*PI())/3)</f>
        <v>-0.48919069910571816</v>
      </c>
      <c r="AF124" s="11">
        <f>-'OddsRatio_working_3-way'!U124/(3*'OddsRatio_working_3-way'!X124^(1/3))*COS(('OddsRatio_working_3-way'!Y124)/3)</f>
        <v>0.52560886831071485</v>
      </c>
      <c r="AG124" s="11">
        <f>-'OddsRatio_working_3-way'!U124/(3*'OddsRatio_working_3-way'!X124^(1/3))*COS(('OddsRatio_working_3-way'!Y124+2*PI())/3)</f>
        <v>-0.32169427713052795</v>
      </c>
      <c r="AH124" s="11">
        <f>-'OddsRatio_working_3-way'!U124/(3*'OddsRatio_working_3-way'!X124^(1/3))*COS(('OddsRatio_working_3-way'!Y124+4*PI())/3)</f>
        <v>-0.20391459118018687</v>
      </c>
      <c r="AI124" s="11">
        <f>'OddsRatio_working_3-way'!U124/(3*'OddsRatio_working_3-way'!X124^(1/3))*SIN(('OddsRatio_working_3-way'!Y124)/3)</f>
        <v>-6.8000133388499001E-2</v>
      </c>
      <c r="AJ124" s="11">
        <f>'OddsRatio_working_3-way'!U124/(3*'OddsRatio_working_3-way'!X124^(1/3))*SIN(('OddsRatio_working_3-way'!Y124+2*PI())/3)</f>
        <v>-0.42119056571721919</v>
      </c>
      <c r="AK124" s="11">
        <f>'OddsRatio_working_3-way'!U124/(3*'OddsRatio_working_3-way'!X124^(1/3))*SIN(('OddsRatio_working_3-way'!Y124+4*PI())/3)</f>
        <v>0.48919069910571816</v>
      </c>
      <c r="AL124" s="11">
        <f>'OddsRatio_working_3-way'!Z124+'OddsRatio_working_3-way'!AF124</f>
        <v>1.0512177366214297</v>
      </c>
      <c r="AM124" s="11">
        <f>'OddsRatio_working_3-way'!AA124+'OddsRatio_working_3-way'!AG124</f>
        <v>-0.6433885542610559</v>
      </c>
      <c r="AN124" s="11">
        <f>'OddsRatio_working_3-way'!AB124+'OddsRatio_working_3-way'!AH124</f>
        <v>-0.40782918236037374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1.0512177366214297</v>
      </c>
      <c r="AS124" s="11">
        <f>IF(('OddsRatio_working_3-way'!X124=0),IF(Q124&gt;0,-Q124^(1/3),(-Q124)^(1/3)),'OddsRatio_working_3-way'!AM124-'OddsRatio_working_3-way'!R124/3)</f>
        <v>-0.6433885542610559</v>
      </c>
      <c r="AT124" s="11">
        <f>IF(('OddsRatio_working_3-way'!X124=0),IF(Q124&gt;0,-Q124^(1/3),(-Q124)^(1/3)),'OddsRatio_working_3-way'!AN124-'OddsRatio_working_3-way'!R124/3)</f>
        <v>-0.40782918236037374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9">
        <f t="shared" si="26"/>
        <v>0.33703813610551919</v>
      </c>
      <c r="E125" s="9">
        <f t="shared" si="27"/>
        <v>0.32233928685950686</v>
      </c>
      <c r="F125" s="9">
        <f t="shared" si="28"/>
        <v>0.34062257703497406</v>
      </c>
      <c r="G125" s="9">
        <f t="shared" si="29"/>
        <v>1.0407530643660552</v>
      </c>
      <c r="H125" s="9">
        <f t="shared" si="30"/>
        <v>2.9670232916518446</v>
      </c>
      <c r="I125" s="9">
        <f t="shared" si="31"/>
        <v>3.1023211900194307</v>
      </c>
      <c r="J125" s="9">
        <f t="shared" si="32"/>
        <v>2.9358006997208617</v>
      </c>
      <c r="K125" s="11">
        <f t="shared" si="33"/>
        <v>0.34602076124567471</v>
      </c>
      <c r="L125" s="11">
        <f t="shared" si="34"/>
        <v>0.33112582781456956</v>
      </c>
      <c r="M125" s="11">
        <f t="shared" si="35"/>
        <v>0.34965034965034969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-0.2844823317565589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0.23115590612554338</v>
      </c>
      <c r="Q125" s="11">
        <f>2*'OddsRatio_working_3-way'!K125*'OddsRatio_working_3-way'!L125*'OddsRatio_working_3-way'!M125</f>
        <v>8.0123364341609493E-2</v>
      </c>
      <c r="R125" s="11">
        <f t="shared" si="36"/>
        <v>0</v>
      </c>
      <c r="S125" s="11">
        <f t="shared" si="37"/>
        <v>-0.81254925287715674</v>
      </c>
      <c r="T125" s="11">
        <f t="shared" si="38"/>
        <v>-0.28164618817232473</v>
      </c>
      <c r="U125" s="11">
        <f>'OddsRatio_working_3-way'!S125-'OddsRatio_working_3-way'!R125^2/3</f>
        <v>-0.81254925287715674</v>
      </c>
      <c r="V125" s="11">
        <f>'OddsRatio_working_3-way'!S125*'OddsRatio_working_3-way'!R125/3-2*'OddsRatio_working_3-way'!R125^3/27-'OddsRatio_working_3-way'!T125</f>
        <v>0.28164618817232473</v>
      </c>
      <c r="W125" s="11">
        <f>'OddsRatio_working_3-way'!V125^2+4*'OddsRatio_working_3-way'!U125^3/27</f>
        <v>-1.5312880980321297E-4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0.1409589515797097</v>
      </c>
      <c r="Y125" s="11">
        <f>IF('OddsRatio_working_3-way'!W125&gt;=0,IF('OddsRatio_working_3-way'!V125+SQRT('OddsRatio_working_3-way'!W125)&gt;0,0,PI()),ACOS('OddsRatio_working_3-way'!V125/(2*'OddsRatio_working_3-way'!X125)))</f>
        <v>4.3908171712647492E-2</v>
      </c>
      <c r="Z125" s="11">
        <f>'OddsRatio_working_3-way'!X125^(1/3)*COS('OddsRatio_working_3-way'!Y125/3)</f>
        <v>0.52037653218302771</v>
      </c>
      <c r="AA125" s="11">
        <f>'OddsRatio_working_3-way'!X125^(1/3)*COS(('OddsRatio_working_3-way'!Y125+2*PI())/3)</f>
        <v>-0.26678461236532325</v>
      </c>
      <c r="AB125" s="11">
        <f>'OddsRatio_working_3-way'!X125^(1/3)*COS(('OddsRatio_working_3-way'!Y125+4*PI())/3)</f>
        <v>-0.25359191981770457</v>
      </c>
      <c r="AC125" s="11">
        <f>'OddsRatio_working_3-way'!X125^(1/3)*SIN('OddsRatio_working_3-way'!Y125/3)</f>
        <v>7.6168045937037628E-3</v>
      </c>
      <c r="AD125" s="11">
        <f>'OddsRatio_working_3-way'!X125^(1/3)*SIN(('OddsRatio_working_3-way'!Y125+2*PI())/3)</f>
        <v>0.44685089410690065</v>
      </c>
      <c r="AE125" s="11">
        <f>'OddsRatio_working_3-way'!X125^(1/3)*SIN(('OddsRatio_working_3-way'!Y125+4*PI())/3)</f>
        <v>-0.45446769870060427</v>
      </c>
      <c r="AF125" s="11">
        <f>-'OddsRatio_working_3-way'!U125/(3*'OddsRatio_working_3-way'!X125^(1/3))*COS(('OddsRatio_working_3-way'!Y125)/3)</f>
        <v>0.52037653218302748</v>
      </c>
      <c r="AG125" s="11">
        <f>-'OddsRatio_working_3-way'!U125/(3*'OddsRatio_working_3-way'!X125^(1/3))*COS(('OddsRatio_working_3-way'!Y125+2*PI())/3)</f>
        <v>-0.26678461236532314</v>
      </c>
      <c r="AH125" s="11">
        <f>-'OddsRatio_working_3-way'!U125/(3*'OddsRatio_working_3-way'!X125^(1/3))*COS(('OddsRatio_working_3-way'!Y125+4*PI())/3)</f>
        <v>-0.25359191981770446</v>
      </c>
      <c r="AI125" s="11">
        <f>'OddsRatio_working_3-way'!U125/(3*'OddsRatio_working_3-way'!X125^(1/3))*SIN(('OddsRatio_working_3-way'!Y125)/3)</f>
        <v>-7.6168045937037602E-3</v>
      </c>
      <c r="AJ125" s="11">
        <f>'OddsRatio_working_3-way'!U125/(3*'OddsRatio_working_3-way'!X125^(1/3))*SIN(('OddsRatio_working_3-way'!Y125+2*PI())/3)</f>
        <v>-0.44685089410690043</v>
      </c>
      <c r="AK125" s="11">
        <f>'OddsRatio_working_3-way'!U125/(3*'OddsRatio_working_3-way'!X125^(1/3))*SIN(('OddsRatio_working_3-way'!Y125+4*PI())/3)</f>
        <v>0.45446769870060411</v>
      </c>
      <c r="AL125" s="11">
        <f>'OddsRatio_working_3-way'!Z125+'OddsRatio_working_3-way'!AF125</f>
        <v>1.0407530643660552</v>
      </c>
      <c r="AM125" s="11">
        <f>'OddsRatio_working_3-way'!AA125+'OddsRatio_working_3-way'!AG125</f>
        <v>-0.53356922473064639</v>
      </c>
      <c r="AN125" s="11">
        <f>'OddsRatio_working_3-way'!AB125+'OddsRatio_working_3-way'!AH125</f>
        <v>-0.50718383963540903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1.0407530643660552</v>
      </c>
      <c r="AS125" s="11">
        <f>IF(('OddsRatio_working_3-way'!X125=0),IF(Q125&gt;0,-Q125^(1/3),(-Q125)^(1/3)),'OddsRatio_working_3-way'!AM125-'OddsRatio_working_3-way'!R125/3)</f>
        <v>-0.53356922473064639</v>
      </c>
      <c r="AT125" s="11">
        <f>IF(('OddsRatio_working_3-way'!X125=0),IF(Q125&gt;0,-Q125^(1/3),(-Q125)^(1/3)),'OddsRatio_working_3-way'!AN125-'OddsRatio_working_3-way'!R125/3)</f>
        <v>-0.50718383963540903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9">
        <f t="shared" si="26"/>
        <v>0.61893427529505196</v>
      </c>
      <c r="E126" s="9">
        <f t="shared" si="27"/>
        <v>0.26403663308597725</v>
      </c>
      <c r="F126" s="9">
        <f t="shared" si="28"/>
        <v>0.11702909161897074</v>
      </c>
      <c r="G126" s="9">
        <f t="shared" si="29"/>
        <v>1.1194189752385713</v>
      </c>
      <c r="H126" s="9">
        <f t="shared" si="30"/>
        <v>1.6156804363812141</v>
      </c>
      <c r="I126" s="9">
        <f t="shared" si="31"/>
        <v>3.7873532483440426</v>
      </c>
      <c r="J126" s="9">
        <f t="shared" si="32"/>
        <v>8.5448838931079703</v>
      </c>
      <c r="K126" s="11">
        <f t="shared" si="33"/>
        <v>0.64516129032258063</v>
      </c>
      <c r="L126" s="11">
        <f t="shared" si="34"/>
        <v>0.28653295128939826</v>
      </c>
      <c r="M126" s="11">
        <f t="shared" si="35"/>
        <v>0.12919896640826872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-0.22045697670836051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0.23358275098860676</v>
      </c>
      <c r="Q126" s="11">
        <f>2*'OddsRatio_working_3-way'!K126*'OddsRatio_working_3-way'!L126*'OddsRatio_working_3-way'!M126</f>
        <v>4.7767433740001371E-2</v>
      </c>
      <c r="R126" s="11">
        <f t="shared" si="36"/>
        <v>0</v>
      </c>
      <c r="S126" s="11">
        <f t="shared" si="37"/>
        <v>-1.0595389380559734</v>
      </c>
      <c r="T126" s="11">
        <f t="shared" si="38"/>
        <v>-0.21667462945929922</v>
      </c>
      <c r="U126" s="11">
        <f>'OddsRatio_working_3-way'!S126-'OddsRatio_working_3-way'!R126^2/3</f>
        <v>-1.0595389380559734</v>
      </c>
      <c r="V126" s="11">
        <f>'OddsRatio_working_3-way'!S126*'OddsRatio_working_3-way'!R126/3-2*'OddsRatio_working_3-way'!R126^3/27-'OddsRatio_working_3-way'!T126</f>
        <v>0.21667462945929922</v>
      </c>
      <c r="W126" s="11">
        <f>'OddsRatio_working_3-way'!V126^2+4*'OddsRatio_working_3-way'!U126^3/27</f>
        <v>-0.12926877580785656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0.20989084714392692</v>
      </c>
      <c r="Y126" s="11">
        <f>IF('OddsRatio_working_3-way'!W126&gt;=0,IF('OddsRatio_working_3-way'!V126+SQRT('OddsRatio_working_3-way'!W126)&gt;0,0,PI()),ACOS('OddsRatio_working_3-way'!V126/(2*'OddsRatio_working_3-way'!X126)))</f>
        <v>1.028434561610351</v>
      </c>
      <c r="Z126" s="11">
        <f>'OddsRatio_working_3-way'!X126^(1/3)*COS('OddsRatio_working_3-way'!Y126/3)</f>
        <v>0.55970948761928552</v>
      </c>
      <c r="AA126" s="11">
        <f>'OddsRatio_working_3-way'!X126^(1/3)*COS(('OddsRatio_working_3-way'!Y126+2*PI())/3)</f>
        <v>-0.4528538814251552</v>
      </c>
      <c r="AB126" s="11">
        <f>'OddsRatio_working_3-way'!X126^(1/3)*COS(('OddsRatio_working_3-way'!Y126+4*PI())/3)</f>
        <v>-0.10685560619413044</v>
      </c>
      <c r="AC126" s="11">
        <f>'OddsRatio_working_3-way'!X126^(1/3)*SIN('OddsRatio_working_3-way'!Y126/3)</f>
        <v>0.19976219734377856</v>
      </c>
      <c r="AD126" s="11">
        <f>'OddsRatio_working_3-way'!X126^(1/3)*SIN(('OddsRatio_working_3-way'!Y126+2*PI())/3)</f>
        <v>0.38484153634558382</v>
      </c>
      <c r="AE126" s="11">
        <f>'OddsRatio_working_3-way'!X126^(1/3)*SIN(('OddsRatio_working_3-way'!Y126+4*PI())/3)</f>
        <v>-0.58460373368936225</v>
      </c>
      <c r="AF126" s="11">
        <f>-'OddsRatio_working_3-way'!U126/(3*'OddsRatio_working_3-way'!X126^(1/3))*COS(('OddsRatio_working_3-way'!Y126)/3)</f>
        <v>0.55970948761928563</v>
      </c>
      <c r="AG126" s="11">
        <f>-'OddsRatio_working_3-way'!U126/(3*'OddsRatio_working_3-way'!X126^(1/3))*COS(('OddsRatio_working_3-way'!Y126+2*PI())/3)</f>
        <v>-0.45285388142515526</v>
      </c>
      <c r="AH126" s="11">
        <f>-'OddsRatio_working_3-way'!U126/(3*'OddsRatio_working_3-way'!X126^(1/3))*COS(('OddsRatio_working_3-way'!Y126+4*PI())/3)</f>
        <v>-0.10685560619413047</v>
      </c>
      <c r="AI126" s="11">
        <f>'OddsRatio_working_3-way'!U126/(3*'OddsRatio_working_3-way'!X126^(1/3))*SIN(('OddsRatio_working_3-way'!Y126)/3)</f>
        <v>-0.19976219734377859</v>
      </c>
      <c r="AJ126" s="11">
        <f>'OddsRatio_working_3-way'!U126/(3*'OddsRatio_working_3-way'!X126^(1/3))*SIN(('OddsRatio_working_3-way'!Y126+2*PI())/3)</f>
        <v>-0.38484153634558388</v>
      </c>
      <c r="AK126" s="11">
        <f>'OddsRatio_working_3-way'!U126/(3*'OddsRatio_working_3-way'!X126^(1/3))*SIN(('OddsRatio_working_3-way'!Y126+4*PI())/3)</f>
        <v>0.58460373368936236</v>
      </c>
      <c r="AL126" s="11">
        <f>'OddsRatio_working_3-way'!Z126+'OddsRatio_working_3-way'!AF126</f>
        <v>1.1194189752385713</v>
      </c>
      <c r="AM126" s="11">
        <f>'OddsRatio_working_3-way'!AA126+'OddsRatio_working_3-way'!AG126</f>
        <v>-0.90570776285031052</v>
      </c>
      <c r="AN126" s="11">
        <f>'OddsRatio_working_3-way'!AB126+'OddsRatio_working_3-way'!AH126</f>
        <v>-0.21371121238826091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1.1194189752385713</v>
      </c>
      <c r="AS126" s="11">
        <f>IF(('OddsRatio_working_3-way'!X126=0),IF(Q126&gt;0,-Q126^(1/3),(-Q126)^(1/3)),'OddsRatio_working_3-way'!AM126-'OddsRatio_working_3-way'!R126/3)</f>
        <v>-0.90570776285031052</v>
      </c>
      <c r="AT126" s="11">
        <f>IF(('OddsRatio_working_3-way'!X126=0),IF(Q126&gt;0,-Q126^(1/3),(-Q126)^(1/3)),'OddsRatio_working_3-way'!AN126-'OddsRatio_working_3-way'!R126/3)</f>
        <v>-0.21371121238826091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9">
        <f t="shared" si="26"/>
        <v>0.57098082216192758</v>
      </c>
      <c r="E127" s="9">
        <f t="shared" si="27"/>
        <v>0.28984439531876471</v>
      </c>
      <c r="F127" s="9">
        <f t="shared" si="28"/>
        <v>0.13917478251930782</v>
      </c>
      <c r="G127" s="9">
        <f t="shared" si="29"/>
        <v>1.0889453730666165</v>
      </c>
      <c r="H127" s="9">
        <f t="shared" si="30"/>
        <v>1.7513723074159653</v>
      </c>
      <c r="I127" s="9">
        <f t="shared" si="31"/>
        <v>3.4501270893998872</v>
      </c>
      <c r="J127" s="9">
        <f t="shared" si="32"/>
        <v>7.1852097190183812</v>
      </c>
      <c r="K127" s="11">
        <f t="shared" si="33"/>
        <v>0.59171597633136097</v>
      </c>
      <c r="L127" s="11">
        <f t="shared" si="34"/>
        <v>0.30769230769230771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-0.24034407289199478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0.23494204127021331</v>
      </c>
      <c r="Q127" s="11">
        <f>2*'OddsRatio_working_3-way'!K127*'OddsRatio_working_3-way'!L127*'OddsRatio_working_3-way'!M127</f>
        <v>5.4510914447845331E-2</v>
      </c>
      <c r="R127" s="11">
        <f t="shared" si="36"/>
        <v>0</v>
      </c>
      <c r="S127" s="11">
        <f t="shared" si="37"/>
        <v>-0.97752375768297384</v>
      </c>
      <c r="T127" s="11">
        <f t="shared" si="38"/>
        <v>-0.22680365607493599</v>
      </c>
      <c r="U127" s="11">
        <f>'OddsRatio_working_3-way'!S127-'OddsRatio_working_3-way'!R127^2/3</f>
        <v>-0.97752375768297384</v>
      </c>
      <c r="V127" s="11">
        <f>'OddsRatio_working_3-way'!S127*'OddsRatio_working_3-way'!R127/3-2*'OddsRatio_working_3-way'!R127^3/27-'OddsRatio_working_3-way'!T127</f>
        <v>0.22680365607493599</v>
      </c>
      <c r="W127" s="11">
        <f>'OddsRatio_working_3-way'!V127^2+4*'OddsRatio_working_3-way'!U127^3/27</f>
        <v>-8.694165164643447E-2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0.18599835352456237</v>
      </c>
      <c r="Y127" s="11">
        <f>IF('OddsRatio_working_3-way'!W127&gt;=0,IF('OddsRatio_working_3-way'!V127+SQRT('OddsRatio_working_3-way'!W127)&gt;0,0,PI()),ACOS('OddsRatio_working_3-way'!V127/(2*'OddsRatio_working_3-way'!X127)))</f>
        <v>0.9151235564937078</v>
      </c>
      <c r="Z127" s="11">
        <f>'OddsRatio_working_3-way'!X127^(1/3)*COS('OddsRatio_working_3-way'!Y127/3)</f>
        <v>0.54447268653330827</v>
      </c>
      <c r="AA127" s="11">
        <f>'OddsRatio_working_3-way'!X127^(1/3)*COS(('OddsRatio_working_3-way'!Y127+2*PI())/3)</f>
        <v>-0.42070539605256224</v>
      </c>
      <c r="AB127" s="11">
        <f>'OddsRatio_working_3-way'!X127^(1/3)*COS(('OddsRatio_working_3-way'!Y127+4*PI())/3)</f>
        <v>-0.12376729048074628</v>
      </c>
      <c r="AC127" s="11">
        <f>'OddsRatio_working_3-way'!X127^(1/3)*SIN('OddsRatio_working_3-way'!Y127/3)</f>
        <v>0.17143729518454573</v>
      </c>
      <c r="AD127" s="11">
        <f>'OddsRatio_working_3-way'!X127^(1/3)*SIN(('OddsRatio_working_3-way'!Y127+2*PI())/3)</f>
        <v>0.38580853061233372</v>
      </c>
      <c r="AE127" s="11">
        <f>'OddsRatio_working_3-way'!X127^(1/3)*SIN(('OddsRatio_working_3-way'!Y127+4*PI())/3)</f>
        <v>-0.55724582579687931</v>
      </c>
      <c r="AF127" s="11">
        <f>-'OddsRatio_working_3-way'!U127/(3*'OddsRatio_working_3-way'!X127^(1/3))*COS(('OddsRatio_working_3-way'!Y127)/3)</f>
        <v>0.54447268653330827</v>
      </c>
      <c r="AG127" s="11">
        <f>-'OddsRatio_working_3-way'!U127/(3*'OddsRatio_working_3-way'!X127^(1/3))*COS(('OddsRatio_working_3-way'!Y127+2*PI())/3)</f>
        <v>-0.42070539605256224</v>
      </c>
      <c r="AH127" s="11">
        <f>-'OddsRatio_working_3-way'!U127/(3*'OddsRatio_working_3-way'!X127^(1/3))*COS(('OddsRatio_working_3-way'!Y127+4*PI())/3)</f>
        <v>-0.12376729048074628</v>
      </c>
      <c r="AI127" s="11">
        <f>'OddsRatio_working_3-way'!U127/(3*'OddsRatio_working_3-way'!X127^(1/3))*SIN(('OddsRatio_working_3-way'!Y127)/3)</f>
        <v>-0.17143729518454573</v>
      </c>
      <c r="AJ127" s="11">
        <f>'OddsRatio_working_3-way'!U127/(3*'OddsRatio_working_3-way'!X127^(1/3))*SIN(('OddsRatio_working_3-way'!Y127+2*PI())/3)</f>
        <v>-0.38580853061233372</v>
      </c>
      <c r="AK127" s="11">
        <f>'OddsRatio_working_3-way'!U127/(3*'OddsRatio_working_3-way'!X127^(1/3))*SIN(('OddsRatio_working_3-way'!Y127+4*PI())/3)</f>
        <v>0.55724582579687931</v>
      </c>
      <c r="AL127" s="11">
        <f>'OddsRatio_working_3-way'!Z127+'OddsRatio_working_3-way'!AF127</f>
        <v>1.0889453730666165</v>
      </c>
      <c r="AM127" s="11">
        <f>'OddsRatio_working_3-way'!AA127+'OddsRatio_working_3-way'!AG127</f>
        <v>-0.84141079210512448</v>
      </c>
      <c r="AN127" s="11">
        <f>'OddsRatio_working_3-way'!AB127+'OddsRatio_working_3-way'!AH127</f>
        <v>-0.24753458096149256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1.0889453730666165</v>
      </c>
      <c r="AS127" s="11">
        <f>IF(('OddsRatio_working_3-way'!X127=0),IF(Q127&gt;0,-Q127^(1/3),(-Q127)^(1/3)),'OddsRatio_working_3-way'!AM127-'OddsRatio_working_3-way'!R127/3)</f>
        <v>-0.84141079210512448</v>
      </c>
      <c r="AT127" s="11">
        <f>IF(('OddsRatio_working_3-way'!X127=0),IF(Q127&gt;0,-Q127^(1/3),(-Q127)^(1/3)),'OddsRatio_working_3-way'!AN127-'OddsRatio_working_3-way'!R127/3)</f>
        <v>-0.24753458096149256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9">
        <f t="shared" si="26"/>
        <v>0.41826687495918718</v>
      </c>
      <c r="E128" s="9">
        <f t="shared" si="27"/>
        <v>0.30800447235598949</v>
      </c>
      <c r="F128" s="9">
        <f t="shared" si="28"/>
        <v>0.27372865268482321</v>
      </c>
      <c r="G128" s="9">
        <f t="shared" si="29"/>
        <v>1.0698600488165066</v>
      </c>
      <c r="H128" s="9">
        <f t="shared" si="30"/>
        <v>2.3908180634614586</v>
      </c>
      <c r="I128" s="9">
        <f t="shared" si="31"/>
        <v>3.2467061025146635</v>
      </c>
      <c r="J128" s="9">
        <f t="shared" si="32"/>
        <v>3.6532529210649369</v>
      </c>
      <c r="K128" s="11">
        <f t="shared" si="33"/>
        <v>0.43478260869565222</v>
      </c>
      <c r="L128" s="11">
        <f t="shared" si="34"/>
        <v>0.32258064516129031</v>
      </c>
      <c r="M128" s="11">
        <f t="shared" si="35"/>
        <v>0.28735632183908044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-0.27286356821589197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0.23697828505102292</v>
      </c>
      <c r="Q128" s="11">
        <f>2*'OddsRatio_working_3-way'!K128*'OddsRatio_working_3-way'!L128*'OddsRatio_working_3-way'!M128</f>
        <v>8.0604858860892137E-2</v>
      </c>
      <c r="R128" s="11">
        <f t="shared" si="36"/>
        <v>0</v>
      </c>
      <c r="S128" s="11">
        <f t="shared" si="37"/>
        <v>-0.86848635235732052</v>
      </c>
      <c r="T128" s="11">
        <f t="shared" si="38"/>
        <v>-0.29540352120997293</v>
      </c>
      <c r="U128" s="11">
        <f>'OddsRatio_working_3-way'!S128-'OddsRatio_working_3-way'!R128^2/3</f>
        <v>-0.86848635235732052</v>
      </c>
      <c r="V128" s="11">
        <f>'OddsRatio_working_3-way'!S128*'OddsRatio_working_3-way'!R128/3-2*'OddsRatio_working_3-way'!R128^3/27-'OddsRatio_working_3-way'!T128</f>
        <v>0.29540352120997293</v>
      </c>
      <c r="W128" s="11">
        <f>'OddsRatio_working_3-way'!V128^2+4*'OddsRatio_working_3-way'!U128^3/27</f>
        <v>-9.7844539792648205E-3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0.15576239462922023</v>
      </c>
      <c r="Y128" s="11">
        <f>IF('OddsRatio_working_3-way'!W128&gt;=0,IF('OddsRatio_working_3-way'!V128+SQRT('OddsRatio_working_3-way'!W128)&gt;0,0,PI()),ACOS('OddsRatio_working_3-way'!V128/(2*'OddsRatio_working_3-way'!X128)))</f>
        <v>0.32311654560822323</v>
      </c>
      <c r="Z128" s="11">
        <f>'OddsRatio_working_3-way'!X128^(1/3)*COS('OddsRatio_working_3-way'!Y128/3)</f>
        <v>0.53493002440825332</v>
      </c>
      <c r="AA128" s="11">
        <f>'OddsRatio_working_3-way'!X128^(1/3)*COS(('OddsRatio_working_3-way'!Y128+2*PI())/3)</f>
        <v>-0.31755482982476924</v>
      </c>
      <c r="AB128" s="11">
        <f>'OddsRatio_working_3-way'!X128^(1/3)*COS(('OddsRatio_working_3-way'!Y128+4*PI())/3)</f>
        <v>-0.21737519458348423</v>
      </c>
      <c r="AC128" s="11">
        <f>'OddsRatio_working_3-way'!X128^(1/3)*SIN('OddsRatio_working_3-way'!Y128/3)</f>
        <v>5.7838739373874633E-2</v>
      </c>
      <c r="AD128" s="11">
        <f>'OddsRatio_working_3-way'!X128^(1/3)*SIN(('OddsRatio_working_3-way'!Y128+2*PI())/3)</f>
        <v>0.43434362069763999</v>
      </c>
      <c r="AE128" s="11">
        <f>'OddsRatio_working_3-way'!X128^(1/3)*SIN(('OddsRatio_working_3-way'!Y128+4*PI())/3)</f>
        <v>-0.49218236007151445</v>
      </c>
      <c r="AF128" s="11">
        <f>-'OddsRatio_working_3-way'!U128/(3*'OddsRatio_working_3-way'!X128^(1/3))*COS(('OddsRatio_working_3-way'!Y128)/3)</f>
        <v>0.53493002440825332</v>
      </c>
      <c r="AG128" s="11">
        <f>-'OddsRatio_working_3-way'!U128/(3*'OddsRatio_working_3-way'!X128^(1/3))*COS(('OddsRatio_working_3-way'!Y128+2*PI())/3)</f>
        <v>-0.31755482982476924</v>
      </c>
      <c r="AH128" s="11">
        <f>-'OddsRatio_working_3-way'!U128/(3*'OddsRatio_working_3-way'!X128^(1/3))*COS(('OddsRatio_working_3-way'!Y128+4*PI())/3)</f>
        <v>-0.21737519458348423</v>
      </c>
      <c r="AI128" s="11">
        <f>'OddsRatio_working_3-way'!U128/(3*'OddsRatio_working_3-way'!X128^(1/3))*SIN(('OddsRatio_working_3-way'!Y128)/3)</f>
        <v>-5.7838739373874633E-2</v>
      </c>
      <c r="AJ128" s="11">
        <f>'OddsRatio_working_3-way'!U128/(3*'OddsRatio_working_3-way'!X128^(1/3))*SIN(('OddsRatio_working_3-way'!Y128+2*PI())/3)</f>
        <v>-0.43434362069763999</v>
      </c>
      <c r="AK128" s="11">
        <f>'OddsRatio_working_3-way'!U128/(3*'OddsRatio_working_3-way'!X128^(1/3))*SIN(('OddsRatio_working_3-way'!Y128+4*PI())/3)</f>
        <v>0.49218236007151445</v>
      </c>
      <c r="AL128" s="11">
        <f>'OddsRatio_working_3-way'!Z128+'OddsRatio_working_3-way'!AF128</f>
        <v>1.0698600488165066</v>
      </c>
      <c r="AM128" s="11">
        <f>'OddsRatio_working_3-way'!AA128+'OddsRatio_working_3-way'!AG128</f>
        <v>-0.63510965964953847</v>
      </c>
      <c r="AN128" s="11">
        <f>'OddsRatio_working_3-way'!AB128+'OddsRatio_working_3-way'!AH128</f>
        <v>-0.43475038916696845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1.0698600488165066</v>
      </c>
      <c r="AS128" s="11">
        <f>IF(('OddsRatio_working_3-way'!X128=0),IF(Q128&gt;0,-Q128^(1/3),(-Q128)^(1/3)),'OddsRatio_working_3-way'!AM128-'OddsRatio_working_3-way'!R128/3)</f>
        <v>-0.63510965964953847</v>
      </c>
      <c r="AT128" s="11">
        <f>IF(('OddsRatio_working_3-way'!X128=0),IF(Q128&gt;0,-Q128^(1/3),(-Q128)^(1/3)),'OddsRatio_working_3-way'!AN128-'OddsRatio_working_3-way'!R128/3)</f>
        <v>-0.43475038916696845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9">
        <f t="shared" si="26"/>
        <v>0.33703813610551919</v>
      </c>
      <c r="E129" s="9">
        <f t="shared" si="27"/>
        <v>0.32233928685950686</v>
      </c>
      <c r="F129" s="9">
        <f t="shared" si="28"/>
        <v>0.34062257703497406</v>
      </c>
      <c r="G129" s="9">
        <f t="shared" si="29"/>
        <v>1.0407530643660552</v>
      </c>
      <c r="H129" s="9">
        <f t="shared" si="30"/>
        <v>2.9670232916518446</v>
      </c>
      <c r="I129" s="9">
        <f t="shared" si="31"/>
        <v>3.1023211900194307</v>
      </c>
      <c r="J129" s="9">
        <f t="shared" si="32"/>
        <v>2.9358006997208617</v>
      </c>
      <c r="K129" s="11">
        <f t="shared" si="33"/>
        <v>0.34602076124567471</v>
      </c>
      <c r="L129" s="11">
        <f t="shared" si="34"/>
        <v>0.33112582781456956</v>
      </c>
      <c r="M129" s="11">
        <f t="shared" si="35"/>
        <v>0.34965034965034969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-0.2844823317565589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0.23115590612554338</v>
      </c>
      <c r="Q129" s="11">
        <f>2*'OddsRatio_working_3-way'!K129*'OddsRatio_working_3-way'!L129*'OddsRatio_working_3-way'!M129</f>
        <v>8.0123364341609493E-2</v>
      </c>
      <c r="R129" s="11">
        <f t="shared" si="36"/>
        <v>0</v>
      </c>
      <c r="S129" s="11">
        <f t="shared" si="37"/>
        <v>-0.81254925287715674</v>
      </c>
      <c r="T129" s="11">
        <f t="shared" si="38"/>
        <v>-0.28164618817232473</v>
      </c>
      <c r="U129" s="11">
        <f>'OddsRatio_working_3-way'!S129-'OddsRatio_working_3-way'!R129^2/3</f>
        <v>-0.81254925287715674</v>
      </c>
      <c r="V129" s="11">
        <f>'OddsRatio_working_3-way'!S129*'OddsRatio_working_3-way'!R129/3-2*'OddsRatio_working_3-way'!R129^3/27-'OddsRatio_working_3-way'!T129</f>
        <v>0.28164618817232473</v>
      </c>
      <c r="W129" s="11">
        <f>'OddsRatio_working_3-way'!V129^2+4*'OddsRatio_working_3-way'!U129^3/27</f>
        <v>-1.5312880980321297E-4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0.1409589515797097</v>
      </c>
      <c r="Y129" s="11">
        <f>IF('OddsRatio_working_3-way'!W129&gt;=0,IF('OddsRatio_working_3-way'!V129+SQRT('OddsRatio_working_3-way'!W129)&gt;0,0,PI()),ACOS('OddsRatio_working_3-way'!V129/(2*'OddsRatio_working_3-way'!X129)))</f>
        <v>4.3908171712647492E-2</v>
      </c>
      <c r="Z129" s="11">
        <f>'OddsRatio_working_3-way'!X129^(1/3)*COS('OddsRatio_working_3-way'!Y129/3)</f>
        <v>0.52037653218302771</v>
      </c>
      <c r="AA129" s="11">
        <f>'OddsRatio_working_3-way'!X129^(1/3)*COS(('OddsRatio_working_3-way'!Y129+2*PI())/3)</f>
        <v>-0.26678461236532325</v>
      </c>
      <c r="AB129" s="11">
        <f>'OddsRatio_working_3-way'!X129^(1/3)*COS(('OddsRatio_working_3-way'!Y129+4*PI())/3)</f>
        <v>-0.25359191981770457</v>
      </c>
      <c r="AC129" s="11">
        <f>'OddsRatio_working_3-way'!X129^(1/3)*SIN('OddsRatio_working_3-way'!Y129/3)</f>
        <v>7.6168045937037628E-3</v>
      </c>
      <c r="AD129" s="11">
        <f>'OddsRatio_working_3-way'!X129^(1/3)*SIN(('OddsRatio_working_3-way'!Y129+2*PI())/3)</f>
        <v>0.44685089410690065</v>
      </c>
      <c r="AE129" s="11">
        <f>'OddsRatio_working_3-way'!X129^(1/3)*SIN(('OddsRatio_working_3-way'!Y129+4*PI())/3)</f>
        <v>-0.45446769870060427</v>
      </c>
      <c r="AF129" s="11">
        <f>-'OddsRatio_working_3-way'!U129/(3*'OddsRatio_working_3-way'!X129^(1/3))*COS(('OddsRatio_working_3-way'!Y129)/3)</f>
        <v>0.52037653218302748</v>
      </c>
      <c r="AG129" s="11">
        <f>-'OddsRatio_working_3-way'!U129/(3*'OddsRatio_working_3-way'!X129^(1/3))*COS(('OddsRatio_working_3-way'!Y129+2*PI())/3)</f>
        <v>-0.26678461236532314</v>
      </c>
      <c r="AH129" s="11">
        <f>-'OddsRatio_working_3-way'!U129/(3*'OddsRatio_working_3-way'!X129^(1/3))*COS(('OddsRatio_working_3-way'!Y129+4*PI())/3)</f>
        <v>-0.25359191981770446</v>
      </c>
      <c r="AI129" s="11">
        <f>'OddsRatio_working_3-way'!U129/(3*'OddsRatio_working_3-way'!X129^(1/3))*SIN(('OddsRatio_working_3-way'!Y129)/3)</f>
        <v>-7.6168045937037602E-3</v>
      </c>
      <c r="AJ129" s="11">
        <f>'OddsRatio_working_3-way'!U129/(3*'OddsRatio_working_3-way'!X129^(1/3))*SIN(('OddsRatio_working_3-way'!Y129+2*PI())/3)</f>
        <v>-0.44685089410690043</v>
      </c>
      <c r="AK129" s="11">
        <f>'OddsRatio_working_3-way'!U129/(3*'OddsRatio_working_3-way'!X129^(1/3))*SIN(('OddsRatio_working_3-way'!Y129+4*PI())/3)</f>
        <v>0.45446769870060411</v>
      </c>
      <c r="AL129" s="11">
        <f>'OddsRatio_working_3-way'!Z129+'OddsRatio_working_3-way'!AF129</f>
        <v>1.0407530643660552</v>
      </c>
      <c r="AM129" s="11">
        <f>'OddsRatio_working_3-way'!AA129+'OddsRatio_working_3-way'!AG129</f>
        <v>-0.53356922473064639</v>
      </c>
      <c r="AN129" s="11">
        <f>'OddsRatio_working_3-way'!AB129+'OddsRatio_working_3-way'!AH129</f>
        <v>-0.50718383963540903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1.0407530643660552</v>
      </c>
      <c r="AS129" s="11">
        <f>IF(('OddsRatio_working_3-way'!X129=0),IF(Q129&gt;0,-Q129^(1/3),(-Q129)^(1/3)),'OddsRatio_working_3-way'!AM129-'OddsRatio_working_3-way'!R129/3)</f>
        <v>-0.53356922473064639</v>
      </c>
      <c r="AT129" s="11">
        <f>IF(('OddsRatio_working_3-way'!X129=0),IF(Q129&gt;0,-Q129^(1/3),(-Q129)^(1/3)),'OddsRatio_working_3-way'!AN129-'OddsRatio_working_3-way'!R129/3)</f>
        <v>-0.50718383963540903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9">
        <f t="shared" si="26"/>
        <v>0.37114819753540712</v>
      </c>
      <c r="E130" s="9">
        <f t="shared" si="27"/>
        <v>0.34474394037170014</v>
      </c>
      <c r="F130" s="9">
        <f t="shared" si="28"/>
        <v>0.28410786209289257</v>
      </c>
      <c r="G130" s="9">
        <f t="shared" si="29"/>
        <v>1.086116361232063</v>
      </c>
      <c r="H130" s="9">
        <f t="shared" si="30"/>
        <v>2.6943415235220187</v>
      </c>
      <c r="I130" s="9">
        <f t="shared" si="31"/>
        <v>2.9007036321561102</v>
      </c>
      <c r="J130" s="9">
        <f t="shared" si="32"/>
        <v>3.5197899580583858</v>
      </c>
      <c r="K130" s="11">
        <f t="shared" si="33"/>
        <v>0.390625</v>
      </c>
      <c r="L130" s="11">
        <f t="shared" si="34"/>
        <v>0.36363636363636365</v>
      </c>
      <c r="M130" s="11">
        <f t="shared" si="35"/>
        <v>0.30120481927710846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-0.27098165388828033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0.24087828587075577</v>
      </c>
      <c r="Q130" s="11">
        <f>2*'OddsRatio_working_3-way'!K130*'OddsRatio_working_3-way'!L130*'OddsRatio_working_3-way'!M130</f>
        <v>8.5569550930996732E-2</v>
      </c>
      <c r="R130" s="11">
        <f t="shared" si="36"/>
        <v>0</v>
      </c>
      <c r="S130" s="11">
        <f t="shared" si="37"/>
        <v>-0.88890994063407891</v>
      </c>
      <c r="T130" s="11">
        <f t="shared" si="38"/>
        <v>-0.3157761778451435</v>
      </c>
      <c r="U130" s="11">
        <f>'OddsRatio_working_3-way'!S130-'OddsRatio_working_3-way'!R130^2/3</f>
        <v>-0.88890994063407891</v>
      </c>
      <c r="V130" s="11">
        <f>'OddsRatio_working_3-way'!S130*'OddsRatio_working_3-way'!R130/3-2*'OddsRatio_working_3-way'!R130^3/27-'OddsRatio_working_3-way'!T130</f>
        <v>0.3157761778451435</v>
      </c>
      <c r="W130" s="11">
        <f>'OddsRatio_working_3-way'!V130^2+4*'OddsRatio_working_3-way'!U130^3/27</f>
        <v>-4.341977832338334E-3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0.16128900483822978</v>
      </c>
      <c r="Y130" s="11">
        <f>IF('OddsRatio_working_3-way'!W130&gt;=0,IF('OddsRatio_working_3-way'!V130+SQRT('OddsRatio_working_3-way'!W130)&gt;0,0,PI()),ACOS('OddsRatio_working_3-way'!V130/(2*'OddsRatio_working_3-way'!X130)))</f>
        <v>0.20572006536863374</v>
      </c>
      <c r="Z130" s="11">
        <f>'OddsRatio_working_3-way'!X130^(1/3)*COS('OddsRatio_working_3-way'!Y130/3)</f>
        <v>0.54305818061603151</v>
      </c>
      <c r="AA130" s="11">
        <f>'OddsRatio_working_3-way'!X130^(1/3)*COS(('OddsRatio_working_3-way'!Y130+2*PI())/3)</f>
        <v>-0.30382993407445669</v>
      </c>
      <c r="AB130" s="11">
        <f>'OddsRatio_working_3-way'!X130^(1/3)*COS(('OddsRatio_working_3-way'!Y130+4*PI())/3)</f>
        <v>-0.23922824654157465</v>
      </c>
      <c r="AC130" s="11">
        <f>'OddsRatio_working_3-way'!X130^(1/3)*SIN('OddsRatio_working_3-way'!Y130/3)</f>
        <v>3.7297801687213576E-2</v>
      </c>
      <c r="AD130" s="11">
        <f>'OddsRatio_working_3-way'!X130^(1/3)*SIN(('OddsRatio_working_3-way'!Y130+2*PI())/3)</f>
        <v>0.4516532793028345</v>
      </c>
      <c r="AE130" s="11">
        <f>'OddsRatio_working_3-way'!X130^(1/3)*SIN(('OddsRatio_working_3-way'!Y130+4*PI())/3)</f>
        <v>-0.48895108099004808</v>
      </c>
      <c r="AF130" s="11">
        <f>-'OddsRatio_working_3-way'!U130/(3*'OddsRatio_working_3-way'!X130^(1/3))*COS(('OddsRatio_working_3-way'!Y130)/3)</f>
        <v>0.54305818061603151</v>
      </c>
      <c r="AG130" s="11">
        <f>-'OddsRatio_working_3-way'!U130/(3*'OddsRatio_working_3-way'!X130^(1/3))*COS(('OddsRatio_working_3-way'!Y130+2*PI())/3)</f>
        <v>-0.30382993407445669</v>
      </c>
      <c r="AH130" s="11">
        <f>-'OddsRatio_working_3-way'!U130/(3*'OddsRatio_working_3-way'!X130^(1/3))*COS(('OddsRatio_working_3-way'!Y130+4*PI())/3)</f>
        <v>-0.23922824654157465</v>
      </c>
      <c r="AI130" s="11">
        <f>'OddsRatio_working_3-way'!U130/(3*'OddsRatio_working_3-way'!X130^(1/3))*SIN(('OddsRatio_working_3-way'!Y130)/3)</f>
        <v>-3.7297801687213576E-2</v>
      </c>
      <c r="AJ130" s="11">
        <f>'OddsRatio_working_3-way'!U130/(3*'OddsRatio_working_3-way'!X130^(1/3))*SIN(('OddsRatio_working_3-way'!Y130+2*PI())/3)</f>
        <v>-0.4516532793028345</v>
      </c>
      <c r="AK130" s="11">
        <f>'OddsRatio_working_3-way'!U130/(3*'OddsRatio_working_3-way'!X130^(1/3))*SIN(('OddsRatio_working_3-way'!Y130+4*PI())/3)</f>
        <v>0.48895108099004808</v>
      </c>
      <c r="AL130" s="11">
        <f>'OddsRatio_working_3-way'!Z130+'OddsRatio_working_3-way'!AF130</f>
        <v>1.086116361232063</v>
      </c>
      <c r="AM130" s="11">
        <f>'OddsRatio_working_3-way'!AA130+'OddsRatio_working_3-way'!AG130</f>
        <v>-0.60765986814891337</v>
      </c>
      <c r="AN130" s="11">
        <f>'OddsRatio_working_3-way'!AB130+'OddsRatio_working_3-way'!AH130</f>
        <v>-0.4784564930831493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1.086116361232063</v>
      </c>
      <c r="AS130" s="11">
        <f>IF(('OddsRatio_working_3-way'!X130=0),IF(Q130&gt;0,-Q130^(1/3),(-Q130)^(1/3)),'OddsRatio_working_3-way'!AM130-'OddsRatio_working_3-way'!R130/3)</f>
        <v>-0.60765986814891337</v>
      </c>
      <c r="AT130" s="11">
        <f>IF(('OddsRatio_working_3-way'!X130=0),IF(Q130&gt;0,-Q130^(1/3),(-Q130)^(1/3)),'OddsRatio_working_3-way'!AN130-'OddsRatio_working_3-way'!R130/3)</f>
        <v>-0.4784564930831493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9">
        <f t="shared" si="26"/>
        <v>0.25106058480846472</v>
      </c>
      <c r="E131" s="9">
        <f t="shared" si="27"/>
        <v>0.29836115780242117</v>
      </c>
      <c r="F131" s="9">
        <f t="shared" si="28"/>
        <v>0.45057825738911406</v>
      </c>
      <c r="G131" s="9">
        <f t="shared" si="29"/>
        <v>1.0887234776344534</v>
      </c>
      <c r="H131" s="9">
        <f t="shared" si="30"/>
        <v>3.9831023287184033</v>
      </c>
      <c r="I131" s="9">
        <f t="shared" si="31"/>
        <v>3.3516427116904195</v>
      </c>
      <c r="J131" s="9">
        <f t="shared" si="32"/>
        <v>2.219370294950588</v>
      </c>
      <c r="K131" s="11">
        <f t="shared" si="33"/>
        <v>0.26737967914438499</v>
      </c>
      <c r="L131" s="11">
        <f t="shared" si="34"/>
        <v>0.31645569620253161</v>
      </c>
      <c r="M131" s="11">
        <f t="shared" si="35"/>
        <v>0.47169811320754712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-0.26456219850338902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0.24027132619554536</v>
      </c>
      <c r="Q131" s="11">
        <f>2*'OddsRatio_working_3-way'!K131*'OddsRatio_working_3-way'!L131*'OddsRatio_working_3-way'!M131</f>
        <v>7.9824360862307417E-2</v>
      </c>
      <c r="R131" s="11">
        <f t="shared" si="36"/>
        <v>0</v>
      </c>
      <c r="S131" s="11">
        <f t="shared" si="37"/>
        <v>-0.90818464449851288</v>
      </c>
      <c r="T131" s="11">
        <f t="shared" si="38"/>
        <v>-0.30172247325531987</v>
      </c>
      <c r="U131" s="11">
        <f>'OddsRatio_working_3-way'!S131-'OddsRatio_working_3-way'!R131^2/3</f>
        <v>-0.90818464449851288</v>
      </c>
      <c r="V131" s="11">
        <f>'OddsRatio_working_3-way'!S131*'OddsRatio_working_3-way'!R131/3-2*'OddsRatio_working_3-way'!R131^3/27-'OddsRatio_working_3-way'!T131</f>
        <v>0.30172247325531987</v>
      </c>
      <c r="W131" s="11">
        <f>'OddsRatio_working_3-way'!V131^2+4*'OddsRatio_working_3-way'!U131^3/27</f>
        <v>-1.9936897740500545E-2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0.16656331274308861</v>
      </c>
      <c r="Y131" s="11">
        <f>IF('OddsRatio_working_3-way'!W131&gt;=0,IF('OddsRatio_working_3-way'!V131+SQRT('OddsRatio_working_3-way'!W131)&gt;0,0,PI()),ACOS('OddsRatio_working_3-way'!V131/(2*'OddsRatio_working_3-way'!X131)))</f>
        <v>0.43769963753323982</v>
      </c>
      <c r="Z131" s="11">
        <f>'OddsRatio_working_3-way'!X131^(1/3)*COS('OddsRatio_working_3-way'!Y131/3)</f>
        <v>0.54436173881722671</v>
      </c>
      <c r="AA131" s="11">
        <f>'OddsRatio_working_3-way'!X131^(1/3)*COS(('OddsRatio_working_3-way'!Y131+2*PI())/3)</f>
        <v>-0.34145484799034592</v>
      </c>
      <c r="AB131" s="11">
        <f>'OddsRatio_working_3-way'!X131^(1/3)*COS(('OddsRatio_working_3-way'!Y131+4*PI())/3)</f>
        <v>-0.20290689082688093</v>
      </c>
      <c r="AC131" s="11">
        <f>'OddsRatio_working_3-way'!X131^(1/3)*SIN('OddsRatio_working_3-way'!Y131/3)</f>
        <v>7.9990700363999426E-2</v>
      </c>
      <c r="AD131" s="11">
        <f>'OddsRatio_working_3-way'!X131^(1/3)*SIN(('OddsRatio_working_3-way'!Y131+2*PI())/3)</f>
        <v>0.43143574448198818</v>
      </c>
      <c r="AE131" s="11">
        <f>'OddsRatio_working_3-way'!X131^(1/3)*SIN(('OddsRatio_working_3-way'!Y131+4*PI())/3)</f>
        <v>-0.51142644484598743</v>
      </c>
      <c r="AF131" s="11">
        <f>-'OddsRatio_working_3-way'!U131/(3*'OddsRatio_working_3-way'!X131^(1/3))*COS(('OddsRatio_working_3-way'!Y131)/3)</f>
        <v>0.54436173881722671</v>
      </c>
      <c r="AG131" s="11">
        <f>-'OddsRatio_working_3-way'!U131/(3*'OddsRatio_working_3-way'!X131^(1/3))*COS(('OddsRatio_working_3-way'!Y131+2*PI())/3)</f>
        <v>-0.34145484799034592</v>
      </c>
      <c r="AH131" s="11">
        <f>-'OddsRatio_working_3-way'!U131/(3*'OddsRatio_working_3-way'!X131^(1/3))*COS(('OddsRatio_working_3-way'!Y131+4*PI())/3)</f>
        <v>-0.20290689082688093</v>
      </c>
      <c r="AI131" s="11">
        <f>'OddsRatio_working_3-way'!U131/(3*'OddsRatio_working_3-way'!X131^(1/3))*SIN(('OddsRatio_working_3-way'!Y131)/3)</f>
        <v>-7.9990700363999426E-2</v>
      </c>
      <c r="AJ131" s="11">
        <f>'OddsRatio_working_3-way'!U131/(3*'OddsRatio_working_3-way'!X131^(1/3))*SIN(('OddsRatio_working_3-way'!Y131+2*PI())/3)</f>
        <v>-0.43143574448198818</v>
      </c>
      <c r="AK131" s="11">
        <f>'OddsRatio_working_3-way'!U131/(3*'OddsRatio_working_3-way'!X131^(1/3))*SIN(('OddsRatio_working_3-way'!Y131+4*PI())/3)</f>
        <v>0.51142644484598743</v>
      </c>
      <c r="AL131" s="11">
        <f>'OddsRatio_working_3-way'!Z131+'OddsRatio_working_3-way'!AF131</f>
        <v>1.0887234776344534</v>
      </c>
      <c r="AM131" s="11">
        <f>'OddsRatio_working_3-way'!AA131+'OddsRatio_working_3-way'!AG131</f>
        <v>-0.68290969598069184</v>
      </c>
      <c r="AN131" s="11">
        <f>'OddsRatio_working_3-way'!AB131+'OddsRatio_working_3-way'!AH131</f>
        <v>-0.40581378165376186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1.0887234776344534</v>
      </c>
      <c r="AS131" s="11">
        <f>IF(('OddsRatio_working_3-way'!X131=0),IF(Q131&gt;0,-Q131^(1/3),(-Q131)^(1/3)),'OddsRatio_working_3-way'!AM131-'OddsRatio_working_3-way'!R131/3)</f>
        <v>-0.68290969598069184</v>
      </c>
      <c r="AT131" s="11">
        <f>IF(('OddsRatio_working_3-way'!X131=0),IF(Q131&gt;0,-Q131^(1/3),(-Q131)^(1/3)),'OddsRatio_working_3-way'!AN131-'OddsRatio_working_3-way'!R131/3)</f>
        <v>-0.40581378165376186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9">
        <f t="shared" ref="D132:D195" si="39">(K132/(AR132+K132-(AR132*K132)))</f>
        <v>2.1508660060145741E-2</v>
      </c>
      <c r="E132" s="9">
        <f t="shared" ref="E132:E195" si="40">(L132/(AR132+L132-(AR132*L132)))</f>
        <v>8.6112048033436098E-2</v>
      </c>
      <c r="F132" s="9">
        <f t="shared" ref="F132:F195" si="41">(M132/(AR132+M132-(AR132*M132)))</f>
        <v>0.89237929190641818</v>
      </c>
      <c r="G132" s="9">
        <f t="shared" ref="G132:G195" si="42">AR132</f>
        <v>1.3399970800864813</v>
      </c>
      <c r="H132" s="9">
        <f t="shared" ref="H132:H195" si="43">IF(A132="","",1/D132)</f>
        <v>46.492900868936047</v>
      </c>
      <c r="I132" s="9">
        <f t="shared" ref="I132:I195" si="44">IF(B132="","",1/E132)</f>
        <v>11.612776874284933</v>
      </c>
      <c r="J132" s="9">
        <f t="shared" ref="J132:J195" si="45">IF(C132="","",1/F132)</f>
        <v>1.1205997372077834</v>
      </c>
      <c r="K132" s="11">
        <f t="shared" ref="K132:K195" si="46">1/A132</f>
        <v>2.8612303290414875E-2</v>
      </c>
      <c r="L132" s="11">
        <f t="shared" ref="L132:L195" si="47">1/B132</f>
        <v>0.11210762331838565</v>
      </c>
      <c r="M132" s="11">
        <f t="shared" ref="M132:M195" si="48">1/C132</f>
        <v>0.9174311926605504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-7.1214583269695209E-2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0.12348009277839801</v>
      </c>
      <c r="Q132" s="11">
        <f>2*'OddsRatio_working_3-way'!K132*'OddsRatio_working_3-way'!L132*'OddsRatio_working_3-way'!M132</f>
        <v>5.8856097606481417E-3</v>
      </c>
      <c r="R132" s="11">
        <f t="shared" ref="R132:R195" si="49">O132/N132</f>
        <v>0</v>
      </c>
      <c r="S132" s="11">
        <f t="shared" ref="S132:S195" si="50">P132/N132</f>
        <v>-1.7339158232629015</v>
      </c>
      <c r="T132" s="11">
        <f t="shared" ref="T132:T195" si="51">Q132/N132</f>
        <v>-8.264613075609635E-2</v>
      </c>
      <c r="U132" s="11">
        <f>'OddsRatio_working_3-way'!S132-'OddsRatio_working_3-way'!R132^2/3</f>
        <v>-1.7339158232629015</v>
      </c>
      <c r="V132" s="11">
        <f>'OddsRatio_working_3-way'!S132*'OddsRatio_working_3-way'!R132/3-2*'OddsRatio_working_3-way'!R132^3/27-'OddsRatio_working_3-way'!T132</f>
        <v>8.264613075609635E-2</v>
      </c>
      <c r="W132" s="11">
        <f>'OddsRatio_working_3-way'!V132^2+4*'OddsRatio_working_3-way'!U132^3/27</f>
        <v>-0.76545934212754119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0.43940008109253204</v>
      </c>
      <c r="Y132" s="11">
        <f>IF('OddsRatio_working_3-way'!W132&gt;=0,IF('OddsRatio_working_3-way'!V132+SQRT('OddsRatio_working_3-way'!W132)&gt;0,0,PI()),ACOS('OddsRatio_working_3-way'!V132/(2*'OddsRatio_working_3-way'!X132)))</f>
        <v>1.4766128631994762</v>
      </c>
      <c r="Z132" s="11">
        <f>'OddsRatio_working_3-way'!X132^(1/3)*COS('OddsRatio_working_3-way'!Y132/3)</f>
        <v>0.66999854004324066</v>
      </c>
      <c r="AA132" s="11">
        <f>'OddsRatio_working_3-way'!X132^(1/3)*COS(('OddsRatio_working_3-way'!Y132+2*PI())/3)</f>
        <v>-0.64613496882628962</v>
      </c>
      <c r="AB132" s="11">
        <f>'OddsRatio_working_3-way'!X132^(1/3)*COS(('OddsRatio_working_3-way'!Y132+4*PI())/3)</f>
        <v>-2.3863571216951065E-2</v>
      </c>
      <c r="AC132" s="11">
        <f>'OddsRatio_working_3-way'!X132^(1/3)*SIN('OddsRatio_working_3-way'!Y132/3)</f>
        <v>0.35926855891875631</v>
      </c>
      <c r="AD132" s="11">
        <f>'OddsRatio_working_3-way'!X132^(1/3)*SIN(('OddsRatio_working_3-way'!Y132+2*PI())/3)</f>
        <v>0.40060147671655388</v>
      </c>
      <c r="AE132" s="11">
        <f>'OddsRatio_working_3-way'!X132^(1/3)*SIN(('OddsRatio_working_3-way'!Y132+4*PI())/3)</f>
        <v>-0.75987003563531008</v>
      </c>
      <c r="AF132" s="11">
        <f>-'OddsRatio_working_3-way'!U132/(3*'OddsRatio_working_3-way'!X132^(1/3))*COS(('OddsRatio_working_3-way'!Y132)/3)</f>
        <v>0.66999854004324066</v>
      </c>
      <c r="AG132" s="11">
        <f>-'OddsRatio_working_3-way'!U132/(3*'OddsRatio_working_3-way'!X132^(1/3))*COS(('OddsRatio_working_3-way'!Y132+2*PI())/3)</f>
        <v>-0.64613496882628962</v>
      </c>
      <c r="AH132" s="11">
        <f>-'OddsRatio_working_3-way'!U132/(3*'OddsRatio_working_3-way'!X132^(1/3))*COS(('OddsRatio_working_3-way'!Y132+4*PI())/3)</f>
        <v>-2.3863571216951065E-2</v>
      </c>
      <c r="AI132" s="11">
        <f>'OddsRatio_working_3-way'!U132/(3*'OddsRatio_working_3-way'!X132^(1/3))*SIN(('OddsRatio_working_3-way'!Y132)/3)</f>
        <v>-0.35926855891875631</v>
      </c>
      <c r="AJ132" s="11">
        <f>'OddsRatio_working_3-way'!U132/(3*'OddsRatio_working_3-way'!X132^(1/3))*SIN(('OddsRatio_working_3-way'!Y132+2*PI())/3)</f>
        <v>-0.40060147671655388</v>
      </c>
      <c r="AK132" s="11">
        <f>'OddsRatio_working_3-way'!U132/(3*'OddsRatio_working_3-way'!X132^(1/3))*SIN(('OddsRatio_working_3-way'!Y132+4*PI())/3)</f>
        <v>0.75987003563531008</v>
      </c>
      <c r="AL132" s="11">
        <f>'OddsRatio_working_3-way'!Z132+'OddsRatio_working_3-way'!AF132</f>
        <v>1.3399970800864813</v>
      </c>
      <c r="AM132" s="11">
        <f>'OddsRatio_working_3-way'!AA132+'OddsRatio_working_3-way'!AG132</f>
        <v>-1.2922699376525792</v>
      </c>
      <c r="AN132" s="11">
        <f>'OddsRatio_working_3-way'!AB132+'OddsRatio_working_3-way'!AH132</f>
        <v>-4.772714243390213E-2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1.3399970800864813</v>
      </c>
      <c r="AS132" s="11">
        <f>IF(('OddsRatio_working_3-way'!X132=0),IF(Q132&gt;0,-Q132^(1/3),(-Q132)^(1/3)),'OddsRatio_working_3-way'!AM132-'OddsRatio_working_3-way'!R132/3)</f>
        <v>-1.2922699376525792</v>
      </c>
      <c r="AT132" s="11">
        <f>IF(('OddsRatio_working_3-way'!X132=0),IF(Q132&gt;0,-Q132^(1/3),(-Q132)^(1/3)),'OddsRatio_working_3-way'!AN132-'OddsRatio_working_3-way'!R132/3)</f>
        <v>-4.772714243390213E-2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9">
        <f t="shared" si="39"/>
        <v>0.30133804637812145</v>
      </c>
      <c r="E133" s="9">
        <f t="shared" si="40"/>
        <v>0.32238857253840669</v>
      </c>
      <c r="F133" s="9">
        <f t="shared" si="41"/>
        <v>0.3762733810834718</v>
      </c>
      <c r="G133" s="9">
        <f t="shared" si="42"/>
        <v>1.0834262461892112</v>
      </c>
      <c r="H133" s="9">
        <f t="shared" si="43"/>
        <v>3.3185321668449119</v>
      </c>
      <c r="I133" s="9">
        <f t="shared" si="44"/>
        <v>3.1018469176070695</v>
      </c>
      <c r="J133" s="9">
        <f t="shared" si="45"/>
        <v>2.657642156669493</v>
      </c>
      <c r="K133" s="11">
        <f t="shared" si="46"/>
        <v>0.31847133757961782</v>
      </c>
      <c r="L133" s="11">
        <f t="shared" si="47"/>
        <v>0.3401360544217687</v>
      </c>
      <c r="M133" s="11">
        <f t="shared" si="48"/>
        <v>0.39525691699604748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-0.27196275655349123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0.24019577368471623</v>
      </c>
      <c r="Q133" s="11">
        <f>2*'OddsRatio_working_3-way'!K133*'OddsRatio_working_3-way'!L133*'OddsRatio_working_3-way'!M133</f>
        <v>8.5631291866208992E-2</v>
      </c>
      <c r="R133" s="11">
        <f t="shared" si="49"/>
        <v>0</v>
      </c>
      <c r="S133" s="11">
        <f t="shared" si="50"/>
        <v>-0.88319362815942459</v>
      </c>
      <c r="T133" s="11">
        <f t="shared" si="51"/>
        <v>-0.31486403855950962</v>
      </c>
      <c r="U133" s="11">
        <f>'OddsRatio_working_3-way'!S133-'OddsRatio_working_3-way'!R133^2/3</f>
        <v>-0.88319362815942459</v>
      </c>
      <c r="V133" s="11">
        <f>'OddsRatio_working_3-way'!S133*'OddsRatio_working_3-way'!R133/3-2*'OddsRatio_working_3-way'!R133^3/27-'OddsRatio_working_3-way'!T133</f>
        <v>0.31486403855950962</v>
      </c>
      <c r="W133" s="11">
        <f>'OddsRatio_working_3-way'!V133^2+4*'OddsRatio_working_3-way'!U133^3/27</f>
        <v>-2.9226217495791074E-3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0.15973570712866886</v>
      </c>
      <c r="Y133" s="11">
        <f>IF('OddsRatio_working_3-way'!W133&gt;=0,IF('OddsRatio_working_3-way'!V133+SQRT('OddsRatio_working_3-way'!W133)&gt;0,0,PI()),ACOS('OddsRatio_working_3-way'!V133/(2*'OddsRatio_working_3-way'!X133)))</f>
        <v>0.17003923395823461</v>
      </c>
      <c r="Z133" s="11">
        <f>'OddsRatio_working_3-way'!X133^(1/3)*COS('OddsRatio_working_3-way'!Y133/3)</f>
        <v>0.54171312309460562</v>
      </c>
      <c r="AA133" s="11">
        <f>'OddsRatio_working_3-way'!X133^(1/3)*COS(('OddsRatio_working_3-way'!Y133+2*PI())/3)</f>
        <v>-0.29747565695215628</v>
      </c>
      <c r="AB133" s="11">
        <f>'OddsRatio_working_3-way'!X133^(1/3)*COS(('OddsRatio_working_3-way'!Y133+4*PI())/3)</f>
        <v>-0.24423746614244921</v>
      </c>
      <c r="AC133" s="11">
        <f>'OddsRatio_working_3-way'!X133^(1/3)*SIN('OddsRatio_working_3-way'!Y133/3)</f>
        <v>3.0737083795152956E-2</v>
      </c>
      <c r="AD133" s="11">
        <f>'OddsRatio_working_3-way'!X133^(1/3)*SIN(('OddsRatio_working_3-way'!Y133+2*PI())/3)</f>
        <v>0.45376878426575862</v>
      </c>
      <c r="AE133" s="11">
        <f>'OddsRatio_working_3-way'!X133^(1/3)*SIN(('OddsRatio_working_3-way'!Y133+4*PI())/3)</f>
        <v>-0.48450586806091167</v>
      </c>
      <c r="AF133" s="11">
        <f>-'OddsRatio_working_3-way'!U133/(3*'OddsRatio_working_3-way'!X133^(1/3))*COS(('OddsRatio_working_3-way'!Y133)/3)</f>
        <v>0.54171312309460562</v>
      </c>
      <c r="AG133" s="11">
        <f>-'OddsRatio_working_3-way'!U133/(3*'OddsRatio_working_3-way'!X133^(1/3))*COS(('OddsRatio_working_3-way'!Y133+2*PI())/3)</f>
        <v>-0.29747565695215628</v>
      </c>
      <c r="AH133" s="11">
        <f>-'OddsRatio_working_3-way'!U133/(3*'OddsRatio_working_3-way'!X133^(1/3))*COS(('OddsRatio_working_3-way'!Y133+4*PI())/3)</f>
        <v>-0.24423746614244921</v>
      </c>
      <c r="AI133" s="11">
        <f>'OddsRatio_working_3-way'!U133/(3*'OddsRatio_working_3-way'!X133^(1/3))*SIN(('OddsRatio_working_3-way'!Y133)/3)</f>
        <v>-3.0737083795152956E-2</v>
      </c>
      <c r="AJ133" s="11">
        <f>'OddsRatio_working_3-way'!U133/(3*'OddsRatio_working_3-way'!X133^(1/3))*SIN(('OddsRatio_working_3-way'!Y133+2*PI())/3)</f>
        <v>-0.45376878426575862</v>
      </c>
      <c r="AK133" s="11">
        <f>'OddsRatio_working_3-way'!U133/(3*'OddsRatio_working_3-way'!X133^(1/3))*SIN(('OddsRatio_working_3-way'!Y133+4*PI())/3)</f>
        <v>0.48450586806091167</v>
      </c>
      <c r="AL133" s="11">
        <f>'OddsRatio_working_3-way'!Z133+'OddsRatio_working_3-way'!AF133</f>
        <v>1.0834262461892112</v>
      </c>
      <c r="AM133" s="11">
        <f>'OddsRatio_working_3-way'!AA133+'OddsRatio_working_3-way'!AG133</f>
        <v>-0.59495131390431255</v>
      </c>
      <c r="AN133" s="11">
        <f>'OddsRatio_working_3-way'!AB133+'OddsRatio_working_3-way'!AH133</f>
        <v>-0.48847493228489841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1.0834262461892112</v>
      </c>
      <c r="AS133" s="11">
        <f>IF(('OddsRatio_working_3-way'!X133=0),IF(Q133&gt;0,-Q133^(1/3),(-Q133)^(1/3)),'OddsRatio_working_3-way'!AM133-'OddsRatio_working_3-way'!R133/3)</f>
        <v>-0.59495131390431255</v>
      </c>
      <c r="AT133" s="11">
        <f>IF(('OddsRatio_working_3-way'!X133=0),IF(Q133&gt;0,-Q133^(1/3),(-Q133)^(1/3)),'OddsRatio_working_3-way'!AN133-'OddsRatio_working_3-way'!R133/3)</f>
        <v>-0.48847493228489841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9">
        <f t="shared" si="39"/>
        <v>0.13805031626106251</v>
      </c>
      <c r="E134" s="9">
        <f t="shared" si="40"/>
        <v>0.25222898100904384</v>
      </c>
      <c r="F134" s="9">
        <f t="shared" si="41"/>
        <v>0.60972070272989409</v>
      </c>
      <c r="G134" s="9">
        <f t="shared" si="42"/>
        <v>1.1229740411649165</v>
      </c>
      <c r="H134" s="9">
        <f t="shared" si="43"/>
        <v>7.2437356688769343</v>
      </c>
      <c r="I134" s="9">
        <f t="shared" si="44"/>
        <v>3.9646514686753793</v>
      </c>
      <c r="J134" s="9">
        <f t="shared" si="45"/>
        <v>1.6400952034640022</v>
      </c>
      <c r="K134" s="11">
        <f t="shared" si="46"/>
        <v>0.1524390243902439</v>
      </c>
      <c r="L134" s="11">
        <f t="shared" si="47"/>
        <v>0.27472527472527469</v>
      </c>
      <c r="M134" s="11">
        <f t="shared" si="48"/>
        <v>0.63694267515923564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-0.22317662142114547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0.23393473855645669</v>
      </c>
      <c r="Q134" s="11">
        <f>2*'OddsRatio_working_3-way'!K134*'OddsRatio_working_3-way'!L134*'OddsRatio_working_3-way'!M134</f>
        <v>5.3348857139442811E-2</v>
      </c>
      <c r="R134" s="11">
        <f t="shared" si="49"/>
        <v>0</v>
      </c>
      <c r="S134" s="11">
        <f t="shared" si="50"/>
        <v>-1.048204498602074</v>
      </c>
      <c r="T134" s="11">
        <f t="shared" si="51"/>
        <v>-0.23904321518861441</v>
      </c>
      <c r="U134" s="11">
        <f>'OddsRatio_working_3-way'!S134-'OddsRatio_working_3-way'!R134^2/3</f>
        <v>-1.048204498602074</v>
      </c>
      <c r="V134" s="11">
        <f>'OddsRatio_working_3-way'!S134*'OddsRatio_working_3-way'!R134/3-2*'OddsRatio_working_3-way'!R134^3/27-'OddsRatio_working_3-way'!T134</f>
        <v>0.23904321518861441</v>
      </c>
      <c r="W134" s="11">
        <f>'OddsRatio_working_3-way'!V134^2+4*'OddsRatio_working_3-way'!U134^3/27</f>
        <v>-0.11348004918156046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0.20653190304966851</v>
      </c>
      <c r="Y134" s="11">
        <f>IF('OddsRatio_working_3-way'!W134&gt;=0,IF('OddsRatio_working_3-way'!V134+SQRT('OddsRatio_working_3-way'!W134)&gt;0,0,PI()),ACOS('OddsRatio_working_3-way'!V134/(2*'OddsRatio_working_3-way'!X134)))</f>
        <v>0.953653102879091</v>
      </c>
      <c r="Z134" s="11">
        <f>'OddsRatio_working_3-way'!X134^(1/3)*COS('OddsRatio_working_3-way'!Y134/3)</f>
        <v>0.56148702058245825</v>
      </c>
      <c r="AA134" s="11">
        <f>'OddsRatio_working_3-way'!X134^(1/3)*COS(('OddsRatio_working_3-way'!Y134+2*PI())/3)</f>
        <v>-0.44074466322018169</v>
      </c>
      <c r="AB134" s="11">
        <f>'OddsRatio_working_3-way'!X134^(1/3)*COS(('OddsRatio_working_3-way'!Y134+4*PI())/3)</f>
        <v>-0.12074235736227643</v>
      </c>
      <c r="AC134" s="11">
        <f>'OddsRatio_working_3-way'!X134^(1/3)*SIN('OddsRatio_working_3-way'!Y134/3)</f>
        <v>0.18475341742836254</v>
      </c>
      <c r="AD134" s="11">
        <f>'OddsRatio_working_3-way'!X134^(1/3)*SIN(('OddsRatio_working_3-way'!Y134+2*PI())/3)</f>
        <v>0.39388531500546359</v>
      </c>
      <c r="AE134" s="11">
        <f>'OddsRatio_working_3-way'!X134^(1/3)*SIN(('OddsRatio_working_3-way'!Y134+4*PI())/3)</f>
        <v>-0.57863873243382613</v>
      </c>
      <c r="AF134" s="11">
        <f>-'OddsRatio_working_3-way'!U134/(3*'OddsRatio_working_3-way'!X134^(1/3))*COS(('OddsRatio_working_3-way'!Y134)/3)</f>
        <v>0.56148702058245825</v>
      </c>
      <c r="AG134" s="11">
        <f>-'OddsRatio_working_3-way'!U134/(3*'OddsRatio_working_3-way'!X134^(1/3))*COS(('OddsRatio_working_3-way'!Y134+2*PI())/3)</f>
        <v>-0.44074466322018169</v>
      </c>
      <c r="AH134" s="11">
        <f>-'OddsRatio_working_3-way'!U134/(3*'OddsRatio_working_3-way'!X134^(1/3))*COS(('OddsRatio_working_3-way'!Y134+4*PI())/3)</f>
        <v>-0.12074235736227643</v>
      </c>
      <c r="AI134" s="11">
        <f>'OddsRatio_working_3-way'!U134/(3*'OddsRatio_working_3-way'!X134^(1/3))*SIN(('OddsRatio_working_3-way'!Y134)/3)</f>
        <v>-0.18475341742836254</v>
      </c>
      <c r="AJ134" s="11">
        <f>'OddsRatio_working_3-way'!U134/(3*'OddsRatio_working_3-way'!X134^(1/3))*SIN(('OddsRatio_working_3-way'!Y134+2*PI())/3)</f>
        <v>-0.39388531500546359</v>
      </c>
      <c r="AK134" s="11">
        <f>'OddsRatio_working_3-way'!U134/(3*'OddsRatio_working_3-way'!X134^(1/3))*SIN(('OddsRatio_working_3-way'!Y134+4*PI())/3)</f>
        <v>0.57863873243382613</v>
      </c>
      <c r="AL134" s="11">
        <f>'OddsRatio_working_3-way'!Z134+'OddsRatio_working_3-way'!AF134</f>
        <v>1.1229740411649165</v>
      </c>
      <c r="AM134" s="11">
        <f>'OddsRatio_working_3-way'!AA134+'OddsRatio_working_3-way'!AG134</f>
        <v>-0.88148932644036337</v>
      </c>
      <c r="AN134" s="11">
        <f>'OddsRatio_working_3-way'!AB134+'OddsRatio_working_3-way'!AH134</f>
        <v>-0.24148471472455285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1.1229740411649165</v>
      </c>
      <c r="AS134" s="11">
        <f>IF(('OddsRatio_working_3-way'!X134=0),IF(Q134&gt;0,-Q134^(1/3),(-Q134)^(1/3)),'OddsRatio_working_3-way'!AM134-'OddsRatio_working_3-way'!R134/3)</f>
        <v>-0.88148932644036337</v>
      </c>
      <c r="AT134" s="11">
        <f>IF(('OddsRatio_working_3-way'!X134=0),IF(Q134&gt;0,-Q134^(1/3),(-Q134)^(1/3)),'OddsRatio_working_3-way'!AN134-'OddsRatio_working_3-way'!R134/3)</f>
        <v>-0.24148471472455285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9">
        <f t="shared" si="39"/>
        <v>0.15130693313359722</v>
      </c>
      <c r="E135" s="9">
        <f t="shared" si="40"/>
        <v>0.22213903047472985</v>
      </c>
      <c r="F135" s="9">
        <f t="shared" si="41"/>
        <v>0.62655403639167295</v>
      </c>
      <c r="G135" s="9">
        <f t="shared" si="42"/>
        <v>1.0643420254671421</v>
      </c>
      <c r="H135" s="9">
        <f t="shared" si="43"/>
        <v>6.6090824742118386</v>
      </c>
      <c r="I135" s="9">
        <f t="shared" si="44"/>
        <v>4.5016852637868983</v>
      </c>
      <c r="J135" s="9">
        <f t="shared" si="45"/>
        <v>1.5960315342615998</v>
      </c>
      <c r="K135" s="11">
        <f t="shared" si="46"/>
        <v>0.15948963317384371</v>
      </c>
      <c r="L135" s="11">
        <f t="shared" si="47"/>
        <v>0.23310023310023309</v>
      </c>
      <c r="M135" s="11">
        <f t="shared" si="48"/>
        <v>0.64102564102564097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-0.23139027850106253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0.21734287468553201</v>
      </c>
      <c r="Q135" s="11">
        <f>2*'OddsRatio_working_3-way'!K135*'OddsRatio_working_3-way'!L135*'OddsRatio_working_3-way'!M135</f>
        <v>4.7662911115248251E-2</v>
      </c>
      <c r="R135" s="11">
        <f t="shared" si="49"/>
        <v>0</v>
      </c>
      <c r="S135" s="11">
        <f t="shared" si="50"/>
        <v>-0.93929129647741005</v>
      </c>
      <c r="T135" s="11">
        <f t="shared" si="51"/>
        <v>-0.20598493343802854</v>
      </c>
      <c r="U135" s="11">
        <f>'OddsRatio_working_3-way'!S135-'OddsRatio_working_3-way'!R135^2/3</f>
        <v>-0.93929129647741005</v>
      </c>
      <c r="V135" s="11">
        <f>'OddsRatio_working_3-way'!S135*'OddsRatio_working_3-way'!R135/3-2*'OddsRatio_working_3-way'!R135^3/27-'OddsRatio_working_3-way'!T135</f>
        <v>0.20598493343802854</v>
      </c>
      <c r="W135" s="11">
        <f>'OddsRatio_working_3-way'!V135^2+4*'OddsRatio_working_3-way'!U135^3/27</f>
        <v>-8.0341582710825837E-2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0.17519373241806832</v>
      </c>
      <c r="Y135" s="11">
        <f>IF('OddsRatio_working_3-way'!W135&gt;=0,IF('OddsRatio_working_3-way'!V135+SQRT('OddsRatio_working_3-way'!W135)&gt;0,0,PI()),ACOS('OddsRatio_working_3-way'!V135/(2*'OddsRatio_working_3-way'!X135)))</f>
        <v>0.94236367314558112</v>
      </c>
      <c r="Z135" s="11">
        <f>'OddsRatio_working_3-way'!X135^(1/3)*COS('OddsRatio_working_3-way'!Y135/3)</f>
        <v>0.53217101273357104</v>
      </c>
      <c r="AA135" s="11">
        <f>'OddsRatio_working_3-way'!X135^(1/3)*COS(('OddsRatio_working_3-way'!Y135+2*PI())/3)</f>
        <v>-0.41581303898502692</v>
      </c>
      <c r="AB135" s="11">
        <f>'OddsRatio_working_3-way'!X135^(1/3)*COS(('OddsRatio_working_3-way'!Y135+4*PI())/3)</f>
        <v>-0.11635797374854429</v>
      </c>
      <c r="AC135" s="11">
        <f>'OddsRatio_working_3-way'!X135^(1/3)*SIN('OddsRatio_working_3-way'!Y135/3)</f>
        <v>0.17289046252448018</v>
      </c>
      <c r="AD135" s="11">
        <f>'OddsRatio_working_3-way'!X135^(1/3)*SIN(('OddsRatio_working_3-way'!Y135+2*PI())/3)</f>
        <v>0.3744283849227244</v>
      </c>
      <c r="AE135" s="11">
        <f>'OddsRatio_working_3-way'!X135^(1/3)*SIN(('OddsRatio_working_3-way'!Y135+4*PI())/3)</f>
        <v>-0.5473188474472046</v>
      </c>
      <c r="AF135" s="11">
        <f>-'OddsRatio_working_3-way'!U135/(3*'OddsRatio_working_3-way'!X135^(1/3))*COS(('OddsRatio_working_3-way'!Y135)/3)</f>
        <v>0.53217101273357104</v>
      </c>
      <c r="AG135" s="11">
        <f>-'OddsRatio_working_3-way'!U135/(3*'OddsRatio_working_3-way'!X135^(1/3))*COS(('OddsRatio_working_3-way'!Y135+2*PI())/3)</f>
        <v>-0.41581303898502692</v>
      </c>
      <c r="AH135" s="11">
        <f>-'OddsRatio_working_3-way'!U135/(3*'OddsRatio_working_3-way'!X135^(1/3))*COS(('OddsRatio_working_3-way'!Y135+4*PI())/3)</f>
        <v>-0.11635797374854429</v>
      </c>
      <c r="AI135" s="11">
        <f>'OddsRatio_working_3-way'!U135/(3*'OddsRatio_working_3-way'!X135^(1/3))*SIN(('OddsRatio_working_3-way'!Y135)/3)</f>
        <v>-0.17289046252448018</v>
      </c>
      <c r="AJ135" s="11">
        <f>'OddsRatio_working_3-way'!U135/(3*'OddsRatio_working_3-way'!X135^(1/3))*SIN(('OddsRatio_working_3-way'!Y135+2*PI())/3)</f>
        <v>-0.3744283849227244</v>
      </c>
      <c r="AK135" s="11">
        <f>'OddsRatio_working_3-way'!U135/(3*'OddsRatio_working_3-way'!X135^(1/3))*SIN(('OddsRatio_working_3-way'!Y135+4*PI())/3)</f>
        <v>0.5473188474472046</v>
      </c>
      <c r="AL135" s="11">
        <f>'OddsRatio_working_3-way'!Z135+'OddsRatio_working_3-way'!AF135</f>
        <v>1.0643420254671421</v>
      </c>
      <c r="AM135" s="11">
        <f>'OddsRatio_working_3-way'!AA135+'OddsRatio_working_3-way'!AG135</f>
        <v>-0.83162607797005383</v>
      </c>
      <c r="AN135" s="11">
        <f>'OddsRatio_working_3-way'!AB135+'OddsRatio_working_3-way'!AH135</f>
        <v>-0.23271594749708857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1.0643420254671421</v>
      </c>
      <c r="AS135" s="11">
        <f>IF(('OddsRatio_working_3-way'!X135=0),IF(Q135&gt;0,-Q135^(1/3),(-Q135)^(1/3)),'OddsRatio_working_3-way'!AM135-'OddsRatio_working_3-way'!R135/3)</f>
        <v>-0.83162607797005383</v>
      </c>
      <c r="AT135" s="11">
        <f>IF(('OddsRatio_working_3-way'!X135=0),IF(Q135&gt;0,-Q135^(1/3),(-Q135)^(1/3)),'OddsRatio_working_3-way'!AN135-'OddsRatio_working_3-way'!R135/3)</f>
        <v>-0.23271594749708857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9">
        <f t="shared" si="39"/>
        <v>0.32731888835596185</v>
      </c>
      <c r="E136" s="9">
        <f t="shared" si="40"/>
        <v>0.29507647294984557</v>
      </c>
      <c r="F136" s="9">
        <f t="shared" si="41"/>
        <v>0.37760463869419253</v>
      </c>
      <c r="G136" s="9">
        <f t="shared" si="42"/>
        <v>1.0432104756783258</v>
      </c>
      <c r="H136" s="9">
        <f t="shared" si="43"/>
        <v>3.055124637086303</v>
      </c>
      <c r="I136" s="9">
        <f t="shared" si="44"/>
        <v>3.3889519893033659</v>
      </c>
      <c r="J136" s="9">
        <f t="shared" si="45"/>
        <v>2.6482725515717553</v>
      </c>
      <c r="K136" s="11">
        <f t="shared" si="46"/>
        <v>0.33670033670033667</v>
      </c>
      <c r="L136" s="11">
        <f t="shared" si="47"/>
        <v>0.303951367781155</v>
      </c>
      <c r="M136" s="11">
        <f t="shared" si="48"/>
        <v>0.38759689922480617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-0.28273966703786935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0.2316545282073898</v>
      </c>
      <c r="Q136" s="11">
        <f>2*'OddsRatio_working_3-way'!K136*'OddsRatio_working_3-way'!L136*'OddsRatio_working_3-way'!M136</f>
        <v>7.933374253677733E-2</v>
      </c>
      <c r="R136" s="11">
        <f t="shared" si="49"/>
        <v>0</v>
      </c>
      <c r="S136" s="11">
        <f t="shared" si="50"/>
        <v>-0.81932093446358434</v>
      </c>
      <c r="T136" s="11">
        <f t="shared" si="51"/>
        <v>-0.28058936111766586</v>
      </c>
      <c r="U136" s="11">
        <f>'OddsRatio_working_3-way'!S136-'OddsRatio_working_3-way'!R136^2/3</f>
        <v>-0.81932093446358434</v>
      </c>
      <c r="V136" s="11">
        <f>'OddsRatio_working_3-way'!S136*'OddsRatio_working_3-way'!R136/3-2*'OddsRatio_working_3-way'!R136^3/27-'OddsRatio_working_3-way'!T136</f>
        <v>0.28058936111766586</v>
      </c>
      <c r="W136" s="11">
        <f>'OddsRatio_working_3-way'!V136^2+4*'OddsRatio_working_3-way'!U136^3/27</f>
        <v>-2.7509916226336611E-3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0.1427247185975975</v>
      </c>
      <c r="Y136" s="11">
        <f>IF('OddsRatio_working_3-way'!W136&gt;=0,IF('OddsRatio_working_3-way'!V136+SQRT('OddsRatio_working_3-way'!W136)&gt;0,0,PI()),ACOS('OddsRatio_working_3-way'!V136/(2*'OddsRatio_working_3-way'!X136)))</f>
        <v>0.18479493425768756</v>
      </c>
      <c r="Z136" s="11">
        <f>'OddsRatio_working_3-way'!X136^(1/3)*COS('OddsRatio_working_3-way'!Y136/3)</f>
        <v>0.52160523783916279</v>
      </c>
      <c r="AA136" s="11">
        <f>'OddsRatio_working_3-way'!X136^(1/3)*COS(('OddsRatio_working_3-way'!Y136+2*PI())/3)</f>
        <v>-0.2886632633837502</v>
      </c>
      <c r="AB136" s="11">
        <f>'OddsRatio_working_3-way'!X136^(1/3)*COS(('OddsRatio_working_3-way'!Y136+4*PI())/3)</f>
        <v>-0.23294197445541234</v>
      </c>
      <c r="AC136" s="11">
        <f>'OddsRatio_working_3-way'!X136^(1/3)*SIN('OddsRatio_working_3-way'!Y136/3)</f>
        <v>3.2170701162368746E-2</v>
      </c>
      <c r="AD136" s="11">
        <f>'OddsRatio_working_3-way'!X136^(1/3)*SIN(('OddsRatio_working_3-way'!Y136+2*PI())/3)</f>
        <v>0.43563803613455487</v>
      </c>
      <c r="AE136" s="11">
        <f>'OddsRatio_working_3-way'!X136^(1/3)*SIN(('OddsRatio_working_3-way'!Y136+4*PI())/3)</f>
        <v>-0.46780873729692357</v>
      </c>
      <c r="AF136" s="11">
        <f>-'OddsRatio_working_3-way'!U136/(3*'OddsRatio_working_3-way'!X136^(1/3))*COS(('OddsRatio_working_3-way'!Y136)/3)</f>
        <v>0.52160523783916291</v>
      </c>
      <c r="AG136" s="11">
        <f>-'OddsRatio_working_3-way'!U136/(3*'OddsRatio_working_3-way'!X136^(1/3))*COS(('OddsRatio_working_3-way'!Y136+2*PI())/3)</f>
        <v>-0.28866326338375026</v>
      </c>
      <c r="AH136" s="11">
        <f>-'OddsRatio_working_3-way'!U136/(3*'OddsRatio_working_3-way'!X136^(1/3))*COS(('OddsRatio_working_3-way'!Y136+4*PI())/3)</f>
        <v>-0.2329419744554124</v>
      </c>
      <c r="AI136" s="11">
        <f>'OddsRatio_working_3-way'!U136/(3*'OddsRatio_working_3-way'!X136^(1/3))*SIN(('OddsRatio_working_3-way'!Y136)/3)</f>
        <v>-3.2170701162368753E-2</v>
      </c>
      <c r="AJ136" s="11">
        <f>'OddsRatio_working_3-way'!U136/(3*'OddsRatio_working_3-way'!X136^(1/3))*SIN(('OddsRatio_working_3-way'!Y136+2*PI())/3)</f>
        <v>-0.43563803613455498</v>
      </c>
      <c r="AK136" s="11">
        <f>'OddsRatio_working_3-way'!U136/(3*'OddsRatio_working_3-way'!X136^(1/3))*SIN(('OddsRatio_working_3-way'!Y136+4*PI())/3)</f>
        <v>0.46780873729692368</v>
      </c>
      <c r="AL136" s="11">
        <f>'OddsRatio_working_3-way'!Z136+'OddsRatio_working_3-way'!AF136</f>
        <v>1.0432104756783258</v>
      </c>
      <c r="AM136" s="11">
        <f>'OddsRatio_working_3-way'!AA136+'OddsRatio_working_3-way'!AG136</f>
        <v>-0.57732652676750051</v>
      </c>
      <c r="AN136" s="11">
        <f>'OddsRatio_working_3-way'!AB136+'OddsRatio_working_3-way'!AH136</f>
        <v>-0.46588394891082474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1.0432104756783258</v>
      </c>
      <c r="AS136" s="11">
        <f>IF(('OddsRatio_working_3-way'!X136=0),IF(Q136&gt;0,-Q136^(1/3),(-Q136)^(1/3)),'OddsRatio_working_3-way'!AM136-'OddsRatio_working_3-way'!R136/3)</f>
        <v>-0.57732652676750051</v>
      </c>
      <c r="AT136" s="11">
        <f>IF(('OddsRatio_working_3-way'!X136=0),IF(Q136&gt;0,-Q136^(1/3),(-Q136)^(1/3)),'OddsRatio_working_3-way'!AN136-'OddsRatio_working_3-way'!R136/3)</f>
        <v>-0.46588394891082474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9">
        <f t="shared" si="39"/>
        <v>0.33304725184202472</v>
      </c>
      <c r="E137" s="9">
        <f t="shared" si="40"/>
        <v>0.28630398250283057</v>
      </c>
      <c r="F137" s="9">
        <f t="shared" si="41"/>
        <v>0.38064876565514472</v>
      </c>
      <c r="G137" s="9">
        <f t="shared" si="42"/>
        <v>1.0430088255576271</v>
      </c>
      <c r="H137" s="9">
        <f t="shared" si="43"/>
        <v>3.0025769450706439</v>
      </c>
      <c r="I137" s="9">
        <f t="shared" si="44"/>
        <v>3.4927910930827286</v>
      </c>
      <c r="J137" s="9">
        <f t="shared" si="45"/>
        <v>2.6270937678698982</v>
      </c>
      <c r="K137" s="11">
        <f t="shared" si="46"/>
        <v>0.34246575342465752</v>
      </c>
      <c r="L137" s="11">
        <f t="shared" si="47"/>
        <v>0.29498525073746312</v>
      </c>
      <c r="M137" s="11">
        <f t="shared" si="48"/>
        <v>0.390625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-0.28248878651957809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0.23164108275750595</v>
      </c>
      <c r="Q137" s="11">
        <f>2*'OddsRatio_working_3-way'!K137*'OddsRatio_working_3-way'!L137*'OddsRatio_working_3-way'!M137</f>
        <v>7.8923707924192829E-2</v>
      </c>
      <c r="R137" s="11">
        <f t="shared" si="49"/>
        <v>0</v>
      </c>
      <c r="S137" s="11">
        <f t="shared" si="50"/>
        <v>-0.82000098344240613</v>
      </c>
      <c r="T137" s="11">
        <f t="shared" si="51"/>
        <v>-0.27938704716947399</v>
      </c>
      <c r="U137" s="11">
        <f>'OddsRatio_working_3-way'!S137-'OddsRatio_working_3-way'!R137^2/3</f>
        <v>-0.82000098344240613</v>
      </c>
      <c r="V137" s="11">
        <f>'OddsRatio_working_3-way'!S137*'OddsRatio_working_3-way'!R137/3-2*'OddsRatio_working_3-way'!R137^3/27-'OddsRatio_working_3-way'!T137</f>
        <v>0.27938704716947399</v>
      </c>
      <c r="W137" s="11">
        <f>'OddsRatio_working_3-way'!V137^2+4*'OddsRatio_working_3-way'!U137^3/27</f>
        <v>-3.627319918722241E-3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0.14290245103286378</v>
      </c>
      <c r="Y137" s="11">
        <f>IF('OddsRatio_working_3-way'!W137&gt;=0,IF('OddsRatio_working_3-way'!V137+SQRT('OddsRatio_working_3-way'!W137)&gt;0,0,PI()),ACOS('OddsRatio_working_3-way'!V137/(2*'OddsRatio_working_3-way'!X137)))</f>
        <v>0.21232012513068055</v>
      </c>
      <c r="Z137" s="11">
        <f>'OddsRatio_working_3-way'!X137^(1/3)*COS('OddsRatio_working_3-way'!Y137/3)</f>
        <v>0.52150441277881354</v>
      </c>
      <c r="AA137" s="11">
        <f>'OddsRatio_working_3-way'!X137^(1/3)*COS(('OddsRatio_working_3-way'!Y137+2*PI())/3)</f>
        <v>-0.29276948999951607</v>
      </c>
      <c r="AB137" s="11">
        <f>'OddsRatio_working_3-way'!X137^(1/3)*COS(('OddsRatio_working_3-way'!Y137+4*PI())/3)</f>
        <v>-0.22873492277929761</v>
      </c>
      <c r="AC137" s="11">
        <f>'OddsRatio_working_3-way'!X137^(1/3)*SIN('OddsRatio_working_3-way'!Y137/3)</f>
        <v>3.6970374622034265E-2</v>
      </c>
      <c r="AD137" s="11">
        <f>'OddsRatio_working_3-way'!X137^(1/3)*SIN(('OddsRatio_working_3-way'!Y137+2*PI())/3)</f>
        <v>0.43315088234112137</v>
      </c>
      <c r="AE137" s="11">
        <f>'OddsRatio_working_3-way'!X137^(1/3)*SIN(('OddsRatio_working_3-way'!Y137+4*PI())/3)</f>
        <v>-0.47012125696315571</v>
      </c>
      <c r="AF137" s="11">
        <f>-'OddsRatio_working_3-way'!U137/(3*'OddsRatio_working_3-way'!X137^(1/3))*COS(('OddsRatio_working_3-way'!Y137)/3)</f>
        <v>0.52150441277881354</v>
      </c>
      <c r="AG137" s="11">
        <f>-'OddsRatio_working_3-way'!U137/(3*'OddsRatio_working_3-way'!X137^(1/3))*COS(('OddsRatio_working_3-way'!Y137+2*PI())/3)</f>
        <v>-0.29276948999951607</v>
      </c>
      <c r="AH137" s="11">
        <f>-'OddsRatio_working_3-way'!U137/(3*'OddsRatio_working_3-way'!X137^(1/3))*COS(('OddsRatio_working_3-way'!Y137+4*PI())/3)</f>
        <v>-0.22873492277929761</v>
      </c>
      <c r="AI137" s="11">
        <f>'OddsRatio_working_3-way'!U137/(3*'OddsRatio_working_3-way'!X137^(1/3))*SIN(('OddsRatio_working_3-way'!Y137)/3)</f>
        <v>-3.6970374622034265E-2</v>
      </c>
      <c r="AJ137" s="11">
        <f>'OddsRatio_working_3-way'!U137/(3*'OddsRatio_working_3-way'!X137^(1/3))*SIN(('OddsRatio_working_3-way'!Y137+2*PI())/3)</f>
        <v>-0.43315088234112137</v>
      </c>
      <c r="AK137" s="11">
        <f>'OddsRatio_working_3-way'!U137/(3*'OddsRatio_working_3-way'!X137^(1/3))*SIN(('OddsRatio_working_3-way'!Y137+4*PI())/3)</f>
        <v>0.47012125696315571</v>
      </c>
      <c r="AL137" s="11">
        <f>'OddsRatio_working_3-way'!Z137+'OddsRatio_working_3-way'!AF137</f>
        <v>1.0430088255576271</v>
      </c>
      <c r="AM137" s="11">
        <f>'OddsRatio_working_3-way'!AA137+'OddsRatio_working_3-way'!AG137</f>
        <v>-0.58553897999903215</v>
      </c>
      <c r="AN137" s="11">
        <f>'OddsRatio_working_3-way'!AB137+'OddsRatio_working_3-way'!AH137</f>
        <v>-0.45746984555859521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1.0430088255576271</v>
      </c>
      <c r="AS137" s="11">
        <f>IF(('OddsRatio_working_3-way'!X137=0),IF(Q137&gt;0,-Q137^(1/3),(-Q137)^(1/3)),'OddsRatio_working_3-way'!AM137-'OddsRatio_working_3-way'!R137/3)</f>
        <v>-0.58553897999903215</v>
      </c>
      <c r="AT137" s="11">
        <f>IF(('OddsRatio_working_3-way'!X137=0),IF(Q137&gt;0,-Q137^(1/3),(-Q137)^(1/3)),'OddsRatio_working_3-way'!AN137-'OddsRatio_working_3-way'!R137/3)</f>
        <v>-0.45746984555859521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9">
        <f t="shared" si="39"/>
        <v>0.26362524052255082</v>
      </c>
      <c r="E138" s="9">
        <f t="shared" si="40"/>
        <v>0.33438088535872557</v>
      </c>
      <c r="F138" s="9">
        <f t="shared" si="41"/>
        <v>0.40199387411872378</v>
      </c>
      <c r="G138" s="9">
        <f t="shared" si="42"/>
        <v>1.0702158966728463</v>
      </c>
      <c r="H138" s="9">
        <f t="shared" si="43"/>
        <v>3.7932634903161286</v>
      </c>
      <c r="I138" s="9">
        <f t="shared" si="44"/>
        <v>2.9906015678114937</v>
      </c>
      <c r="J138" s="9">
        <f t="shared" si="45"/>
        <v>2.4876000963752567</v>
      </c>
      <c r="K138" s="11">
        <f t="shared" si="46"/>
        <v>0.2770083102493075</v>
      </c>
      <c r="L138" s="11">
        <f t="shared" si="47"/>
        <v>0.34965034965034969</v>
      </c>
      <c r="M138" s="11">
        <f t="shared" si="48"/>
        <v>0.41841004184100417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-0.27346208190909693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0.23747969366254237</v>
      </c>
      <c r="Q138" s="11">
        <f>2*'OddsRatio_working_3-way'!K138*'OddsRatio_working_3-way'!L138*'OddsRatio_working_3-way'!M138</f>
        <v>8.105108998721583E-2</v>
      </c>
      <c r="R138" s="11">
        <f t="shared" si="49"/>
        <v>0</v>
      </c>
      <c r="S138" s="11">
        <f t="shared" si="50"/>
        <v>-0.86841909490575853</v>
      </c>
      <c r="T138" s="11">
        <f t="shared" si="51"/>
        <v>-0.29638876959240906</v>
      </c>
      <c r="U138" s="11">
        <f>'OddsRatio_working_3-way'!S138-'OddsRatio_working_3-way'!R138^2/3</f>
        <v>-0.86841909490575853</v>
      </c>
      <c r="V138" s="11">
        <f>'OddsRatio_working_3-way'!S138*'OddsRatio_working_3-way'!R138/3-2*'OddsRatio_working_3-way'!R138^3/27-'OddsRatio_working_3-way'!T138</f>
        <v>0.29638876959240906</v>
      </c>
      <c r="W138" s="11">
        <f>'OddsRatio_working_3-way'!V138^2+4*'OddsRatio_working_3-way'!U138^3/27</f>
        <v>-9.178846581335609E-3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0.15574430111711773</v>
      </c>
      <c r="Y138" s="11">
        <f>IF('OddsRatio_working_3-way'!W138&gt;=0,IF('OddsRatio_working_3-way'!V138+SQRT('OddsRatio_working_3-way'!W138)&gt;0,0,PI()),ACOS('OddsRatio_working_3-way'!V138/(2*'OddsRatio_working_3-way'!X138)))</f>
        <v>0.31264407771456315</v>
      </c>
      <c r="Z138" s="11">
        <f>'OddsRatio_working_3-way'!X138^(1/3)*COS('OddsRatio_working_3-way'!Y138/3)</f>
        <v>0.53510794833642317</v>
      </c>
      <c r="AA138" s="11">
        <f>'OddsRatio_working_3-way'!X138^(1/3)*COS(('OddsRatio_working_3-way'!Y138+2*PI())/3)</f>
        <v>-0.31602444401148339</v>
      </c>
      <c r="AB138" s="11">
        <f>'OddsRatio_working_3-way'!X138^(1/3)*COS(('OddsRatio_working_3-way'!Y138+4*PI())/3)</f>
        <v>-0.21908350432494009</v>
      </c>
      <c r="AC138" s="11">
        <f>'OddsRatio_working_3-way'!X138^(1/3)*SIN('OddsRatio_working_3-way'!Y138/3)</f>
        <v>5.5968877623521242E-2</v>
      </c>
      <c r="AD138" s="11">
        <f>'OddsRatio_working_3-way'!X138^(1/3)*SIN(('OddsRatio_working_3-way'!Y138+2*PI())/3)</f>
        <v>0.43543263821455275</v>
      </c>
      <c r="AE138" s="11">
        <f>'OddsRatio_working_3-way'!X138^(1/3)*SIN(('OddsRatio_working_3-way'!Y138+4*PI())/3)</f>
        <v>-0.49140151583807384</v>
      </c>
      <c r="AF138" s="11">
        <f>-'OddsRatio_working_3-way'!U138/(3*'OddsRatio_working_3-way'!X138^(1/3))*COS(('OddsRatio_working_3-way'!Y138)/3)</f>
        <v>0.53510794833642328</v>
      </c>
      <c r="AG138" s="11">
        <f>-'OddsRatio_working_3-way'!U138/(3*'OddsRatio_working_3-way'!X138^(1/3))*COS(('OddsRatio_working_3-way'!Y138+2*PI())/3)</f>
        <v>-0.31602444401148344</v>
      </c>
      <c r="AH138" s="11">
        <f>-'OddsRatio_working_3-way'!U138/(3*'OddsRatio_working_3-way'!X138^(1/3))*COS(('OddsRatio_working_3-way'!Y138+4*PI())/3)</f>
        <v>-0.21908350432494014</v>
      </c>
      <c r="AI138" s="11">
        <f>'OddsRatio_working_3-way'!U138/(3*'OddsRatio_working_3-way'!X138^(1/3))*SIN(('OddsRatio_working_3-way'!Y138)/3)</f>
        <v>-5.5968877623521256E-2</v>
      </c>
      <c r="AJ138" s="11">
        <f>'OddsRatio_working_3-way'!U138/(3*'OddsRatio_working_3-way'!X138^(1/3))*SIN(('OddsRatio_working_3-way'!Y138+2*PI())/3)</f>
        <v>-0.43543263821455286</v>
      </c>
      <c r="AK138" s="11">
        <f>'OddsRatio_working_3-way'!U138/(3*'OddsRatio_working_3-way'!X138^(1/3))*SIN(('OddsRatio_working_3-way'!Y138+4*PI())/3)</f>
        <v>0.49140151583807395</v>
      </c>
      <c r="AL138" s="11">
        <f>'OddsRatio_working_3-way'!Z138+'OddsRatio_working_3-way'!AF138</f>
        <v>1.0702158966728463</v>
      </c>
      <c r="AM138" s="11">
        <f>'OddsRatio_working_3-way'!AA138+'OddsRatio_working_3-way'!AG138</f>
        <v>-0.63204888802296688</v>
      </c>
      <c r="AN138" s="11">
        <f>'OddsRatio_working_3-way'!AB138+'OddsRatio_working_3-way'!AH138</f>
        <v>-0.43816700864988023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1.0702158966728463</v>
      </c>
      <c r="AS138" s="11">
        <f>IF(('OddsRatio_working_3-way'!X138=0),IF(Q138&gt;0,-Q138^(1/3),(-Q138)^(1/3)),'OddsRatio_working_3-way'!AM138-'OddsRatio_working_3-way'!R138/3)</f>
        <v>-0.63204888802296688</v>
      </c>
      <c r="AT138" s="11">
        <f>IF(('OddsRatio_working_3-way'!X138=0),IF(Q138&gt;0,-Q138^(1/3),(-Q138)^(1/3)),'OddsRatio_working_3-way'!AN138-'OddsRatio_working_3-way'!R138/3)</f>
        <v>-0.43816700864988023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9">
        <f t="shared" si="39"/>
        <v>0.21565393901332558</v>
      </c>
      <c r="E139" s="9">
        <f t="shared" si="40"/>
        <v>0.25550357047034183</v>
      </c>
      <c r="F139" s="9">
        <f t="shared" si="41"/>
        <v>0.52884249051633292</v>
      </c>
      <c r="G139" s="9">
        <f t="shared" si="42"/>
        <v>1.0481437522021633</v>
      </c>
      <c r="H139" s="9">
        <f t="shared" si="43"/>
        <v>4.6370588201415073</v>
      </c>
      <c r="I139" s="9">
        <f t="shared" si="44"/>
        <v>3.9138396311220132</v>
      </c>
      <c r="J139" s="9">
        <f t="shared" si="45"/>
        <v>1.8909221893718384</v>
      </c>
      <c r="K139" s="11">
        <f t="shared" si="46"/>
        <v>0.2237136465324385</v>
      </c>
      <c r="L139" s="11">
        <f t="shared" si="47"/>
        <v>0.26455026455026459</v>
      </c>
      <c r="M139" s="11">
        <f t="shared" si="48"/>
        <v>0.54054054054054046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-0.26231440772827808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0.22713669246107721</v>
      </c>
      <c r="Q139" s="11">
        <f>2*'OddsRatio_working_3-way'!K139*'OddsRatio_working_3-way'!L139*'OddsRatio_working_3-way'!M139</f>
        <v>6.3982166890444309E-2</v>
      </c>
      <c r="R139" s="11">
        <f t="shared" si="49"/>
        <v>0</v>
      </c>
      <c r="S139" s="11">
        <f t="shared" si="50"/>
        <v>-0.86589484134001449</v>
      </c>
      <c r="T139" s="11">
        <f t="shared" si="51"/>
        <v>-0.24391403981408868</v>
      </c>
      <c r="U139" s="11">
        <f>'OddsRatio_working_3-way'!S139-'OddsRatio_working_3-way'!R139^2/3</f>
        <v>-0.86589484134001449</v>
      </c>
      <c r="V139" s="11">
        <f>'OddsRatio_working_3-way'!S139*'OddsRatio_working_3-way'!R139/3-2*'OddsRatio_working_3-way'!R139^3/27-'OddsRatio_working_3-way'!T139</f>
        <v>0.24391403981408868</v>
      </c>
      <c r="W139" s="11">
        <f>'OddsRatio_working_3-way'!V139^2+4*'OddsRatio_working_3-way'!U139^3/27</f>
        <v>-3.668747179259188E-2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0.15506573655309924</v>
      </c>
      <c r="Y139" s="11">
        <f>IF('OddsRatio_working_3-way'!W139&gt;=0,IF('OddsRatio_working_3-way'!V139+SQRT('OddsRatio_working_3-way'!W139)&gt;0,0,PI()),ACOS('OddsRatio_working_3-way'!V139/(2*'OddsRatio_working_3-way'!X139)))</f>
        <v>0.66569793029421842</v>
      </c>
      <c r="Z139" s="11">
        <f>'OddsRatio_working_3-way'!X139^(1/3)*COS('OddsRatio_working_3-way'!Y139/3)</f>
        <v>0.52407187610108164</v>
      </c>
      <c r="AA139" s="11">
        <f>'OddsRatio_working_3-way'!X139^(1/3)*COS(('OddsRatio_working_3-way'!Y139+2*PI())/3)</f>
        <v>-0.36443326147709798</v>
      </c>
      <c r="AB139" s="11">
        <f>'OddsRatio_working_3-way'!X139^(1/3)*COS(('OddsRatio_working_3-way'!Y139+4*PI())/3)</f>
        <v>-0.15963861462398382</v>
      </c>
      <c r="AC139" s="11">
        <f>'OddsRatio_working_3-way'!X139^(1/3)*SIN('OddsRatio_working_3-way'!Y139/3)</f>
        <v>0.11823824448923985</v>
      </c>
      <c r="AD139" s="11">
        <f>'OddsRatio_working_3-way'!X139^(1/3)*SIN(('OddsRatio_working_3-way'!Y139+2*PI())/3)</f>
        <v>0.39474043586788765</v>
      </c>
      <c r="AE139" s="11">
        <f>'OddsRatio_working_3-way'!X139^(1/3)*SIN(('OddsRatio_working_3-way'!Y139+4*PI())/3)</f>
        <v>-0.51297868035712746</v>
      </c>
      <c r="AF139" s="11">
        <f>-'OddsRatio_working_3-way'!U139/(3*'OddsRatio_working_3-way'!X139^(1/3))*COS(('OddsRatio_working_3-way'!Y139)/3)</f>
        <v>0.52407187610108175</v>
      </c>
      <c r="AG139" s="11">
        <f>-'OddsRatio_working_3-way'!U139/(3*'OddsRatio_working_3-way'!X139^(1/3))*COS(('OddsRatio_working_3-way'!Y139+2*PI())/3)</f>
        <v>-0.36443326147709804</v>
      </c>
      <c r="AH139" s="11">
        <f>-'OddsRatio_working_3-way'!U139/(3*'OddsRatio_working_3-way'!X139^(1/3))*COS(('OddsRatio_working_3-way'!Y139+4*PI())/3)</f>
        <v>-0.15963861462398385</v>
      </c>
      <c r="AI139" s="11">
        <f>'OddsRatio_working_3-way'!U139/(3*'OddsRatio_working_3-way'!X139^(1/3))*SIN(('OddsRatio_working_3-way'!Y139)/3)</f>
        <v>-0.11823824448923988</v>
      </c>
      <c r="AJ139" s="11">
        <f>'OddsRatio_working_3-way'!U139/(3*'OddsRatio_working_3-way'!X139^(1/3))*SIN(('OddsRatio_working_3-way'!Y139+2*PI())/3)</f>
        <v>-0.39474043586788771</v>
      </c>
      <c r="AK139" s="11">
        <f>'OddsRatio_working_3-way'!U139/(3*'OddsRatio_working_3-way'!X139^(1/3))*SIN(('OddsRatio_working_3-way'!Y139+4*PI())/3)</f>
        <v>0.51297868035712757</v>
      </c>
      <c r="AL139" s="11">
        <f>'OddsRatio_working_3-way'!Z139+'OddsRatio_working_3-way'!AF139</f>
        <v>1.0481437522021633</v>
      </c>
      <c r="AM139" s="11">
        <f>'OddsRatio_working_3-way'!AA139+'OddsRatio_working_3-way'!AG139</f>
        <v>-0.72886652295419596</v>
      </c>
      <c r="AN139" s="11">
        <f>'OddsRatio_working_3-way'!AB139+'OddsRatio_working_3-way'!AH139</f>
        <v>-0.31927722924796764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1.0481437522021633</v>
      </c>
      <c r="AS139" s="11">
        <f>IF(('OddsRatio_working_3-way'!X139=0),IF(Q139&gt;0,-Q139^(1/3),(-Q139)^(1/3)),'OddsRatio_working_3-way'!AM139-'OddsRatio_working_3-way'!R139/3)</f>
        <v>-0.72886652295419596</v>
      </c>
      <c r="AT139" s="11">
        <f>IF(('OddsRatio_working_3-way'!X139=0),IF(Q139&gt;0,-Q139^(1/3),(-Q139)^(1/3)),'OddsRatio_working_3-way'!AN139-'OddsRatio_working_3-way'!R139/3)</f>
        <v>-0.31927722924796764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9">
        <f t="shared" si="39"/>
        <v>0.25072022880108485</v>
      </c>
      <c r="E140" s="9">
        <f t="shared" si="40"/>
        <v>0.2602662835545666</v>
      </c>
      <c r="F140" s="9">
        <f t="shared" si="41"/>
        <v>0.48901348764434854</v>
      </c>
      <c r="G140" s="9">
        <f t="shared" si="42"/>
        <v>1.0449333715050484</v>
      </c>
      <c r="H140" s="9">
        <f t="shared" si="43"/>
        <v>3.9885094425044376</v>
      </c>
      <c r="I140" s="9">
        <f t="shared" si="44"/>
        <v>3.8422187704937323</v>
      </c>
      <c r="J140" s="9">
        <f t="shared" si="45"/>
        <v>2.0449333715050484</v>
      </c>
      <c r="K140" s="11">
        <f t="shared" si="46"/>
        <v>0.2590673575129534</v>
      </c>
      <c r="L140" s="11">
        <f t="shared" si="47"/>
        <v>0.26881720430107525</v>
      </c>
      <c r="M140" s="11">
        <f t="shared" si="48"/>
        <v>0.5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-0.27087860047913526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0.22912139952086466</v>
      </c>
      <c r="Q140" s="11">
        <f>2*'OddsRatio_working_3-way'!K140*'OddsRatio_working_3-way'!L140*'OddsRatio_working_3-way'!M140</f>
        <v>6.964176277229929E-2</v>
      </c>
      <c r="R140" s="11">
        <f t="shared" si="49"/>
        <v>0</v>
      </c>
      <c r="S140" s="11">
        <f t="shared" si="50"/>
        <v>-0.84584533113944893</v>
      </c>
      <c r="T140" s="11">
        <f t="shared" si="51"/>
        <v>-0.25709584533113949</v>
      </c>
      <c r="U140" s="11">
        <f>'OddsRatio_working_3-way'!S140-'OddsRatio_working_3-way'!R140^2/3</f>
        <v>-0.84584533113944893</v>
      </c>
      <c r="V140" s="11">
        <f>'OddsRatio_working_3-way'!S140*'OddsRatio_working_3-way'!R140/3-2*'OddsRatio_working_3-way'!R140^3/27-'OddsRatio_working_3-way'!T140</f>
        <v>0.25709584533113949</v>
      </c>
      <c r="W140" s="11">
        <f>'OddsRatio_working_3-way'!V140^2+4*'OddsRatio_working_3-way'!U140^3/27</f>
        <v>-2.3555607761896413E-2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0.14971129002886657</v>
      </c>
      <c r="Y140" s="11">
        <f>IF('OddsRatio_working_3-way'!W140&gt;=0,IF('OddsRatio_working_3-way'!V140+SQRT('OddsRatio_working_3-way'!W140)&gt;0,0,PI()),ACOS('OddsRatio_working_3-way'!V140/(2*'OddsRatio_working_3-way'!X140)))</f>
        <v>0.5381881668683357</v>
      </c>
      <c r="Z140" s="11">
        <f>'OddsRatio_working_3-way'!X140^(1/3)*COS('OddsRatio_working_3-way'!Y140/3)</f>
        <v>0.52246668575252431</v>
      </c>
      <c r="AA140" s="11">
        <f>'OddsRatio_working_3-way'!X140^(1/3)*COS(('OddsRatio_working_3-way'!Y140+2*PI())/3)</f>
        <v>-0.34328670657295679</v>
      </c>
      <c r="AB140" s="11">
        <f>'OddsRatio_working_3-way'!X140^(1/3)*COS(('OddsRatio_working_3-way'!Y140+4*PI())/3)</f>
        <v>-0.17917997917956754</v>
      </c>
      <c r="AC140" s="11">
        <f>'OddsRatio_working_3-way'!X140^(1/3)*SIN('OddsRatio_working_3-way'!Y140/3)</f>
        <v>9.4747063236401835E-2</v>
      </c>
      <c r="AD140" s="11">
        <f>'OddsRatio_working_3-way'!X140^(1/3)*SIN(('OddsRatio_working_3-way'!Y140+2*PI())/3)</f>
        <v>0.40509589087454628</v>
      </c>
      <c r="AE140" s="11">
        <f>'OddsRatio_working_3-way'!X140^(1/3)*SIN(('OddsRatio_working_3-way'!Y140+4*PI())/3)</f>
        <v>-0.49984295411094815</v>
      </c>
      <c r="AF140" s="11">
        <f>-'OddsRatio_working_3-way'!U140/(3*'OddsRatio_working_3-way'!X140^(1/3))*COS(('OddsRatio_working_3-way'!Y140)/3)</f>
        <v>0.5224666857525242</v>
      </c>
      <c r="AG140" s="11">
        <f>-'OddsRatio_working_3-way'!U140/(3*'OddsRatio_working_3-way'!X140^(1/3))*COS(('OddsRatio_working_3-way'!Y140+2*PI())/3)</f>
        <v>-0.34328670657295673</v>
      </c>
      <c r="AH140" s="11">
        <f>-'OddsRatio_working_3-way'!U140/(3*'OddsRatio_working_3-way'!X140^(1/3))*COS(('OddsRatio_working_3-way'!Y140+4*PI())/3)</f>
        <v>-0.17917997917956752</v>
      </c>
      <c r="AI140" s="11">
        <f>'OddsRatio_working_3-way'!U140/(3*'OddsRatio_working_3-way'!X140^(1/3))*SIN(('OddsRatio_working_3-way'!Y140)/3)</f>
        <v>-9.4747063236401821E-2</v>
      </c>
      <c r="AJ140" s="11">
        <f>'OddsRatio_working_3-way'!U140/(3*'OddsRatio_working_3-way'!X140^(1/3))*SIN(('OddsRatio_working_3-way'!Y140+2*PI())/3)</f>
        <v>-0.40509589087454617</v>
      </c>
      <c r="AK140" s="11">
        <f>'OddsRatio_working_3-way'!U140/(3*'OddsRatio_working_3-way'!X140^(1/3))*SIN(('OddsRatio_working_3-way'!Y140+4*PI())/3)</f>
        <v>0.49984295411094803</v>
      </c>
      <c r="AL140" s="11">
        <f>'OddsRatio_working_3-way'!Z140+'OddsRatio_working_3-way'!AF140</f>
        <v>1.0449333715050484</v>
      </c>
      <c r="AM140" s="11">
        <f>'OddsRatio_working_3-way'!AA140+'OddsRatio_working_3-way'!AG140</f>
        <v>-0.68657341314591358</v>
      </c>
      <c r="AN140" s="11">
        <f>'OddsRatio_working_3-way'!AB140+'OddsRatio_working_3-way'!AH140</f>
        <v>-0.35835995835913503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1.0449333715050484</v>
      </c>
      <c r="AS140" s="11">
        <f>IF(('OddsRatio_working_3-way'!X140=0),IF(Q140&gt;0,-Q140^(1/3),(-Q140)^(1/3)),'OddsRatio_working_3-way'!AM140-'OddsRatio_working_3-way'!R140/3)</f>
        <v>-0.68657341314591358</v>
      </c>
      <c r="AT140" s="11">
        <f>IF(('OddsRatio_working_3-way'!X140=0),IF(Q140&gt;0,-Q140^(1/3),(-Q140)^(1/3)),'OddsRatio_working_3-way'!AN140-'OddsRatio_working_3-way'!R140/3)</f>
        <v>-0.35835995835913503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9">
        <f t="shared" si="39"/>
        <v>0.60772240617727957</v>
      </c>
      <c r="E141" s="9">
        <f t="shared" si="40"/>
        <v>0.23304964459988697</v>
      </c>
      <c r="F141" s="9">
        <f t="shared" si="41"/>
        <v>0.15922794922283343</v>
      </c>
      <c r="G141" s="9">
        <f t="shared" si="42"/>
        <v>1.0581772469198776</v>
      </c>
      <c r="H141" s="9">
        <f t="shared" si="43"/>
        <v>1.6454881206211254</v>
      </c>
      <c r="I141" s="9">
        <f t="shared" si="44"/>
        <v>4.2909312379208195</v>
      </c>
      <c r="J141" s="9">
        <f t="shared" si="45"/>
        <v>6.2803044621301893</v>
      </c>
      <c r="K141" s="11">
        <f t="shared" si="46"/>
        <v>0.6211180124223602</v>
      </c>
      <c r="L141" s="11">
        <f t="shared" si="47"/>
        <v>0.24330900243309</v>
      </c>
      <c r="M141" s="11">
        <f t="shared" si="48"/>
        <v>0.1669449081803005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-0.23883405339063213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0.21974734404050372</v>
      </c>
      <c r="Q141" s="11">
        <f>2*'OddsRatio_working_3-way'!K141*'OddsRatio_working_3-way'!L141*'OddsRatio_working_3-way'!M141</f>
        <v>5.0458632385879151E-2</v>
      </c>
      <c r="R141" s="11">
        <f t="shared" si="49"/>
        <v>0</v>
      </c>
      <c r="S141" s="11">
        <f t="shared" si="50"/>
        <v>-0.92008380262712963</v>
      </c>
      <c r="T141" s="11">
        <f t="shared" si="51"/>
        <v>-0.21127067798556362</v>
      </c>
      <c r="U141" s="11">
        <f>'OddsRatio_working_3-way'!S141-'OddsRatio_working_3-way'!R141^2/3</f>
        <v>-0.92008380262712963</v>
      </c>
      <c r="V141" s="11">
        <f>'OddsRatio_working_3-way'!S141*'OddsRatio_working_3-way'!R141/3-2*'OddsRatio_working_3-way'!R141^3/27-'OddsRatio_working_3-way'!T141</f>
        <v>0.21127067798556362</v>
      </c>
      <c r="W141" s="11">
        <f>'OddsRatio_working_3-way'!V141^2+4*'OddsRatio_working_3-way'!U141^3/27</f>
        <v>-7.0757413366415944E-2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0.16984751451146973</v>
      </c>
      <c r="Y141" s="11">
        <f>IF('OddsRatio_working_3-way'!W141&gt;=0,IF('OddsRatio_working_3-way'!V141+SQRT('OddsRatio_working_3-way'!W141)&gt;0,0,PI()),ACOS('OddsRatio_working_3-way'!V141/(2*'OddsRatio_working_3-way'!X141)))</f>
        <v>0.89957578331139176</v>
      </c>
      <c r="Z141" s="11">
        <f>'OddsRatio_working_3-way'!X141^(1/3)*COS('OddsRatio_working_3-way'!Y141/3)</f>
        <v>0.52908862345993879</v>
      </c>
      <c r="AA141" s="11">
        <f>'OddsRatio_working_3-way'!X141^(1/3)*COS(('OddsRatio_working_3-way'!Y141+2*PI())/3)</f>
        <v>-0.40621248758726175</v>
      </c>
      <c r="AB141" s="11">
        <f>'OddsRatio_working_3-way'!X141^(1/3)*COS(('OddsRatio_working_3-way'!Y141+4*PI())/3)</f>
        <v>-0.12287613587267694</v>
      </c>
      <c r="AC141" s="11">
        <f>'OddsRatio_working_3-way'!X141^(1/3)*SIN('OddsRatio_working_3-way'!Y141/3)</f>
        <v>0.16358431893362213</v>
      </c>
      <c r="AD141" s="11">
        <f>'OddsRatio_working_3-way'!X141^(1/3)*SIN(('OddsRatio_working_3-way'!Y141+2*PI())/3)</f>
        <v>0.37641202930283535</v>
      </c>
      <c r="AE141" s="11">
        <f>'OddsRatio_working_3-way'!X141^(1/3)*SIN(('OddsRatio_working_3-way'!Y141+4*PI())/3)</f>
        <v>-0.53999634823645737</v>
      </c>
      <c r="AF141" s="11">
        <f>-'OddsRatio_working_3-way'!U141/(3*'OddsRatio_working_3-way'!X141^(1/3))*COS(('OddsRatio_working_3-way'!Y141)/3)</f>
        <v>0.52908862345993879</v>
      </c>
      <c r="AG141" s="11">
        <f>-'OddsRatio_working_3-way'!U141/(3*'OddsRatio_working_3-way'!X141^(1/3))*COS(('OddsRatio_working_3-way'!Y141+2*PI())/3)</f>
        <v>-0.40621248758726175</v>
      </c>
      <c r="AH141" s="11">
        <f>-'OddsRatio_working_3-way'!U141/(3*'OddsRatio_working_3-way'!X141^(1/3))*COS(('OddsRatio_working_3-way'!Y141+4*PI())/3)</f>
        <v>-0.12287613587267694</v>
      </c>
      <c r="AI141" s="11">
        <f>'OddsRatio_working_3-way'!U141/(3*'OddsRatio_working_3-way'!X141^(1/3))*SIN(('OddsRatio_working_3-way'!Y141)/3)</f>
        <v>-0.16358431893362213</v>
      </c>
      <c r="AJ141" s="11">
        <f>'OddsRatio_working_3-way'!U141/(3*'OddsRatio_working_3-way'!X141^(1/3))*SIN(('OddsRatio_working_3-way'!Y141+2*PI())/3)</f>
        <v>-0.37641202930283535</v>
      </c>
      <c r="AK141" s="11">
        <f>'OddsRatio_working_3-way'!U141/(3*'OddsRatio_working_3-way'!X141^(1/3))*SIN(('OddsRatio_working_3-way'!Y141+4*PI())/3)</f>
        <v>0.53999634823645737</v>
      </c>
      <c r="AL141" s="11">
        <f>'OddsRatio_working_3-way'!Z141+'OddsRatio_working_3-way'!AF141</f>
        <v>1.0581772469198776</v>
      </c>
      <c r="AM141" s="11">
        <f>'OddsRatio_working_3-way'!AA141+'OddsRatio_working_3-way'!AG141</f>
        <v>-0.8124249751745235</v>
      </c>
      <c r="AN141" s="11">
        <f>'OddsRatio_working_3-way'!AB141+'OddsRatio_working_3-way'!AH141</f>
        <v>-0.24575227174535388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1.0581772469198776</v>
      </c>
      <c r="AS141" s="11">
        <f>IF(('OddsRatio_working_3-way'!X141=0),IF(Q141&gt;0,-Q141^(1/3),(-Q141)^(1/3)),'OddsRatio_working_3-way'!AM141-'OddsRatio_working_3-way'!R141/3)</f>
        <v>-0.8124249751745235</v>
      </c>
      <c r="AT141" s="11">
        <f>IF(('OddsRatio_working_3-way'!X141=0),IF(Q141&gt;0,-Q141^(1/3),(-Q141)^(1/3)),'OddsRatio_working_3-way'!AN141-'OddsRatio_working_3-way'!R141/3)</f>
        <v>-0.24575227174535388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9">
        <f t="shared" si="39"/>
        <v>0.35139497826381577</v>
      </c>
      <c r="E142" s="9">
        <f t="shared" si="40"/>
        <v>0.29976663476686133</v>
      </c>
      <c r="F142" s="9">
        <f t="shared" si="41"/>
        <v>0.34883838696932251</v>
      </c>
      <c r="G142" s="9">
        <f t="shared" si="42"/>
        <v>1.0428251334601462</v>
      </c>
      <c r="H142" s="9">
        <f t="shared" si="43"/>
        <v>2.8458004862244586</v>
      </c>
      <c r="I142" s="9">
        <f t="shared" si="44"/>
        <v>3.3359282989507286</v>
      </c>
      <c r="J142" s="9">
        <f t="shared" si="45"/>
        <v>2.8666569888936615</v>
      </c>
      <c r="K142" s="11">
        <f t="shared" si="46"/>
        <v>0.36101083032490977</v>
      </c>
      <c r="L142" s="11">
        <f t="shared" si="47"/>
        <v>0.30864197530864196</v>
      </c>
      <c r="M142" s="11">
        <f t="shared" si="48"/>
        <v>0.35842293906810035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-0.28342968435873717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0.23163224212182804</v>
      </c>
      <c r="Q142" s="11">
        <f>2*'OddsRatio_working_3-way'!K142*'OddsRatio_working_3-way'!L142*'OddsRatio_working_3-way'!M142</f>
        <v>7.987318693856138E-2</v>
      </c>
      <c r="R142" s="11">
        <f t="shared" si="49"/>
        <v>0</v>
      </c>
      <c r="S142" s="11">
        <f t="shared" si="50"/>
        <v>-0.81724764519954418</v>
      </c>
      <c r="T142" s="11">
        <f t="shared" si="51"/>
        <v>-0.28180953282742899</v>
      </c>
      <c r="U142" s="11">
        <f>'OddsRatio_working_3-way'!S142-'OddsRatio_working_3-way'!R142^2/3</f>
        <v>-0.81724764519954418</v>
      </c>
      <c r="V142" s="11">
        <f>'OddsRatio_working_3-way'!S142*'OddsRatio_working_3-way'!R142/3-2*'OddsRatio_working_3-way'!R142^3/27-'OddsRatio_working_3-way'!T142</f>
        <v>0.28180953282742899</v>
      </c>
      <c r="W142" s="11">
        <f>'OddsRatio_working_3-way'!V142^2+4*'OddsRatio_working_3-way'!U142^3/27</f>
        <v>-1.4477671587367902E-3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0.14218331473062387</v>
      </c>
      <c r="Y142" s="11">
        <f>IF('OddsRatio_working_3-way'!W142&gt;=0,IF('OddsRatio_working_3-way'!V142+SQRT('OddsRatio_working_3-way'!W142)&gt;0,0,PI()),ACOS('OddsRatio_working_3-way'!V142/(2*'OddsRatio_working_3-way'!X142)))</f>
        <v>0.13420701939357915</v>
      </c>
      <c r="Z142" s="11">
        <f>'OddsRatio_working_3-way'!X142^(1/3)*COS('OddsRatio_working_3-way'!Y142/3)</f>
        <v>0.52141256673007308</v>
      </c>
      <c r="AA142" s="11">
        <f>'OddsRatio_working_3-way'!X142^(1/3)*COS(('OddsRatio_working_3-way'!Y142+2*PI())/3)</f>
        <v>-0.2809204551723094</v>
      </c>
      <c r="AB142" s="11">
        <f>'OddsRatio_working_3-way'!X142^(1/3)*COS(('OddsRatio_working_3-way'!Y142+4*PI())/3)</f>
        <v>-0.24049211155776395</v>
      </c>
      <c r="AC142" s="11">
        <f>'OddsRatio_working_3-way'!X142^(1/3)*SIN('OddsRatio_working_3-way'!Y142/3)</f>
        <v>2.3341315068748727E-2</v>
      </c>
      <c r="AD142" s="11">
        <f>'OddsRatio_working_3-way'!X142^(1/3)*SIN(('OddsRatio_working_3-way'!Y142+2*PI())/3)</f>
        <v>0.43988587110631772</v>
      </c>
      <c r="AE142" s="11">
        <f>'OddsRatio_working_3-way'!X142^(1/3)*SIN(('OddsRatio_working_3-way'!Y142+4*PI())/3)</f>
        <v>-0.46322718617506625</v>
      </c>
      <c r="AF142" s="11">
        <f>-'OddsRatio_working_3-way'!U142/(3*'OddsRatio_working_3-way'!X142^(1/3))*COS(('OddsRatio_working_3-way'!Y142)/3)</f>
        <v>0.52141256673007297</v>
      </c>
      <c r="AG142" s="11">
        <f>-'OddsRatio_working_3-way'!U142/(3*'OddsRatio_working_3-way'!X142^(1/3))*COS(('OddsRatio_working_3-way'!Y142+2*PI())/3)</f>
        <v>-0.28092045517230935</v>
      </c>
      <c r="AH142" s="11">
        <f>-'OddsRatio_working_3-way'!U142/(3*'OddsRatio_working_3-way'!X142^(1/3))*COS(('OddsRatio_working_3-way'!Y142+4*PI())/3)</f>
        <v>-0.2404921115577639</v>
      </c>
      <c r="AI142" s="11">
        <f>'OddsRatio_working_3-way'!U142/(3*'OddsRatio_working_3-way'!X142^(1/3))*SIN(('OddsRatio_working_3-way'!Y142)/3)</f>
        <v>-2.3341315068748723E-2</v>
      </c>
      <c r="AJ142" s="11">
        <f>'OddsRatio_working_3-way'!U142/(3*'OddsRatio_working_3-way'!X142^(1/3))*SIN(('OddsRatio_working_3-way'!Y142+2*PI())/3)</f>
        <v>-0.43988587110631761</v>
      </c>
      <c r="AK142" s="11">
        <f>'OddsRatio_working_3-way'!U142/(3*'OddsRatio_working_3-way'!X142^(1/3))*SIN(('OddsRatio_working_3-way'!Y142+4*PI())/3)</f>
        <v>0.46322718617506614</v>
      </c>
      <c r="AL142" s="11">
        <f>'OddsRatio_working_3-way'!Z142+'OddsRatio_working_3-way'!AF142</f>
        <v>1.0428251334601462</v>
      </c>
      <c r="AM142" s="11">
        <f>'OddsRatio_working_3-way'!AA142+'OddsRatio_working_3-way'!AG142</f>
        <v>-0.56184091034461869</v>
      </c>
      <c r="AN142" s="11">
        <f>'OddsRatio_working_3-way'!AB142+'OddsRatio_working_3-way'!AH142</f>
        <v>-0.48098422311552785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1.0428251334601462</v>
      </c>
      <c r="AS142" s="11">
        <f>IF(('OddsRatio_working_3-way'!X142=0),IF(Q142&gt;0,-Q142^(1/3),(-Q142)^(1/3)),'OddsRatio_working_3-way'!AM142-'OddsRatio_working_3-way'!R142/3)</f>
        <v>-0.56184091034461869</v>
      </c>
      <c r="AT142" s="11">
        <f>IF(('OddsRatio_working_3-way'!X142=0),IF(Q142&gt;0,-Q142^(1/3),(-Q142)^(1/3)),'OddsRatio_working_3-way'!AN142-'OddsRatio_working_3-way'!R142/3)</f>
        <v>-0.48098422311552785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9">
        <f t="shared" si="39"/>
        <v>0.32801438578594522</v>
      </c>
      <c r="E143" s="9">
        <f t="shared" si="40"/>
        <v>0.32251376121930969</v>
      </c>
      <c r="F143" s="9">
        <f t="shared" si="41"/>
        <v>0.34947185299474498</v>
      </c>
      <c r="G143" s="9">
        <f t="shared" si="42"/>
        <v>1.039922221771767</v>
      </c>
      <c r="H143" s="9">
        <f t="shared" si="43"/>
        <v>3.0486467768903815</v>
      </c>
      <c r="I143" s="9">
        <f t="shared" si="44"/>
        <v>3.1006428879789691</v>
      </c>
      <c r="J143" s="9">
        <f t="shared" si="45"/>
        <v>2.8614607769714633</v>
      </c>
      <c r="K143" s="11">
        <f t="shared" si="46"/>
        <v>0.33670033670033667</v>
      </c>
      <c r="L143" s="11">
        <f t="shared" si="47"/>
        <v>0.33112582781456956</v>
      </c>
      <c r="M143" s="11">
        <f t="shared" si="48"/>
        <v>0.35842293906810035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-0.28464465363038793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0.23097248286547817</v>
      </c>
      <c r="Q143" s="11">
        <f>2*'OddsRatio_working_3-way'!K143*'OddsRatio_working_3-way'!L143*'OddsRatio_working_3-way'!M143</f>
        <v>7.9921274347916335E-2</v>
      </c>
      <c r="R143" s="11">
        <f t="shared" si="49"/>
        <v>0</v>
      </c>
      <c r="S143" s="11">
        <f t="shared" si="50"/>
        <v>-0.81144149352405104</v>
      </c>
      <c r="T143" s="11">
        <f t="shared" si="51"/>
        <v>-0.28077560329551943</v>
      </c>
      <c r="U143" s="11">
        <f>'OddsRatio_working_3-way'!S143-'OddsRatio_working_3-way'!R143^2/3</f>
        <v>-0.81144149352405104</v>
      </c>
      <c r="V143" s="11">
        <f>'OddsRatio_working_3-way'!S143*'OddsRatio_working_3-way'!R143/3-2*'OddsRatio_working_3-way'!R143^3/27-'OddsRatio_working_3-way'!T143</f>
        <v>0.28077560329551943</v>
      </c>
      <c r="W143" s="11">
        <f>'OddsRatio_working_3-way'!V143^2+4*'OddsRatio_working_3-way'!U143^3/27</f>
        <v>-3.181485946849999E-4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0.14067079298902802</v>
      </c>
      <c r="Y143" s="11">
        <f>IF('OddsRatio_working_3-way'!W143&gt;=0,IF('OddsRatio_working_3-way'!V143+SQRT('OddsRatio_working_3-way'!W143)&gt;0,0,PI()),ACOS('OddsRatio_working_3-way'!V143/(2*'OddsRatio_working_3-way'!X143)))</f>
        <v>6.3441353143537382E-2</v>
      </c>
      <c r="Z143" s="11">
        <f>'OddsRatio_working_3-way'!X143^(1/3)*COS('OddsRatio_working_3-way'!Y143/3)</f>
        <v>0.51996111088588337</v>
      </c>
      <c r="AA143" s="11">
        <f>'OddsRatio_working_3-way'!X143^(1/3)*COS(('OddsRatio_working_3-way'!Y143+2*PI())/3)</f>
        <v>-0.26950451238064749</v>
      </c>
      <c r="AB143" s="11">
        <f>'OddsRatio_working_3-way'!X143^(1/3)*COS(('OddsRatio_working_3-way'!Y143+4*PI())/3)</f>
        <v>-0.25045659850523599</v>
      </c>
      <c r="AC143" s="11">
        <f>'OddsRatio_working_3-way'!X143^(1/3)*SIN('OddsRatio_working_3-way'!Y143/3)</f>
        <v>1.0997318203469638E-2</v>
      </c>
      <c r="AD143" s="11">
        <f>'OddsRatio_working_3-way'!X143^(1/3)*SIN(('OddsRatio_working_3-way'!Y143+2*PI())/3)</f>
        <v>0.44480087190541756</v>
      </c>
      <c r="AE143" s="11">
        <f>'OddsRatio_working_3-way'!X143^(1/3)*SIN(('OddsRatio_working_3-way'!Y143+4*PI())/3)</f>
        <v>-0.45579819010888722</v>
      </c>
      <c r="AF143" s="11">
        <f>-'OddsRatio_working_3-way'!U143/(3*'OddsRatio_working_3-way'!X143^(1/3))*COS(('OddsRatio_working_3-way'!Y143)/3)</f>
        <v>0.51996111088588348</v>
      </c>
      <c r="AG143" s="11">
        <f>-'OddsRatio_working_3-way'!U143/(3*'OddsRatio_working_3-way'!X143^(1/3))*COS(('OddsRatio_working_3-way'!Y143+2*PI())/3)</f>
        <v>-0.26950451238064754</v>
      </c>
      <c r="AH143" s="11">
        <f>-'OddsRatio_working_3-way'!U143/(3*'OddsRatio_working_3-way'!X143^(1/3))*COS(('OddsRatio_working_3-way'!Y143+4*PI())/3)</f>
        <v>-0.25045659850523605</v>
      </c>
      <c r="AI143" s="11">
        <f>'OddsRatio_working_3-way'!U143/(3*'OddsRatio_working_3-way'!X143^(1/3))*SIN(('OddsRatio_working_3-way'!Y143)/3)</f>
        <v>-1.0997318203469639E-2</v>
      </c>
      <c r="AJ143" s="11">
        <f>'OddsRatio_working_3-way'!U143/(3*'OddsRatio_working_3-way'!X143^(1/3))*SIN(('OddsRatio_working_3-way'!Y143+2*PI())/3)</f>
        <v>-0.44480087190541767</v>
      </c>
      <c r="AK143" s="11">
        <f>'OddsRatio_working_3-way'!U143/(3*'OddsRatio_working_3-way'!X143^(1/3))*SIN(('OddsRatio_working_3-way'!Y143+4*PI())/3)</f>
        <v>0.45579819010888734</v>
      </c>
      <c r="AL143" s="11">
        <f>'OddsRatio_working_3-way'!Z143+'OddsRatio_working_3-way'!AF143</f>
        <v>1.039922221771767</v>
      </c>
      <c r="AM143" s="11">
        <f>'OddsRatio_working_3-way'!AA143+'OddsRatio_working_3-way'!AG143</f>
        <v>-0.53900902476129509</v>
      </c>
      <c r="AN143" s="11">
        <f>'OddsRatio_working_3-way'!AB143+'OddsRatio_working_3-way'!AH143</f>
        <v>-0.5009131970104721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1.039922221771767</v>
      </c>
      <c r="AS143" s="11">
        <f>IF(('OddsRatio_working_3-way'!X143=0),IF(Q143&gt;0,-Q143^(1/3),(-Q143)^(1/3)),'OddsRatio_working_3-way'!AM143-'OddsRatio_working_3-way'!R143/3)</f>
        <v>-0.53900902476129509</v>
      </c>
      <c r="AT143" s="11">
        <f>IF(('OddsRatio_working_3-way'!X143=0),IF(Q143&gt;0,-Q143^(1/3),(-Q143)^(1/3)),'OddsRatio_working_3-way'!AN143-'OddsRatio_working_3-way'!R143/3)</f>
        <v>-0.5009131970104721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9">
        <f t="shared" si="39"/>
        <v>0.40137899274596017</v>
      </c>
      <c r="E144" s="9">
        <f t="shared" si="40"/>
        <v>0.29604070201557897</v>
      </c>
      <c r="F144" s="9">
        <f t="shared" si="41"/>
        <v>0.30258030523846074</v>
      </c>
      <c r="G144" s="9">
        <f t="shared" si="42"/>
        <v>1.0429446895687153</v>
      </c>
      <c r="H144" s="9">
        <f t="shared" si="43"/>
        <v>2.4914109060832628</v>
      </c>
      <c r="I144" s="9">
        <f t="shared" si="44"/>
        <v>3.3779138922166707</v>
      </c>
      <c r="J144" s="9">
        <f t="shared" si="45"/>
        <v>3.3049077639468609</v>
      </c>
      <c r="K144" s="11">
        <f t="shared" si="46"/>
        <v>0.41152263374485593</v>
      </c>
      <c r="L144" s="11">
        <f t="shared" si="47"/>
        <v>0.3048780487804878</v>
      </c>
      <c r="M144" s="11">
        <f t="shared" si="48"/>
        <v>0.3115264797507788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-0.28162941200197733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0.23138572218767073</v>
      </c>
      <c r="Q144" s="11">
        <f>2*'OddsRatio_working_3-way'!K144*'OddsRatio_working_3-way'!L144*'OddsRatio_working_3-way'!M144</f>
        <v>7.8170852090429288E-2</v>
      </c>
      <c r="R144" s="11">
        <f t="shared" si="49"/>
        <v>0</v>
      </c>
      <c r="S144" s="11">
        <f t="shared" si="50"/>
        <v>-0.8215964396007267</v>
      </c>
      <c r="T144" s="11">
        <f t="shared" si="51"/>
        <v>-0.2775663647299752</v>
      </c>
      <c r="U144" s="11">
        <f>'OddsRatio_working_3-way'!S144-'OddsRatio_working_3-way'!R144^2/3</f>
        <v>-0.8215964396007267</v>
      </c>
      <c r="V144" s="11">
        <f>'OddsRatio_working_3-way'!S144*'OddsRatio_working_3-way'!R144/3-2*'OddsRatio_working_3-way'!R144^3/27-'OddsRatio_working_3-way'!T144</f>
        <v>0.2775663647299752</v>
      </c>
      <c r="W144" s="11">
        <f>'OddsRatio_working_3-way'!V144^2+4*'OddsRatio_working_3-way'!U144^3/27</f>
        <v>-5.1190778572565848E-3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0.14331971661871074</v>
      </c>
      <c r="Y144" s="11">
        <f>IF('OddsRatio_working_3-way'!W144&gt;=0,IF('OddsRatio_working_3-way'!V144+SQRT('OddsRatio_working_3-way'!W144)&gt;0,0,PI()),ACOS('OddsRatio_working_3-way'!V144/(2*'OddsRatio_working_3-way'!X144)))</f>
        <v>0.25227626948824811</v>
      </c>
      <c r="Z144" s="11">
        <f>'OddsRatio_working_3-way'!X144^(1/3)*COS('OddsRatio_working_3-way'!Y144/3)</f>
        <v>0.52147234478435767</v>
      </c>
      <c r="AA144" s="11">
        <f>'OddsRatio_working_3-way'!X144^(1/3)*COS(('OddsRatio_working_3-way'!Y144+2*PI())/3)</f>
        <v>-0.29880262900439419</v>
      </c>
      <c r="AB144" s="11">
        <f>'OddsRatio_working_3-way'!X144^(1/3)*COS(('OddsRatio_working_3-way'!Y144+4*PI())/3)</f>
        <v>-0.22266971577996325</v>
      </c>
      <c r="AC144" s="11">
        <f>'OddsRatio_working_3-way'!X144^(1/3)*SIN('OddsRatio_working_3-way'!Y144/3)</f>
        <v>4.3955357944315564E-2</v>
      </c>
      <c r="AD144" s="11">
        <f>'OddsRatio_working_3-way'!X144^(1/3)*SIN(('OddsRatio_working_3-way'!Y144+2*PI())/3)</f>
        <v>0.42963061898213373</v>
      </c>
      <c r="AE144" s="11">
        <f>'OddsRatio_working_3-way'!X144^(1/3)*SIN(('OddsRatio_working_3-way'!Y144+4*PI())/3)</f>
        <v>-0.47358597692644927</v>
      </c>
      <c r="AF144" s="11">
        <f>-'OddsRatio_working_3-way'!U144/(3*'OddsRatio_working_3-way'!X144^(1/3))*COS(('OddsRatio_working_3-way'!Y144)/3)</f>
        <v>0.52147234478435756</v>
      </c>
      <c r="AG144" s="11">
        <f>-'OddsRatio_working_3-way'!U144/(3*'OddsRatio_working_3-way'!X144^(1/3))*COS(('OddsRatio_working_3-way'!Y144+2*PI())/3)</f>
        <v>-0.29880262900439408</v>
      </c>
      <c r="AH144" s="11">
        <f>-'OddsRatio_working_3-way'!U144/(3*'OddsRatio_working_3-way'!X144^(1/3))*COS(('OddsRatio_working_3-way'!Y144+4*PI())/3)</f>
        <v>-0.2226697157799632</v>
      </c>
      <c r="AI144" s="11">
        <f>'OddsRatio_working_3-way'!U144/(3*'OddsRatio_working_3-way'!X144^(1/3))*SIN(('OddsRatio_working_3-way'!Y144)/3)</f>
        <v>-4.3955357944315557E-2</v>
      </c>
      <c r="AJ144" s="11">
        <f>'OddsRatio_working_3-way'!U144/(3*'OddsRatio_working_3-way'!X144^(1/3))*SIN(('OddsRatio_working_3-way'!Y144+2*PI())/3)</f>
        <v>-0.42963061898213362</v>
      </c>
      <c r="AK144" s="11">
        <f>'OddsRatio_working_3-way'!U144/(3*'OddsRatio_working_3-way'!X144^(1/3))*SIN(('OddsRatio_working_3-way'!Y144+4*PI())/3)</f>
        <v>0.47358597692644916</v>
      </c>
      <c r="AL144" s="11">
        <f>'OddsRatio_working_3-way'!Z144+'OddsRatio_working_3-way'!AF144</f>
        <v>1.0429446895687153</v>
      </c>
      <c r="AM144" s="11">
        <f>'OddsRatio_working_3-way'!AA144+'OddsRatio_working_3-way'!AG144</f>
        <v>-0.59760525800878828</v>
      </c>
      <c r="AN144" s="11">
        <f>'OddsRatio_working_3-way'!AB144+'OddsRatio_working_3-way'!AH144</f>
        <v>-0.44533943155992645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1.0429446895687153</v>
      </c>
      <c r="AS144" s="11">
        <f>IF(('OddsRatio_working_3-way'!X144=0),IF(Q144&gt;0,-Q144^(1/3),(-Q144)^(1/3)),'OddsRatio_working_3-way'!AM144-'OddsRatio_working_3-way'!R144/3)</f>
        <v>-0.59760525800878828</v>
      </c>
      <c r="AT144" s="11">
        <f>IF(('OddsRatio_working_3-way'!X144=0),IF(Q144&gt;0,-Q144^(1/3),(-Q144)^(1/3)),'OddsRatio_working_3-way'!AN144-'OddsRatio_working_3-way'!R144/3)</f>
        <v>-0.44533943155992645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9">
        <f t="shared" si="39"/>
        <v>0.30167307899198026</v>
      </c>
      <c r="E145" s="9">
        <f t="shared" si="40"/>
        <v>0.31147075527649737</v>
      </c>
      <c r="F145" s="9">
        <f t="shared" si="41"/>
        <v>0.38685616573152248</v>
      </c>
      <c r="G145" s="9">
        <f t="shared" si="42"/>
        <v>1.0427237232464517</v>
      </c>
      <c r="H145" s="9">
        <f t="shared" si="43"/>
        <v>3.3148466656071229</v>
      </c>
      <c r="I145" s="9">
        <f t="shared" si="44"/>
        <v>3.2105742932824772</v>
      </c>
      <c r="J145" s="9">
        <f t="shared" si="45"/>
        <v>2.5849400593346061</v>
      </c>
      <c r="K145" s="11">
        <f t="shared" si="46"/>
        <v>0.3105590062111801</v>
      </c>
      <c r="L145" s="11">
        <f t="shared" si="47"/>
        <v>0.32051282051282048</v>
      </c>
      <c r="M145" s="11">
        <f t="shared" si="48"/>
        <v>0.3968253968253968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-0.28256698443033856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0.23146568177624074</v>
      </c>
      <c r="Q145" s="11">
        <f>2*'OddsRatio_working_3-way'!K145*'OddsRatio_working_3-way'!L145*'OddsRatio_working_3-way'!M145</f>
        <v>7.8998526203495137E-2</v>
      </c>
      <c r="R145" s="11">
        <f t="shared" si="49"/>
        <v>0</v>
      </c>
      <c r="S145" s="11">
        <f t="shared" si="50"/>
        <v>-0.81915331418807047</v>
      </c>
      <c r="T145" s="11">
        <f t="shared" si="51"/>
        <v>-0.27957450996179878</v>
      </c>
      <c r="U145" s="11">
        <f>'OddsRatio_working_3-way'!S145-'OddsRatio_working_3-way'!R145^2/3</f>
        <v>-0.81915331418807047</v>
      </c>
      <c r="V145" s="11">
        <f>'OddsRatio_working_3-way'!S145*'OddsRatio_working_3-way'!R145/3-2*'OddsRatio_working_3-way'!R145^3/27-'OddsRatio_working_3-way'!T145</f>
        <v>0.27957450996179878</v>
      </c>
      <c r="W145" s="11">
        <f>'OddsRatio_working_3-way'!V145^2+4*'OddsRatio_working_3-way'!U145^3/27</f>
        <v>-3.2694753485522365E-3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0.1426809219630748</v>
      </c>
      <c r="Y145" s="11">
        <f>IF('OddsRatio_working_3-way'!W145&gt;=0,IF('OddsRatio_working_3-way'!V145+SQRT('OddsRatio_working_3-way'!W145)&gt;0,0,PI()),ACOS('OddsRatio_working_3-way'!V145/(2*'OddsRatio_working_3-way'!X145)))</f>
        <v>0.20174047808105811</v>
      </c>
      <c r="Z145" s="11">
        <f>'OddsRatio_working_3-way'!X145^(1/3)*COS('OddsRatio_working_3-way'!Y145/3)</f>
        <v>0.52136186162322584</v>
      </c>
      <c r="AA145" s="11">
        <f>'OddsRatio_working_3-way'!X145^(1/3)*COS(('OddsRatio_working_3-way'!Y145+2*PI())/3)</f>
        <v>-0.29108957235626109</v>
      </c>
      <c r="AB145" s="11">
        <f>'OddsRatio_working_3-way'!X145^(1/3)*COS(('OddsRatio_working_3-way'!Y145+4*PI())/3)</f>
        <v>-0.23027228926696461</v>
      </c>
      <c r="AC145" s="11">
        <f>'OddsRatio_working_3-way'!X145^(1/3)*SIN('OddsRatio_working_3-way'!Y145/3)</f>
        <v>3.5112874762986954E-2</v>
      </c>
      <c r="AD145" s="11">
        <f>'OddsRatio_working_3-way'!X145^(1/3)*SIN(('OddsRatio_working_3-way'!Y145+2*PI())/3)</f>
        <v>0.43395617934856728</v>
      </c>
      <c r="AE145" s="11">
        <f>'OddsRatio_working_3-way'!X145^(1/3)*SIN(('OddsRatio_working_3-way'!Y145+4*PI())/3)</f>
        <v>-0.46906905411155425</v>
      </c>
      <c r="AF145" s="11">
        <f>-'OddsRatio_working_3-way'!U145/(3*'OddsRatio_working_3-way'!X145^(1/3))*COS(('OddsRatio_working_3-way'!Y145)/3)</f>
        <v>0.52136186162322584</v>
      </c>
      <c r="AG145" s="11">
        <f>-'OddsRatio_working_3-way'!U145/(3*'OddsRatio_working_3-way'!X145^(1/3))*COS(('OddsRatio_working_3-way'!Y145+2*PI())/3)</f>
        <v>-0.29108957235626109</v>
      </c>
      <c r="AH145" s="11">
        <f>-'OddsRatio_working_3-way'!U145/(3*'OddsRatio_working_3-way'!X145^(1/3))*COS(('OddsRatio_working_3-way'!Y145+4*PI())/3)</f>
        <v>-0.23027228926696461</v>
      </c>
      <c r="AI145" s="11">
        <f>'OddsRatio_working_3-way'!U145/(3*'OddsRatio_working_3-way'!X145^(1/3))*SIN(('OddsRatio_working_3-way'!Y145)/3)</f>
        <v>-3.5112874762986954E-2</v>
      </c>
      <c r="AJ145" s="11">
        <f>'OddsRatio_working_3-way'!U145/(3*'OddsRatio_working_3-way'!X145^(1/3))*SIN(('OddsRatio_working_3-way'!Y145+2*PI())/3)</f>
        <v>-0.43395617934856728</v>
      </c>
      <c r="AK145" s="11">
        <f>'OddsRatio_working_3-way'!U145/(3*'OddsRatio_working_3-way'!X145^(1/3))*SIN(('OddsRatio_working_3-way'!Y145+4*PI())/3)</f>
        <v>0.46906905411155425</v>
      </c>
      <c r="AL145" s="11">
        <f>'OddsRatio_working_3-way'!Z145+'OddsRatio_working_3-way'!AF145</f>
        <v>1.0427237232464517</v>
      </c>
      <c r="AM145" s="11">
        <f>'OddsRatio_working_3-way'!AA145+'OddsRatio_working_3-way'!AG145</f>
        <v>-0.58217914471252219</v>
      </c>
      <c r="AN145" s="11">
        <f>'OddsRatio_working_3-way'!AB145+'OddsRatio_working_3-way'!AH145</f>
        <v>-0.46054457853392922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1.0427237232464517</v>
      </c>
      <c r="AS145" s="11">
        <f>IF(('OddsRatio_working_3-way'!X145=0),IF(Q145&gt;0,-Q145^(1/3),(-Q145)^(1/3)),'OddsRatio_working_3-way'!AM145-'OddsRatio_working_3-way'!R145/3)</f>
        <v>-0.58217914471252219</v>
      </c>
      <c r="AT145" s="11">
        <f>IF(('OddsRatio_working_3-way'!X145=0),IF(Q145&gt;0,-Q145^(1/3),(-Q145)^(1/3)),'OddsRatio_working_3-way'!AN145-'OddsRatio_working_3-way'!R145/3)</f>
        <v>-0.46054457853392922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9">
        <f t="shared" si="39"/>
        <v>0.50156301302437178</v>
      </c>
      <c r="E146" s="9">
        <f t="shared" si="40"/>
        <v>0.2676994974949144</v>
      </c>
      <c r="F146" s="9">
        <f t="shared" si="41"/>
        <v>0.23073748948071374</v>
      </c>
      <c r="G146" s="9">
        <f t="shared" si="42"/>
        <v>1.0685671301885182</v>
      </c>
      <c r="H146" s="9">
        <f t="shared" si="43"/>
        <v>1.9937674310753219</v>
      </c>
      <c r="I146" s="9">
        <f t="shared" si="44"/>
        <v>3.7355318532826063</v>
      </c>
      <c r="J146" s="9">
        <f t="shared" si="45"/>
        <v>4.3339294461881774</v>
      </c>
      <c r="K146" s="11">
        <f t="shared" si="46"/>
        <v>0.5181347150259068</v>
      </c>
      <c r="L146" s="11">
        <f t="shared" si="47"/>
        <v>0.2808988764044944</v>
      </c>
      <c r="M146" s="11">
        <f t="shared" si="48"/>
        <v>0.24271844660194175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-0.26240553099058295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0.23350540432538208</v>
      </c>
      <c r="Q146" s="11">
        <f>2*'OddsRatio_working_3-way'!K146*'OddsRatio_working_3-way'!L146*'OddsRatio_working_3-way'!M146</f>
        <v>7.0652164697543748E-2</v>
      </c>
      <c r="R146" s="11">
        <f t="shared" si="49"/>
        <v>0</v>
      </c>
      <c r="S146" s="11">
        <f t="shared" si="50"/>
        <v>-0.8898646436448856</v>
      </c>
      <c r="T146" s="11">
        <f t="shared" si="51"/>
        <v>-0.26924800110283981</v>
      </c>
      <c r="U146" s="11">
        <f>'OddsRatio_working_3-way'!S146-'OddsRatio_working_3-way'!R146^2/3</f>
        <v>-0.8898646436448856</v>
      </c>
      <c r="V146" s="11">
        <f>'OddsRatio_working_3-way'!S146*'OddsRatio_working_3-way'!R146/3-2*'OddsRatio_working_3-way'!R146^3/27-'OddsRatio_working_3-way'!T146</f>
        <v>0.26924800110283981</v>
      </c>
      <c r="W146" s="11">
        <f>'OddsRatio_working_3-way'!V146^2+4*'OddsRatio_working_3-way'!U146^3/27</f>
        <v>-3.1897721547880314E-2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0.16154891491879103</v>
      </c>
      <c r="Y146" s="11">
        <f>IF('OddsRatio_working_3-way'!W146&gt;=0,IF('OddsRatio_working_3-way'!V146+SQRT('OddsRatio_working_3-way'!W146)&gt;0,0,PI()),ACOS('OddsRatio_working_3-way'!V146/(2*'OddsRatio_working_3-way'!X146)))</f>
        <v>0.5856866096908766</v>
      </c>
      <c r="Z146" s="11">
        <f>'OddsRatio_working_3-way'!X146^(1/3)*COS('OddsRatio_working_3-way'!Y146/3)</f>
        <v>0.53428356509425912</v>
      </c>
      <c r="AA146" s="11">
        <f>'OddsRatio_working_3-way'!X146^(1/3)*COS(('OddsRatio_working_3-way'!Y146+2*PI())/3)</f>
        <v>-0.35864022495927061</v>
      </c>
      <c r="AB146" s="11">
        <f>'OddsRatio_working_3-way'!X146^(1/3)*COS(('OddsRatio_working_3-way'!Y146+4*PI())/3)</f>
        <v>-0.17564334013498858</v>
      </c>
      <c r="AC146" s="11">
        <f>'OddsRatio_working_3-way'!X146^(1/3)*SIN('OddsRatio_working_3-way'!Y146/3)</f>
        <v>0.10565330071416223</v>
      </c>
      <c r="AD146" s="11">
        <f>'OddsRatio_working_3-way'!X146^(1/3)*SIN(('OddsRatio_working_3-way'!Y146+2*PI())/3)</f>
        <v>0.409876489839064</v>
      </c>
      <c r="AE146" s="11">
        <f>'OddsRatio_working_3-way'!X146^(1/3)*SIN(('OddsRatio_working_3-way'!Y146+4*PI())/3)</f>
        <v>-0.51552979055322623</v>
      </c>
      <c r="AF146" s="11">
        <f>-'OddsRatio_working_3-way'!U146/(3*'OddsRatio_working_3-way'!X146^(1/3))*COS(('OddsRatio_working_3-way'!Y146)/3)</f>
        <v>0.53428356509425912</v>
      </c>
      <c r="AG146" s="11">
        <f>-'OddsRatio_working_3-way'!U146/(3*'OddsRatio_working_3-way'!X146^(1/3))*COS(('OddsRatio_working_3-way'!Y146+2*PI())/3)</f>
        <v>-0.35864022495927061</v>
      </c>
      <c r="AH146" s="11">
        <f>-'OddsRatio_working_3-way'!U146/(3*'OddsRatio_working_3-way'!X146^(1/3))*COS(('OddsRatio_working_3-way'!Y146+4*PI())/3)</f>
        <v>-0.17564334013498858</v>
      </c>
      <c r="AI146" s="11">
        <f>'OddsRatio_working_3-way'!U146/(3*'OddsRatio_working_3-way'!X146^(1/3))*SIN(('OddsRatio_working_3-way'!Y146)/3)</f>
        <v>-0.10565330071416223</v>
      </c>
      <c r="AJ146" s="11">
        <f>'OddsRatio_working_3-way'!U146/(3*'OddsRatio_working_3-way'!X146^(1/3))*SIN(('OddsRatio_working_3-way'!Y146+2*PI())/3)</f>
        <v>-0.409876489839064</v>
      </c>
      <c r="AK146" s="11">
        <f>'OddsRatio_working_3-way'!U146/(3*'OddsRatio_working_3-way'!X146^(1/3))*SIN(('OddsRatio_working_3-way'!Y146+4*PI())/3)</f>
        <v>0.51552979055322623</v>
      </c>
      <c r="AL146" s="11">
        <f>'OddsRatio_working_3-way'!Z146+'OddsRatio_working_3-way'!AF146</f>
        <v>1.0685671301885182</v>
      </c>
      <c r="AM146" s="11">
        <f>'OddsRatio_working_3-way'!AA146+'OddsRatio_working_3-way'!AG146</f>
        <v>-0.71728044991854123</v>
      </c>
      <c r="AN146" s="11">
        <f>'OddsRatio_working_3-way'!AB146+'OddsRatio_working_3-way'!AH146</f>
        <v>-0.35128668026997717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1.0685671301885182</v>
      </c>
      <c r="AS146" s="11">
        <f>IF(('OddsRatio_working_3-way'!X146=0),IF(Q146&gt;0,-Q146^(1/3),(-Q146)^(1/3)),'OddsRatio_working_3-way'!AM146-'OddsRatio_working_3-way'!R146/3)</f>
        <v>-0.71728044991854123</v>
      </c>
      <c r="AT146" s="11">
        <f>IF(('OddsRatio_working_3-way'!X146=0),IF(Q146&gt;0,-Q146^(1/3),(-Q146)^(1/3)),'OddsRatio_working_3-way'!AN146-'OddsRatio_working_3-way'!R146/3)</f>
        <v>-0.35128668026997717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9">
        <f t="shared" si="39"/>
        <v>0.30416577640135956</v>
      </c>
      <c r="E147" s="9">
        <f t="shared" si="40"/>
        <v>0.28065843667931284</v>
      </c>
      <c r="F147" s="9">
        <f t="shared" si="41"/>
        <v>0.41517578691932761</v>
      </c>
      <c r="G147" s="9">
        <f t="shared" si="42"/>
        <v>1.0591115072169557</v>
      </c>
      <c r="H147" s="9">
        <f t="shared" si="43"/>
        <v>3.2876808555886243</v>
      </c>
      <c r="I147" s="9">
        <f t="shared" si="44"/>
        <v>3.5630498474650323</v>
      </c>
      <c r="J147" s="9">
        <f t="shared" si="45"/>
        <v>2.4086183045985505</v>
      </c>
      <c r="K147" s="11">
        <f t="shared" si="46"/>
        <v>0.31645569620253161</v>
      </c>
      <c r="L147" s="11">
        <f t="shared" si="47"/>
        <v>0.29239766081871343</v>
      </c>
      <c r="M147" s="11">
        <f t="shared" si="48"/>
        <v>0.42918454935622319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-0.27609061769978804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0.23470285427264034</v>
      </c>
      <c r="Q147" s="11">
        <f>2*'OddsRatio_working_3-way'!K147*'OddsRatio_working_3-way'!L147*'OddsRatio_working_3-way'!M147</f>
        <v>7.9425669804616017E-2</v>
      </c>
      <c r="R147" s="11">
        <f t="shared" si="49"/>
        <v>0</v>
      </c>
      <c r="S147" s="11">
        <f t="shared" si="50"/>
        <v>-0.85009355344283588</v>
      </c>
      <c r="T147" s="11">
        <f t="shared" si="51"/>
        <v>-0.28767971351703414</v>
      </c>
      <c r="U147" s="11">
        <f>'OddsRatio_working_3-way'!S147-'OddsRatio_working_3-way'!R147^2/3</f>
        <v>-0.85009355344283588</v>
      </c>
      <c r="V147" s="11">
        <f>'OddsRatio_working_3-way'!S147*'OddsRatio_working_3-way'!R147/3-2*'OddsRatio_working_3-way'!R147^3/27-'OddsRatio_working_3-way'!T147</f>
        <v>0.28767971351703414</v>
      </c>
      <c r="W147" s="11">
        <f>'OddsRatio_working_3-way'!V147^2+4*'OddsRatio_working_3-way'!U147^3/27</f>
        <v>-8.2519082687415451E-3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0.15084058293276414</v>
      </c>
      <c r="Y147" s="11">
        <f>IF('OddsRatio_working_3-way'!W147&gt;=0,IF('OddsRatio_working_3-way'!V147+SQRT('OddsRatio_working_3-way'!W147)&gt;0,0,PI()),ACOS('OddsRatio_working_3-way'!V147/(2*'OddsRatio_working_3-way'!X147)))</f>
        <v>0.30585924024581379</v>
      </c>
      <c r="Z147" s="11">
        <f>'OddsRatio_working_3-way'!X147^(1/3)*COS('OddsRatio_working_3-way'!Y147/3)</f>
        <v>0.52955575360847784</v>
      </c>
      <c r="AA147" s="11">
        <f>'OddsRatio_working_3-way'!X147^(1/3)*COS(('OddsRatio_working_3-way'!Y147+2*PI())/3)</f>
        <v>-0.31169712899166024</v>
      </c>
      <c r="AB147" s="11">
        <f>'OddsRatio_working_3-way'!X147^(1/3)*COS(('OddsRatio_working_3-way'!Y147+4*PI())/3)</f>
        <v>-0.21785862461681768</v>
      </c>
      <c r="AC147" s="11">
        <f>'OddsRatio_working_3-way'!X147^(1/3)*SIN('OddsRatio_working_3-way'!Y147/3)</f>
        <v>5.4177685761167195E-2</v>
      </c>
      <c r="AD147" s="11">
        <f>'OddsRatio_working_3-way'!X147^(1/3)*SIN(('OddsRatio_working_3-way'!Y147+2*PI())/3)</f>
        <v>0.43151989246457106</v>
      </c>
      <c r="AE147" s="11">
        <f>'OddsRatio_working_3-way'!X147^(1/3)*SIN(('OddsRatio_working_3-way'!Y147+4*PI())/3)</f>
        <v>-0.48569757822573834</v>
      </c>
      <c r="AF147" s="11">
        <f>-'OddsRatio_working_3-way'!U147/(3*'OddsRatio_working_3-way'!X147^(1/3))*COS(('OddsRatio_working_3-way'!Y147)/3)</f>
        <v>0.52955575360847773</v>
      </c>
      <c r="AG147" s="11">
        <f>-'OddsRatio_working_3-way'!U147/(3*'OddsRatio_working_3-way'!X147^(1/3))*COS(('OddsRatio_working_3-way'!Y147+2*PI())/3)</f>
        <v>-0.31169712899166019</v>
      </c>
      <c r="AH147" s="11">
        <f>-'OddsRatio_working_3-way'!U147/(3*'OddsRatio_working_3-way'!X147^(1/3))*COS(('OddsRatio_working_3-way'!Y147+4*PI())/3)</f>
        <v>-0.21785862461681765</v>
      </c>
      <c r="AI147" s="11">
        <f>'OddsRatio_working_3-way'!U147/(3*'OddsRatio_working_3-way'!X147^(1/3))*SIN(('OddsRatio_working_3-way'!Y147)/3)</f>
        <v>-5.4177685761167181E-2</v>
      </c>
      <c r="AJ147" s="11">
        <f>'OddsRatio_working_3-way'!U147/(3*'OddsRatio_working_3-way'!X147^(1/3))*SIN(('OddsRatio_working_3-way'!Y147+2*PI())/3)</f>
        <v>-0.43151989246457095</v>
      </c>
      <c r="AK147" s="11">
        <f>'OddsRatio_working_3-way'!U147/(3*'OddsRatio_working_3-way'!X147^(1/3))*SIN(('OddsRatio_working_3-way'!Y147+4*PI())/3)</f>
        <v>0.48569757822573822</v>
      </c>
      <c r="AL147" s="11">
        <f>'OddsRatio_working_3-way'!Z147+'OddsRatio_working_3-way'!AF147</f>
        <v>1.0591115072169557</v>
      </c>
      <c r="AM147" s="11">
        <f>'OddsRatio_working_3-way'!AA147+'OddsRatio_working_3-way'!AG147</f>
        <v>-0.62339425798332049</v>
      </c>
      <c r="AN147" s="11">
        <f>'OddsRatio_working_3-way'!AB147+'OddsRatio_working_3-way'!AH147</f>
        <v>-0.43571724923363531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1.0591115072169557</v>
      </c>
      <c r="AS147" s="11">
        <f>IF(('OddsRatio_working_3-way'!X147=0),IF(Q147&gt;0,-Q147^(1/3),(-Q147)^(1/3)),'OddsRatio_working_3-way'!AM147-'OddsRatio_working_3-way'!R147/3)</f>
        <v>-0.62339425798332049</v>
      </c>
      <c r="AT147" s="11">
        <f>IF(('OddsRatio_working_3-way'!X147=0),IF(Q147&gt;0,-Q147^(1/3),(-Q147)^(1/3)),'OddsRatio_working_3-way'!AN147-'OddsRatio_working_3-way'!R147/3)</f>
        <v>-0.43571724923363531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9">
        <f t="shared" si="39"/>
        <v>0.77307175864593602</v>
      </c>
      <c r="E148" s="9">
        <f t="shared" si="40"/>
        <v>0.15688592890843195</v>
      </c>
      <c r="F148" s="9">
        <f t="shared" si="41"/>
        <v>7.0042312445631721E-2</v>
      </c>
      <c r="G148" s="9">
        <f t="shared" si="42"/>
        <v>1.1290037677920142</v>
      </c>
      <c r="H148" s="9">
        <f t="shared" si="43"/>
        <v>1.2935409796259241</v>
      </c>
      <c r="I148" s="9">
        <f t="shared" si="44"/>
        <v>6.3740579346899882</v>
      </c>
      <c r="J148" s="9">
        <f t="shared" si="45"/>
        <v>14.277084309234086</v>
      </c>
      <c r="K148" s="11">
        <f t="shared" si="46"/>
        <v>0.79365079365079361</v>
      </c>
      <c r="L148" s="11">
        <f t="shared" si="47"/>
        <v>0.1736111111111111</v>
      </c>
      <c r="M148" s="11">
        <f t="shared" si="48"/>
        <v>7.8369905956112859E-2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-0.15716068733310107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0.18119585289125517</v>
      </c>
      <c r="Q148" s="11">
        <f>2*'OddsRatio_working_3-way'!K148*'OddsRatio_working_3-way'!L148*'OddsRatio_working_3-way'!M148</f>
        <v>2.1596645159863551E-2</v>
      </c>
      <c r="R148" s="11">
        <f t="shared" si="49"/>
        <v>0</v>
      </c>
      <c r="S148" s="11">
        <f t="shared" si="50"/>
        <v>-1.152933700952909</v>
      </c>
      <c r="T148" s="11">
        <f t="shared" si="51"/>
        <v>-0.13741760440439918</v>
      </c>
      <c r="U148" s="11">
        <f>'OddsRatio_working_3-way'!S148-'OddsRatio_working_3-way'!R148^2/3</f>
        <v>-1.152933700952909</v>
      </c>
      <c r="V148" s="11">
        <f>'OddsRatio_working_3-way'!S148*'OddsRatio_working_3-way'!R148/3-2*'OddsRatio_working_3-way'!R148^3/27-'OddsRatio_working_3-way'!T148</f>
        <v>0.13741760440439918</v>
      </c>
      <c r="W148" s="11">
        <f>'OddsRatio_working_3-way'!V148^2+4*'OddsRatio_working_3-way'!U148^3/27</f>
        <v>-0.20815998371150138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0.23824545206139053</v>
      </c>
      <c r="Y148" s="11">
        <f>IF('OddsRatio_working_3-way'!W148&gt;=0,IF('OddsRatio_working_3-way'!V148+SQRT('OddsRatio_working_3-way'!W148)&gt;0,0,PI()),ACOS('OddsRatio_working_3-way'!V148/(2*'OddsRatio_working_3-way'!X148)))</f>
        <v>1.2782461110482926</v>
      </c>
      <c r="Z148" s="11">
        <f>'OddsRatio_working_3-way'!X148^(1/3)*COS('OddsRatio_working_3-way'!Y148/3)</f>
        <v>0.56450188389600708</v>
      </c>
      <c r="AA148" s="11">
        <f>'OddsRatio_working_3-way'!X148^(1/3)*COS(('OddsRatio_working_3-way'!Y148+2*PI())/3)</f>
        <v>-0.50414425538178309</v>
      </c>
      <c r="AB148" s="11">
        <f>'OddsRatio_working_3-way'!X148^(1/3)*COS(('OddsRatio_working_3-way'!Y148+4*PI())/3)</f>
        <v>-6.0357628514224181E-2</v>
      </c>
      <c r="AC148" s="11">
        <f>'OddsRatio_working_3-way'!X148^(1/3)*SIN('OddsRatio_working_3-way'!Y148/3)</f>
        <v>0.25622032848474119</v>
      </c>
      <c r="AD148" s="11">
        <f>'OddsRatio_working_3-way'!X148^(1/3)*SIN(('OddsRatio_working_3-way'!Y148+2*PI())/3)</f>
        <v>0.36076280769574526</v>
      </c>
      <c r="AE148" s="11">
        <f>'OddsRatio_working_3-way'!X148^(1/3)*SIN(('OddsRatio_working_3-way'!Y148+4*PI())/3)</f>
        <v>-0.61698313618048639</v>
      </c>
      <c r="AF148" s="11">
        <f>-'OddsRatio_working_3-way'!U148/(3*'OddsRatio_working_3-way'!X148^(1/3))*COS(('OddsRatio_working_3-way'!Y148)/3)</f>
        <v>0.56450188389600708</v>
      </c>
      <c r="AG148" s="11">
        <f>-'OddsRatio_working_3-way'!U148/(3*'OddsRatio_working_3-way'!X148^(1/3))*COS(('OddsRatio_working_3-way'!Y148+2*PI())/3)</f>
        <v>-0.50414425538178309</v>
      </c>
      <c r="AH148" s="11">
        <f>-'OddsRatio_working_3-way'!U148/(3*'OddsRatio_working_3-way'!X148^(1/3))*COS(('OddsRatio_working_3-way'!Y148+4*PI())/3)</f>
        <v>-6.0357628514224181E-2</v>
      </c>
      <c r="AI148" s="11">
        <f>'OddsRatio_working_3-way'!U148/(3*'OddsRatio_working_3-way'!X148^(1/3))*SIN(('OddsRatio_working_3-way'!Y148)/3)</f>
        <v>-0.25622032848474119</v>
      </c>
      <c r="AJ148" s="11">
        <f>'OddsRatio_working_3-way'!U148/(3*'OddsRatio_working_3-way'!X148^(1/3))*SIN(('OddsRatio_working_3-way'!Y148+2*PI())/3)</f>
        <v>-0.36076280769574526</v>
      </c>
      <c r="AK148" s="11">
        <f>'OddsRatio_working_3-way'!U148/(3*'OddsRatio_working_3-way'!X148^(1/3))*SIN(('OddsRatio_working_3-way'!Y148+4*PI())/3)</f>
        <v>0.61698313618048639</v>
      </c>
      <c r="AL148" s="11">
        <f>'OddsRatio_working_3-way'!Z148+'OddsRatio_working_3-way'!AF148</f>
        <v>1.1290037677920142</v>
      </c>
      <c r="AM148" s="11">
        <f>'OddsRatio_working_3-way'!AA148+'OddsRatio_working_3-way'!AG148</f>
        <v>-1.0082885107635662</v>
      </c>
      <c r="AN148" s="11">
        <f>'OddsRatio_working_3-way'!AB148+'OddsRatio_working_3-way'!AH148</f>
        <v>-0.12071525702844836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1.1290037677920142</v>
      </c>
      <c r="AS148" s="11">
        <f>IF(('OddsRatio_working_3-way'!X148=0),IF(Q148&gt;0,-Q148^(1/3),(-Q148)^(1/3)),'OddsRatio_working_3-way'!AM148-'OddsRatio_working_3-way'!R148/3)</f>
        <v>-1.0082885107635662</v>
      </c>
      <c r="AT148" s="11">
        <f>IF(('OddsRatio_working_3-way'!X148=0),IF(Q148&gt;0,-Q148^(1/3),(-Q148)^(1/3)),'OddsRatio_working_3-way'!AN148-'OddsRatio_working_3-way'!R148/3)</f>
        <v>-0.12071525702844836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9">
        <f t="shared" si="39"/>
        <v>0.49012050688100961</v>
      </c>
      <c r="E149" s="9">
        <f t="shared" si="40"/>
        <v>0.30106480221239146</v>
      </c>
      <c r="F149" s="9">
        <f t="shared" si="41"/>
        <v>0.20881469090659863</v>
      </c>
      <c r="G149" s="9">
        <f t="shared" si="42"/>
        <v>1.0950679442699371</v>
      </c>
      <c r="H149" s="9">
        <f t="shared" si="43"/>
        <v>2.0403145470564401</v>
      </c>
      <c r="I149" s="9">
        <f t="shared" si="44"/>
        <v>3.3215440418522668</v>
      </c>
      <c r="J149" s="9">
        <f t="shared" si="45"/>
        <v>4.7889350871739822</v>
      </c>
      <c r="K149" s="11">
        <f t="shared" si="46"/>
        <v>0.51282051282051289</v>
      </c>
      <c r="L149" s="11">
        <f t="shared" si="47"/>
        <v>0.32051282051282048</v>
      </c>
      <c r="M149" s="11">
        <f t="shared" si="48"/>
        <v>0.22421524663677131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-0.25680974577145643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0.24065180153486471</v>
      </c>
      <c r="Q149" s="11">
        <f>2*'OddsRatio_working_3-way'!K149*'OddsRatio_working_3-way'!L149*'OddsRatio_working_3-way'!M149</f>
        <v>7.3706524206696697E-2</v>
      </c>
      <c r="R149" s="11">
        <f t="shared" si="49"/>
        <v>0</v>
      </c>
      <c r="S149" s="11">
        <f t="shared" si="50"/>
        <v>-0.93708204418779639</v>
      </c>
      <c r="T149" s="11">
        <f t="shared" si="51"/>
        <v>-0.28700828305904946</v>
      </c>
      <c r="U149" s="11">
        <f>'OddsRatio_working_3-way'!S149-'OddsRatio_working_3-way'!R149^2/3</f>
        <v>-0.93708204418779639</v>
      </c>
      <c r="V149" s="11">
        <f>'OddsRatio_working_3-way'!S149*'OddsRatio_working_3-way'!R149/3-2*'OddsRatio_working_3-way'!R149^3/27-'OddsRatio_working_3-way'!T149</f>
        <v>0.28700828305904946</v>
      </c>
      <c r="W149" s="11">
        <f>'OddsRatio_working_3-way'!V149^2+4*'OddsRatio_working_3-way'!U149^3/27</f>
        <v>-3.9533366741813389E-2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0.17457600156258365</v>
      </c>
      <c r="Y149" s="11">
        <f>IF('OddsRatio_working_3-way'!W149&gt;=0,IF('OddsRatio_working_3-way'!V149+SQRT('OddsRatio_working_3-way'!W149)&gt;0,0,PI()),ACOS('OddsRatio_working_3-way'!V149/(2*'OddsRatio_working_3-way'!X149)))</f>
        <v>0.60585538867292921</v>
      </c>
      <c r="Z149" s="11">
        <f>'OddsRatio_working_3-way'!X149^(1/3)*COS('OddsRatio_working_3-way'!Y149/3)</f>
        <v>0.54753397213496857</v>
      </c>
      <c r="AA149" s="11">
        <f>'OddsRatio_working_3-way'!X149^(1/3)*COS(('OddsRatio_working_3-way'!Y149+2*PI())/3)</f>
        <v>-0.37085160413608809</v>
      </c>
      <c r="AB149" s="11">
        <f>'OddsRatio_working_3-way'!X149^(1/3)*COS(('OddsRatio_working_3-way'!Y149+4*PI())/3)</f>
        <v>-0.1766823679988806</v>
      </c>
      <c r="AC149" s="11">
        <f>'OddsRatio_working_3-way'!X149^(1/3)*SIN('OddsRatio_working_3-way'!Y149/3)</f>
        <v>0.11210366075216092</v>
      </c>
      <c r="AD149" s="11">
        <f>'OddsRatio_working_3-way'!X149^(1/3)*SIN(('OddsRatio_working_3-way'!Y149+2*PI())/3)</f>
        <v>0.41812649892780329</v>
      </c>
      <c r="AE149" s="11">
        <f>'OddsRatio_working_3-way'!X149^(1/3)*SIN(('OddsRatio_working_3-way'!Y149+4*PI())/3)</f>
        <v>-0.53023015967996412</v>
      </c>
      <c r="AF149" s="11">
        <f>-'OddsRatio_working_3-way'!U149/(3*'OddsRatio_working_3-way'!X149^(1/3))*COS(('OddsRatio_working_3-way'!Y149)/3)</f>
        <v>0.54753397213496868</v>
      </c>
      <c r="AG149" s="11">
        <f>-'OddsRatio_working_3-way'!U149/(3*'OddsRatio_working_3-way'!X149^(1/3))*COS(('OddsRatio_working_3-way'!Y149+2*PI())/3)</f>
        <v>-0.37085160413608814</v>
      </c>
      <c r="AH149" s="11">
        <f>-'OddsRatio_working_3-way'!U149/(3*'OddsRatio_working_3-way'!X149^(1/3))*COS(('OddsRatio_working_3-way'!Y149+4*PI())/3)</f>
        <v>-0.17668236799888062</v>
      </c>
      <c r="AI149" s="11">
        <f>'OddsRatio_working_3-way'!U149/(3*'OddsRatio_working_3-way'!X149^(1/3))*SIN(('OddsRatio_working_3-way'!Y149)/3)</f>
        <v>-0.11210366075216094</v>
      </c>
      <c r="AJ149" s="11">
        <f>'OddsRatio_working_3-way'!U149/(3*'OddsRatio_working_3-way'!X149^(1/3))*SIN(('OddsRatio_working_3-way'!Y149+2*PI())/3)</f>
        <v>-0.4181264989278034</v>
      </c>
      <c r="AK149" s="11">
        <f>'OddsRatio_working_3-way'!U149/(3*'OddsRatio_working_3-way'!X149^(1/3))*SIN(('OddsRatio_working_3-way'!Y149+4*PI())/3)</f>
        <v>0.53023015967996423</v>
      </c>
      <c r="AL149" s="11">
        <f>'OddsRatio_working_3-way'!Z149+'OddsRatio_working_3-way'!AF149</f>
        <v>1.0950679442699371</v>
      </c>
      <c r="AM149" s="11">
        <f>'OddsRatio_working_3-way'!AA149+'OddsRatio_working_3-way'!AG149</f>
        <v>-0.74170320827217617</v>
      </c>
      <c r="AN149" s="11">
        <f>'OddsRatio_working_3-way'!AB149+'OddsRatio_working_3-way'!AH149</f>
        <v>-0.35336473599776119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1.0950679442699371</v>
      </c>
      <c r="AS149" s="11">
        <f>IF(('OddsRatio_working_3-way'!X149=0),IF(Q149&gt;0,-Q149^(1/3),(-Q149)^(1/3)),'OddsRatio_working_3-way'!AM149-'OddsRatio_working_3-way'!R149/3)</f>
        <v>-0.74170320827217617</v>
      </c>
      <c r="AT149" s="11">
        <f>IF(('OddsRatio_working_3-way'!X149=0),IF(Q149&gt;0,-Q149^(1/3),(-Q149)^(1/3)),'OddsRatio_working_3-way'!AN149-'OddsRatio_working_3-way'!R149/3)</f>
        <v>-0.35336473599776119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9">
        <f t="shared" si="39"/>
        <v>8.2641465099337022E-2</v>
      </c>
      <c r="E150" s="9">
        <f t="shared" si="40"/>
        <v>0.22638307625003287</v>
      </c>
      <c r="F150" s="9">
        <f t="shared" si="41"/>
        <v>0.69097545865063026</v>
      </c>
      <c r="G150" s="9">
        <f t="shared" si="42"/>
        <v>1.1467420570795919</v>
      </c>
      <c r="H150" s="9">
        <f t="shared" si="43"/>
        <v>12.100463112530447</v>
      </c>
      <c r="I150" s="9">
        <f t="shared" si="44"/>
        <v>4.4172913300971839</v>
      </c>
      <c r="J150" s="9">
        <f t="shared" si="45"/>
        <v>1.4472294022610406</v>
      </c>
      <c r="K150" s="11">
        <f t="shared" si="46"/>
        <v>9.3632958801498134E-2</v>
      </c>
      <c r="L150" s="11">
        <f t="shared" si="47"/>
        <v>0.25125628140703515</v>
      </c>
      <c r="M150" s="11">
        <f t="shared" si="48"/>
        <v>0.71942446043165476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-0.19040883830680366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0.22087236765835483</v>
      </c>
      <c r="Q150" s="11">
        <f>2*'OddsRatio_working_3-way'!K150*'OddsRatio_working_3-way'!L150*'OddsRatio_working_3-way'!M150</f>
        <v>3.3850171288636759E-2</v>
      </c>
      <c r="R150" s="11">
        <f t="shared" si="49"/>
        <v>0</v>
      </c>
      <c r="S150" s="11">
        <f t="shared" si="50"/>
        <v>-1.1599901014178009</v>
      </c>
      <c r="T150" s="11">
        <f t="shared" si="51"/>
        <v>-0.17777626075368597</v>
      </c>
      <c r="U150" s="11">
        <f>'OddsRatio_working_3-way'!S150-'OddsRatio_working_3-way'!R150^2/3</f>
        <v>-1.1599901014178009</v>
      </c>
      <c r="V150" s="11">
        <f>'OddsRatio_working_3-way'!S150*'OddsRatio_working_3-way'!R150/3-2*'OddsRatio_working_3-way'!R150^3/27-'OddsRatio_working_3-way'!T150</f>
        <v>0.17777626075368597</v>
      </c>
      <c r="W150" s="11">
        <f>'OddsRatio_working_3-way'!V150^2+4*'OddsRatio_working_3-way'!U150^3/27</f>
        <v>-0.19963353322271227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0.24043602689191299</v>
      </c>
      <c r="Y150" s="11">
        <f>IF('OddsRatio_working_3-way'!W150&gt;=0,IF('OddsRatio_working_3-way'!V150+SQRT('OddsRatio_working_3-way'!W150)&gt;0,0,PI()),ACOS('OddsRatio_working_3-way'!V150/(2*'OddsRatio_working_3-way'!X150)))</f>
        <v>1.1921149862369027</v>
      </c>
      <c r="Z150" s="11">
        <f>'OddsRatio_working_3-way'!X150^(1/3)*COS('OddsRatio_working_3-way'!Y150/3)</f>
        <v>0.57337102853979593</v>
      </c>
      <c r="AA150" s="11">
        <f>'OddsRatio_working_3-way'!X150^(1/3)*COS(('OddsRatio_working_3-way'!Y150+2*PI())/3)</f>
        <v>-0.49508842470509945</v>
      </c>
      <c r="AB150" s="11">
        <f>'OddsRatio_working_3-way'!X150^(1/3)*COS(('OddsRatio_working_3-way'!Y150+4*PI())/3)</f>
        <v>-7.8282603834696915E-2</v>
      </c>
      <c r="AC150" s="11">
        <f>'OddsRatio_working_3-way'!X150^(1/3)*SIN('OddsRatio_working_3-way'!Y150/3)</f>
        <v>0.2406429528793301</v>
      </c>
      <c r="AD150" s="11">
        <f>'OddsRatio_working_3-way'!X150^(1/3)*SIN(('OddsRatio_working_3-way'!Y150+2*PI())/3)</f>
        <v>0.37623240006981062</v>
      </c>
      <c r="AE150" s="11">
        <f>'OddsRatio_working_3-way'!X150^(1/3)*SIN(('OddsRatio_working_3-way'!Y150+4*PI())/3)</f>
        <v>-0.61687535294914064</v>
      </c>
      <c r="AF150" s="11">
        <f>-'OddsRatio_working_3-way'!U150/(3*'OddsRatio_working_3-way'!X150^(1/3))*COS(('OddsRatio_working_3-way'!Y150)/3)</f>
        <v>0.57337102853979582</v>
      </c>
      <c r="AG150" s="11">
        <f>-'OddsRatio_working_3-way'!U150/(3*'OddsRatio_working_3-way'!X150^(1/3))*COS(('OddsRatio_working_3-way'!Y150+2*PI())/3)</f>
        <v>-0.49508842470509939</v>
      </c>
      <c r="AH150" s="11">
        <f>-'OddsRatio_working_3-way'!U150/(3*'OddsRatio_working_3-way'!X150^(1/3))*COS(('OddsRatio_working_3-way'!Y150+4*PI())/3)</f>
        <v>-7.8282603834696901E-2</v>
      </c>
      <c r="AI150" s="11">
        <f>'OddsRatio_working_3-way'!U150/(3*'OddsRatio_working_3-way'!X150^(1/3))*SIN(('OddsRatio_working_3-way'!Y150)/3)</f>
        <v>-0.24064295287933005</v>
      </c>
      <c r="AJ150" s="11">
        <f>'OddsRatio_working_3-way'!U150/(3*'OddsRatio_working_3-way'!X150^(1/3))*SIN(('OddsRatio_working_3-way'!Y150+2*PI())/3)</f>
        <v>-0.37623240006981057</v>
      </c>
      <c r="AK150" s="11">
        <f>'OddsRatio_working_3-way'!U150/(3*'OddsRatio_working_3-way'!X150^(1/3))*SIN(('OddsRatio_working_3-way'!Y150+4*PI())/3)</f>
        <v>0.61687535294914053</v>
      </c>
      <c r="AL150" s="11">
        <f>'OddsRatio_working_3-way'!Z150+'OddsRatio_working_3-way'!AF150</f>
        <v>1.1467420570795919</v>
      </c>
      <c r="AM150" s="11">
        <f>'OddsRatio_working_3-way'!AA150+'OddsRatio_working_3-way'!AG150</f>
        <v>-0.99017684941019879</v>
      </c>
      <c r="AN150" s="11">
        <f>'OddsRatio_working_3-way'!AB150+'OddsRatio_working_3-way'!AH150</f>
        <v>-0.1565652076693938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1.1467420570795919</v>
      </c>
      <c r="AS150" s="11">
        <f>IF(('OddsRatio_working_3-way'!X150=0),IF(Q150&gt;0,-Q150^(1/3),(-Q150)^(1/3)),'OddsRatio_working_3-way'!AM150-'OddsRatio_working_3-way'!R150/3)</f>
        <v>-0.99017684941019879</v>
      </c>
      <c r="AT150" s="11">
        <f>IF(('OddsRatio_working_3-way'!X150=0),IF(Q150&gt;0,-Q150^(1/3),(-Q150)^(1/3)),'OddsRatio_working_3-way'!AN150-'OddsRatio_working_3-way'!R150/3)</f>
        <v>-0.1565652076693938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9">
        <f t="shared" si="39"/>
        <v>0.34858343761253208</v>
      </c>
      <c r="E151" s="9">
        <f t="shared" si="40"/>
        <v>0.26706561429544001</v>
      </c>
      <c r="F151" s="9">
        <f t="shared" si="41"/>
        <v>0.38435094809202819</v>
      </c>
      <c r="G151" s="9">
        <f t="shared" si="42"/>
        <v>1.0678592138498069</v>
      </c>
      <c r="H151" s="9">
        <f t="shared" si="43"/>
        <v>2.8687536242371618</v>
      </c>
      <c r="I151" s="9">
        <f t="shared" si="44"/>
        <v>3.744398179594004</v>
      </c>
      <c r="J151" s="9">
        <f t="shared" si="45"/>
        <v>2.6017888207747104</v>
      </c>
      <c r="K151" s="11">
        <f t="shared" si="46"/>
        <v>0.36363636363636365</v>
      </c>
      <c r="L151" s="11">
        <f t="shared" si="47"/>
        <v>0.28011204481792717</v>
      </c>
      <c r="M151" s="11">
        <f t="shared" si="48"/>
        <v>0.4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-0.27486631016042806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0.2371275783040489</v>
      </c>
      <c r="Q151" s="11">
        <f>2*'OddsRatio_working_3-way'!K151*'OddsRatio_working_3-way'!L151*'OddsRatio_working_3-way'!M151</f>
        <v>8.1487140310669726E-2</v>
      </c>
      <c r="R151" s="11">
        <f t="shared" si="49"/>
        <v>0</v>
      </c>
      <c r="S151" s="11">
        <f t="shared" si="50"/>
        <v>-0.86270150083379582</v>
      </c>
      <c r="T151" s="11">
        <f t="shared" si="51"/>
        <v>-0.29646099685010163</v>
      </c>
      <c r="U151" s="11">
        <f>'OddsRatio_working_3-way'!S151-'OddsRatio_working_3-way'!R151^2/3</f>
        <v>-0.86270150083379582</v>
      </c>
      <c r="V151" s="11">
        <f>'OddsRatio_working_3-way'!S151*'OddsRatio_working_3-way'!R151/3-2*'OddsRatio_working_3-way'!R151^3/27-'OddsRatio_working_3-way'!T151</f>
        <v>0.29646099685010163</v>
      </c>
      <c r="W151" s="11">
        <f>'OddsRatio_working_3-way'!V151^2+4*'OddsRatio_working_3-way'!U151^3/27</f>
        <v>-7.2322016253544841E-3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0.15420872565998855</v>
      </c>
      <c r="Y151" s="11">
        <f>IF('OddsRatio_working_3-way'!W151&gt;=0,IF('OddsRatio_working_3-way'!V151+SQRT('OddsRatio_working_3-way'!W151)&gt;0,0,PI()),ACOS('OddsRatio_working_3-way'!V151/(2*'OddsRatio_working_3-way'!X151)))</f>
        <v>0.27935718215019878</v>
      </c>
      <c r="Z151" s="11">
        <f>'OddsRatio_working_3-way'!X151^(1/3)*COS('OddsRatio_working_3-way'!Y151/3)</f>
        <v>0.53392960692490343</v>
      </c>
      <c r="AA151" s="11">
        <f>'OddsRatio_working_3-way'!X151^(1/3)*COS(('OddsRatio_working_3-way'!Y151+2*PI())/3)</f>
        <v>-0.31014762811777613</v>
      </c>
      <c r="AB151" s="11">
        <f>'OddsRatio_working_3-way'!X151^(1/3)*COS(('OddsRatio_working_3-way'!Y151+4*PI())/3)</f>
        <v>-0.22378197880712766</v>
      </c>
      <c r="AC151" s="11">
        <f>'OddsRatio_working_3-way'!X151^(1/3)*SIN('OddsRatio_working_3-way'!Y151/3)</f>
        <v>4.9863230878239899E-2</v>
      </c>
      <c r="AD151" s="11">
        <f>'OddsRatio_working_3-way'!X151^(1/3)*SIN(('OddsRatio_working_3-way'!Y151+2*PI())/3)</f>
        <v>0.43746498799048616</v>
      </c>
      <c r="AE151" s="11">
        <f>'OddsRatio_working_3-way'!X151^(1/3)*SIN(('OddsRatio_working_3-way'!Y151+4*PI())/3)</f>
        <v>-0.4873282188687259</v>
      </c>
      <c r="AF151" s="11">
        <f>-'OddsRatio_working_3-way'!U151/(3*'OddsRatio_working_3-way'!X151^(1/3))*COS(('OddsRatio_working_3-way'!Y151)/3)</f>
        <v>0.53392960692490343</v>
      </c>
      <c r="AG151" s="11">
        <f>-'OddsRatio_working_3-way'!U151/(3*'OddsRatio_working_3-way'!X151^(1/3))*COS(('OddsRatio_working_3-way'!Y151+2*PI())/3)</f>
        <v>-0.31014762811777613</v>
      </c>
      <c r="AH151" s="11">
        <f>-'OddsRatio_working_3-way'!U151/(3*'OddsRatio_working_3-way'!X151^(1/3))*COS(('OddsRatio_working_3-way'!Y151+4*PI())/3)</f>
        <v>-0.22378197880712766</v>
      </c>
      <c r="AI151" s="11">
        <f>'OddsRatio_working_3-way'!U151/(3*'OddsRatio_working_3-way'!X151^(1/3))*SIN(('OddsRatio_working_3-way'!Y151)/3)</f>
        <v>-4.9863230878239899E-2</v>
      </c>
      <c r="AJ151" s="11">
        <f>'OddsRatio_working_3-way'!U151/(3*'OddsRatio_working_3-way'!X151^(1/3))*SIN(('OddsRatio_working_3-way'!Y151+2*PI())/3)</f>
        <v>-0.43746498799048616</v>
      </c>
      <c r="AK151" s="11">
        <f>'OddsRatio_working_3-way'!U151/(3*'OddsRatio_working_3-way'!X151^(1/3))*SIN(('OddsRatio_working_3-way'!Y151+4*PI())/3)</f>
        <v>0.4873282188687259</v>
      </c>
      <c r="AL151" s="11">
        <f>'OddsRatio_working_3-way'!Z151+'OddsRatio_working_3-way'!AF151</f>
        <v>1.0678592138498069</v>
      </c>
      <c r="AM151" s="11">
        <f>'OddsRatio_working_3-way'!AA151+'OddsRatio_working_3-way'!AG151</f>
        <v>-0.62029525623555226</v>
      </c>
      <c r="AN151" s="11">
        <f>'OddsRatio_working_3-way'!AB151+'OddsRatio_working_3-way'!AH151</f>
        <v>-0.44756395761425533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1.0678592138498069</v>
      </c>
      <c r="AS151" s="11">
        <f>IF(('OddsRatio_working_3-way'!X151=0),IF(Q151&gt;0,-Q151^(1/3),(-Q151)^(1/3)),'OddsRatio_working_3-way'!AM151-'OddsRatio_working_3-way'!R151/3)</f>
        <v>-0.62029525623555226</v>
      </c>
      <c r="AT151" s="11">
        <f>IF(('OddsRatio_working_3-way'!X151=0),IF(Q151&gt;0,-Q151^(1/3),(-Q151)^(1/3)),'OddsRatio_working_3-way'!AN151-'OddsRatio_working_3-way'!R151/3)</f>
        <v>-0.44756395761425533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9">
        <f t="shared" si="39"/>
        <v>0.37350762370272206</v>
      </c>
      <c r="E152" s="9">
        <f t="shared" si="40"/>
        <v>0.25885286347378039</v>
      </c>
      <c r="F152" s="9">
        <f t="shared" si="41"/>
        <v>0.36763951282349744</v>
      </c>
      <c r="G152" s="9">
        <f t="shared" si="42"/>
        <v>1.0683576580574805</v>
      </c>
      <c r="H152" s="9">
        <f t="shared" si="43"/>
        <v>2.6773215231502441</v>
      </c>
      <c r="I152" s="9">
        <f t="shared" si="44"/>
        <v>3.8631985235940478</v>
      </c>
      <c r="J152" s="9">
        <f t="shared" si="45"/>
        <v>2.720055829472543</v>
      </c>
      <c r="K152" s="11">
        <f t="shared" si="46"/>
        <v>0.38910505836575876</v>
      </c>
      <c r="L152" s="11">
        <f t="shared" si="47"/>
        <v>0.27173913043478259</v>
      </c>
      <c r="M152" s="11">
        <f t="shared" si="48"/>
        <v>0.38314176245210729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-0.27443460500618666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0.23739751395378833</v>
      </c>
      <c r="Q152" s="11">
        <f>2*'OddsRatio_working_3-way'!K152*'OddsRatio_working_3-way'!L152*'OddsRatio_working_3-way'!M152</f>
        <v>8.1023042305047213E-2</v>
      </c>
      <c r="R152" s="11">
        <f t="shared" si="49"/>
        <v>0</v>
      </c>
      <c r="S152" s="11">
        <f t="shared" si="50"/>
        <v>-0.86504219811651162</v>
      </c>
      <c r="T152" s="11">
        <f t="shared" si="51"/>
        <v>-0.29523624509095958</v>
      </c>
      <c r="U152" s="11">
        <f>'OddsRatio_working_3-way'!S152-'OddsRatio_working_3-way'!R152^2/3</f>
        <v>-0.86504219811651162</v>
      </c>
      <c r="V152" s="11">
        <f>'OddsRatio_working_3-way'!S152*'OddsRatio_working_3-way'!R152/3-2*'OddsRatio_working_3-way'!R152^3/27-'OddsRatio_working_3-way'!T152</f>
        <v>0.29523624509095958</v>
      </c>
      <c r="W152" s="11">
        <f>'OddsRatio_working_3-way'!V152^2+4*'OddsRatio_working_3-way'!U152^3/27</f>
        <v>-8.7332411665350107E-3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0.15483675402011643</v>
      </c>
      <c r="Y152" s="11">
        <f>IF('OddsRatio_working_3-way'!W152&gt;=0,IF('OddsRatio_working_3-way'!V152+SQRT('OddsRatio_working_3-way'!W152)&gt;0,0,PI()),ACOS('OddsRatio_working_3-way'!V152/(2*'OddsRatio_working_3-way'!X152)))</f>
        <v>0.30655420724241456</v>
      </c>
      <c r="Z152" s="11">
        <f>'OddsRatio_working_3-way'!X152^(1/3)*COS('OddsRatio_working_3-way'!Y152/3)</f>
        <v>0.53417882902874025</v>
      </c>
      <c r="AA152" s="11">
        <f>'OddsRatio_working_3-way'!X152^(1/3)*COS(('OddsRatio_working_3-way'!Y152+2*PI())/3)</f>
        <v>-0.31452656759337355</v>
      </c>
      <c r="AB152" s="11">
        <f>'OddsRatio_working_3-way'!X152^(1/3)*COS(('OddsRatio_working_3-way'!Y152+4*PI())/3)</f>
        <v>-0.21965226143536709</v>
      </c>
      <c r="AC152" s="11">
        <f>'OddsRatio_working_3-way'!X152^(1/3)*SIN('OddsRatio_working_3-way'!Y152/3)</f>
        <v>5.4775706199504212E-2</v>
      </c>
      <c r="AD152" s="11">
        <f>'OddsRatio_working_3-way'!X152^(1/3)*SIN(('OddsRatio_working_3-way'!Y152+2*PI())/3)</f>
        <v>0.4352245830029613</v>
      </c>
      <c r="AE152" s="11">
        <f>'OddsRatio_working_3-way'!X152^(1/3)*SIN(('OddsRatio_working_3-way'!Y152+4*PI())/3)</f>
        <v>-0.49000028920246536</v>
      </c>
      <c r="AF152" s="11">
        <f>-'OddsRatio_working_3-way'!U152/(3*'OddsRatio_working_3-way'!X152^(1/3))*COS(('OddsRatio_working_3-way'!Y152)/3)</f>
        <v>0.53417882902874025</v>
      </c>
      <c r="AG152" s="11">
        <f>-'OddsRatio_working_3-way'!U152/(3*'OddsRatio_working_3-way'!X152^(1/3))*COS(('OddsRatio_working_3-way'!Y152+2*PI())/3)</f>
        <v>-0.31452656759337355</v>
      </c>
      <c r="AH152" s="11">
        <f>-'OddsRatio_working_3-way'!U152/(3*'OddsRatio_working_3-way'!X152^(1/3))*COS(('OddsRatio_working_3-way'!Y152+4*PI())/3)</f>
        <v>-0.21965226143536709</v>
      </c>
      <c r="AI152" s="11">
        <f>'OddsRatio_working_3-way'!U152/(3*'OddsRatio_working_3-way'!X152^(1/3))*SIN(('OddsRatio_working_3-way'!Y152)/3)</f>
        <v>-5.4775706199504212E-2</v>
      </c>
      <c r="AJ152" s="11">
        <f>'OddsRatio_working_3-way'!U152/(3*'OddsRatio_working_3-way'!X152^(1/3))*SIN(('OddsRatio_working_3-way'!Y152+2*PI())/3)</f>
        <v>-0.4352245830029613</v>
      </c>
      <c r="AK152" s="11">
        <f>'OddsRatio_working_3-way'!U152/(3*'OddsRatio_working_3-way'!X152^(1/3))*SIN(('OddsRatio_working_3-way'!Y152+4*PI())/3)</f>
        <v>0.49000028920246536</v>
      </c>
      <c r="AL152" s="11">
        <f>'OddsRatio_working_3-way'!Z152+'OddsRatio_working_3-way'!AF152</f>
        <v>1.0683576580574805</v>
      </c>
      <c r="AM152" s="11">
        <f>'OddsRatio_working_3-way'!AA152+'OddsRatio_working_3-way'!AG152</f>
        <v>-0.6290531351867471</v>
      </c>
      <c r="AN152" s="11">
        <f>'OddsRatio_working_3-way'!AB152+'OddsRatio_working_3-way'!AH152</f>
        <v>-0.43930452287073418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1.0683576580574805</v>
      </c>
      <c r="AS152" s="11">
        <f>IF(('OddsRatio_working_3-way'!X152=0),IF(Q152&gt;0,-Q152^(1/3),(-Q152)^(1/3)),'OddsRatio_working_3-way'!AM152-'OddsRatio_working_3-way'!R152/3)</f>
        <v>-0.6290531351867471</v>
      </c>
      <c r="AT152" s="11">
        <f>IF(('OddsRatio_working_3-way'!X152=0),IF(Q152&gt;0,-Q152^(1/3),(-Q152)^(1/3)),'OddsRatio_working_3-way'!AN152-'OddsRatio_working_3-way'!R152/3)</f>
        <v>-0.43930452287073418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9">
        <f t="shared" si="39"/>
        <v>0.41529613602407861</v>
      </c>
      <c r="E153" s="9">
        <f t="shared" si="40"/>
        <v>0.26496211522494567</v>
      </c>
      <c r="F153" s="9">
        <f t="shared" si="41"/>
        <v>0.31974174875097594</v>
      </c>
      <c r="G153" s="9">
        <f t="shared" si="42"/>
        <v>1.0429039322686733</v>
      </c>
      <c r="H153" s="9">
        <f t="shared" si="43"/>
        <v>2.4079203085627086</v>
      </c>
      <c r="I153" s="9">
        <f t="shared" si="44"/>
        <v>3.7741244598346713</v>
      </c>
      <c r="J153" s="9">
        <f t="shared" si="45"/>
        <v>3.1275240218280933</v>
      </c>
      <c r="K153" s="11">
        <f t="shared" si="46"/>
        <v>0.42553191489361702</v>
      </c>
      <c r="L153" s="11">
        <f t="shared" si="47"/>
        <v>0.27322404371584696</v>
      </c>
      <c r="M153" s="11">
        <f t="shared" si="48"/>
        <v>0.32894736842105265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-0.28017091035926067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0.23138374362834185</v>
      </c>
      <c r="Q153" s="11">
        <f>2*'OddsRatio_working_3-way'!K153*'OddsRatio_working_3-way'!L153*'OddsRatio_working_3-way'!M153</f>
        <v>7.6490493761435324E-2</v>
      </c>
      <c r="R153" s="11">
        <f t="shared" si="49"/>
        <v>0</v>
      </c>
      <c r="S153" s="11">
        <f t="shared" si="50"/>
        <v>-0.8258664089417439</v>
      </c>
      <c r="T153" s="11">
        <f t="shared" si="51"/>
        <v>-0.27301368890636163</v>
      </c>
      <c r="U153" s="11">
        <f>'OddsRatio_working_3-way'!S153-'OddsRatio_working_3-way'!R153^2/3</f>
        <v>-0.8258664089417439</v>
      </c>
      <c r="V153" s="11">
        <f>'OddsRatio_working_3-way'!S153*'OddsRatio_working_3-way'!R153/3-2*'OddsRatio_working_3-way'!R153^3/27-'OddsRatio_working_3-way'!T153</f>
        <v>0.27301368890636163</v>
      </c>
      <c r="W153" s="11">
        <f>'OddsRatio_working_3-way'!V153^2+4*'OddsRatio_working_3-way'!U153^3/27</f>
        <v>-8.9133897146041335E-3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0.14443845059822519</v>
      </c>
      <c r="Y153" s="11">
        <f>IF('OddsRatio_working_3-way'!W153&gt;=0,IF('OddsRatio_working_3-way'!V153+SQRT('OddsRatio_working_3-way'!W153)&gt;0,0,PI()),ACOS('OddsRatio_working_3-way'!V153/(2*'OddsRatio_working_3-way'!X153)))</f>
        <v>0.33293684212564401</v>
      </c>
      <c r="Z153" s="11">
        <f>'OddsRatio_working_3-way'!X153^(1/3)*COS('OddsRatio_working_3-way'!Y153/3)</f>
        <v>0.52145196613433664</v>
      </c>
      <c r="AA153" s="11">
        <f>'OddsRatio_working_3-way'!X153^(1/3)*COS(('OddsRatio_working_3-way'!Y153+2*PI())/3)</f>
        <v>-0.31104980939637294</v>
      </c>
      <c r="AB153" s="11">
        <f>'OddsRatio_working_3-way'!X153^(1/3)*COS(('OddsRatio_working_3-way'!Y153+4*PI())/3)</f>
        <v>-0.21040215673796389</v>
      </c>
      <c r="AC153" s="11">
        <f>'OddsRatio_working_3-way'!X153^(1/3)*SIN('OddsRatio_working_3-way'!Y153/3)</f>
        <v>5.8108949355636458E-2</v>
      </c>
      <c r="AD153" s="11">
        <f>'OddsRatio_working_3-way'!X153^(1/3)*SIN(('OddsRatio_working_3-way'!Y153+2*PI())/3)</f>
        <v>0.4225361748478601</v>
      </c>
      <c r="AE153" s="11">
        <f>'OddsRatio_working_3-way'!X153^(1/3)*SIN(('OddsRatio_working_3-way'!Y153+4*PI())/3)</f>
        <v>-0.48064512420349653</v>
      </c>
      <c r="AF153" s="11">
        <f>-'OddsRatio_working_3-way'!U153/(3*'OddsRatio_working_3-way'!X153^(1/3))*COS(('OddsRatio_working_3-way'!Y153)/3)</f>
        <v>0.52145196613433653</v>
      </c>
      <c r="AG153" s="11">
        <f>-'OddsRatio_working_3-way'!U153/(3*'OddsRatio_working_3-way'!X153^(1/3))*COS(('OddsRatio_working_3-way'!Y153+2*PI())/3)</f>
        <v>-0.31104980939637283</v>
      </c>
      <c r="AH153" s="11">
        <f>-'OddsRatio_working_3-way'!U153/(3*'OddsRatio_working_3-way'!X153^(1/3))*COS(('OddsRatio_working_3-way'!Y153+4*PI())/3)</f>
        <v>-0.21040215673796384</v>
      </c>
      <c r="AI153" s="11">
        <f>'OddsRatio_working_3-way'!U153/(3*'OddsRatio_working_3-way'!X153^(1/3))*SIN(('OddsRatio_working_3-way'!Y153)/3)</f>
        <v>-5.8108949355636444E-2</v>
      </c>
      <c r="AJ153" s="11">
        <f>'OddsRatio_working_3-way'!U153/(3*'OddsRatio_working_3-way'!X153^(1/3))*SIN(('OddsRatio_working_3-way'!Y153+2*PI())/3)</f>
        <v>-0.42253617484786005</v>
      </c>
      <c r="AK153" s="11">
        <f>'OddsRatio_working_3-way'!U153/(3*'OddsRatio_working_3-way'!X153^(1/3))*SIN(('OddsRatio_working_3-way'!Y153+4*PI())/3)</f>
        <v>0.48064512420349642</v>
      </c>
      <c r="AL153" s="11">
        <f>'OddsRatio_working_3-way'!Z153+'OddsRatio_working_3-way'!AF153</f>
        <v>1.0429039322686733</v>
      </c>
      <c r="AM153" s="11">
        <f>'OddsRatio_working_3-way'!AA153+'OddsRatio_working_3-way'!AG153</f>
        <v>-0.62209961879274578</v>
      </c>
      <c r="AN153" s="11">
        <f>'OddsRatio_working_3-way'!AB153+'OddsRatio_working_3-way'!AH153</f>
        <v>-0.42080431347592773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1.0429039322686733</v>
      </c>
      <c r="AS153" s="11">
        <f>IF(('OddsRatio_working_3-way'!X153=0),IF(Q153&gt;0,-Q153^(1/3),(-Q153)^(1/3)),'OddsRatio_working_3-way'!AM153-'OddsRatio_working_3-way'!R153/3)</f>
        <v>-0.62209961879274578</v>
      </c>
      <c r="AT153" s="11">
        <f>IF(('OddsRatio_working_3-way'!X153=0),IF(Q153&gt;0,-Q153^(1/3),(-Q153)^(1/3)),'OddsRatio_working_3-way'!AN153-'OddsRatio_working_3-way'!R153/3)</f>
        <v>-0.42080431347592773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9">
        <f t="shared" si="39"/>
        <v>0.63526358041703634</v>
      </c>
      <c r="E154" s="9">
        <f t="shared" si="40"/>
        <v>0.20851718788459286</v>
      </c>
      <c r="F154" s="9">
        <f t="shared" si="41"/>
        <v>0.15621923169837063</v>
      </c>
      <c r="G154" s="9">
        <f t="shared" si="42"/>
        <v>1.0632402594197436</v>
      </c>
      <c r="H154" s="9">
        <f t="shared" si="43"/>
        <v>1.574149740086662</v>
      </c>
      <c r="I154" s="9">
        <f t="shared" si="44"/>
        <v>4.795767726128485</v>
      </c>
      <c r="J154" s="9">
        <f t="shared" si="45"/>
        <v>6.4012605178522977</v>
      </c>
      <c r="K154" s="11">
        <f t="shared" si="46"/>
        <v>0.64935064935064934</v>
      </c>
      <c r="L154" s="11">
        <f t="shared" si="47"/>
        <v>0.21881838074398249</v>
      </c>
      <c r="M154" s="11">
        <f t="shared" si="48"/>
        <v>0.16447368421052633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-0.2288680598452566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0.21477068940503236</v>
      </c>
      <c r="Q154" s="11">
        <f>2*'OddsRatio_working_3-way'!K154*'OddsRatio_working_3-way'!L154*'OddsRatio_working_3-way'!M154</f>
        <v>4.6740084745382458E-2</v>
      </c>
      <c r="R154" s="11">
        <f t="shared" si="49"/>
        <v>0</v>
      </c>
      <c r="S154" s="11">
        <f t="shared" si="50"/>
        <v>-0.93840394133739835</v>
      </c>
      <c r="T154" s="11">
        <f t="shared" si="51"/>
        <v>-0.20422283815830219</v>
      </c>
      <c r="U154" s="11">
        <f>'OddsRatio_working_3-way'!S154-'OddsRatio_working_3-way'!R154^2/3</f>
        <v>-0.93840394133739835</v>
      </c>
      <c r="V154" s="11">
        <f>'OddsRatio_working_3-way'!S154*'OddsRatio_working_3-way'!R154/3-2*'OddsRatio_working_3-way'!R154^3/27-'OddsRatio_working_3-way'!T154</f>
        <v>0.20422283815830219</v>
      </c>
      <c r="W154" s="11">
        <f>'OddsRatio_working_3-way'!V154^2+4*'OddsRatio_working_3-way'!U154^3/27</f>
        <v>-8.0716787531389847E-2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0.17494553092092832</v>
      </c>
      <c r="Y154" s="11">
        <f>IF('OddsRatio_working_3-way'!W154&gt;=0,IF('OddsRatio_working_3-way'!V154+SQRT('OddsRatio_working_3-way'!W154)&gt;0,0,PI()),ACOS('OddsRatio_working_3-way'!V154/(2*'OddsRatio_working_3-way'!X154)))</f>
        <v>0.94754841903610965</v>
      </c>
      <c r="Z154" s="11">
        <f>'OddsRatio_working_3-way'!X154^(1/3)*COS('OddsRatio_working_3-way'!Y154/3)</f>
        <v>0.53162012970987182</v>
      </c>
      <c r="AA154" s="11">
        <f>'OddsRatio_working_3-way'!X154^(1/3)*COS(('OddsRatio_working_3-way'!Y154+2*PI())/3)</f>
        <v>-0.41626276041003013</v>
      </c>
      <c r="AB154" s="11">
        <f>'OddsRatio_working_3-way'!X154^(1/3)*COS(('OddsRatio_working_3-way'!Y154+4*PI())/3)</f>
        <v>-0.1153573692998419</v>
      </c>
      <c r="AC154" s="11">
        <f>'OddsRatio_working_3-way'!X154^(1/3)*SIN('OddsRatio_working_3-way'!Y154/3)</f>
        <v>0.17372780855807687</v>
      </c>
      <c r="AD154" s="11">
        <f>'OddsRatio_working_3-way'!X154^(1/3)*SIN(('OddsRatio_working_3-way'!Y154+2*PI())/3)</f>
        <v>0.37353263321288904</v>
      </c>
      <c r="AE154" s="11">
        <f>'OddsRatio_working_3-way'!X154^(1/3)*SIN(('OddsRatio_working_3-way'!Y154+4*PI())/3)</f>
        <v>-0.54726044177096589</v>
      </c>
      <c r="AF154" s="11">
        <f>-'OddsRatio_working_3-way'!U154/(3*'OddsRatio_working_3-way'!X154^(1/3))*COS(('OddsRatio_working_3-way'!Y154)/3)</f>
        <v>0.53162012970987182</v>
      </c>
      <c r="AG154" s="11">
        <f>-'OddsRatio_working_3-way'!U154/(3*'OddsRatio_working_3-way'!X154^(1/3))*COS(('OddsRatio_working_3-way'!Y154+2*PI())/3)</f>
        <v>-0.41626276041003002</v>
      </c>
      <c r="AH154" s="11">
        <f>-'OddsRatio_working_3-way'!U154/(3*'OddsRatio_working_3-way'!X154^(1/3))*COS(('OddsRatio_working_3-way'!Y154+4*PI())/3)</f>
        <v>-0.11535736929984189</v>
      </c>
      <c r="AI154" s="11">
        <f>'OddsRatio_working_3-way'!U154/(3*'OddsRatio_working_3-way'!X154^(1/3))*SIN(('OddsRatio_working_3-way'!Y154)/3)</f>
        <v>-0.17372780855807685</v>
      </c>
      <c r="AJ154" s="11">
        <f>'OddsRatio_working_3-way'!U154/(3*'OddsRatio_working_3-way'!X154^(1/3))*SIN(('OddsRatio_working_3-way'!Y154+2*PI())/3)</f>
        <v>-0.37353263321288893</v>
      </c>
      <c r="AK154" s="11">
        <f>'OddsRatio_working_3-way'!U154/(3*'OddsRatio_working_3-way'!X154^(1/3))*SIN(('OddsRatio_working_3-way'!Y154+4*PI())/3)</f>
        <v>0.54726044177096578</v>
      </c>
      <c r="AL154" s="11">
        <f>'OddsRatio_working_3-way'!Z154+'OddsRatio_working_3-way'!AF154</f>
        <v>1.0632402594197436</v>
      </c>
      <c r="AM154" s="11">
        <f>'OddsRatio_working_3-way'!AA154+'OddsRatio_working_3-way'!AG154</f>
        <v>-0.83252552082006015</v>
      </c>
      <c r="AN154" s="11">
        <f>'OddsRatio_working_3-way'!AB154+'OddsRatio_working_3-way'!AH154</f>
        <v>-0.23071473859968378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1.0632402594197436</v>
      </c>
      <c r="AS154" s="11">
        <f>IF(('OddsRatio_working_3-way'!X154=0),IF(Q154&gt;0,-Q154^(1/3),(-Q154)^(1/3)),'OddsRatio_working_3-way'!AM154-'OddsRatio_working_3-way'!R154/3)</f>
        <v>-0.83252552082006015</v>
      </c>
      <c r="AT154" s="11">
        <f>IF(('OddsRatio_working_3-way'!X154=0),IF(Q154&gt;0,-Q154^(1/3),(-Q154)^(1/3)),'OddsRatio_working_3-way'!AN154-'OddsRatio_working_3-way'!R154/3)</f>
        <v>-0.23071473859968378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9">
        <f t="shared" si="39"/>
        <v>0.58570405723061647</v>
      </c>
      <c r="E155" s="9">
        <f t="shared" si="40"/>
        <v>0.25970637051469397</v>
      </c>
      <c r="F155" s="9">
        <f t="shared" si="41"/>
        <v>0.15458957225468947</v>
      </c>
      <c r="G155" s="9">
        <f t="shared" si="42"/>
        <v>1.0557416254053167</v>
      </c>
      <c r="H155" s="9">
        <f t="shared" si="43"/>
        <v>1.7073468890215622</v>
      </c>
      <c r="I155" s="9">
        <f t="shared" si="44"/>
        <v>3.8505023885943559</v>
      </c>
      <c r="J155" s="9">
        <f t="shared" si="45"/>
        <v>6.4687416195995393</v>
      </c>
      <c r="K155" s="11">
        <f t="shared" si="46"/>
        <v>0.5988023952095809</v>
      </c>
      <c r="L155" s="11">
        <f t="shared" si="47"/>
        <v>0.27027027027027023</v>
      </c>
      <c r="M155" s="11">
        <f t="shared" si="48"/>
        <v>0.16181229773462785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-0.24539270972617877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0.22390275863911119</v>
      </c>
      <c r="Q155" s="11">
        <f>2*'OddsRatio_working_3-way'!K155*'OddsRatio_working_3-way'!L155*'OddsRatio_working_3-way'!M155</f>
        <v>5.2374914301546477E-2</v>
      </c>
      <c r="R155" s="11">
        <f t="shared" si="49"/>
        <v>0</v>
      </c>
      <c r="S155" s="11">
        <f t="shared" si="50"/>
        <v>-0.91242628556061378</v>
      </c>
      <c r="T155" s="11">
        <f t="shared" si="51"/>
        <v>-0.21343304925394474</v>
      </c>
      <c r="U155" s="11">
        <f>'OddsRatio_working_3-way'!S155-'OddsRatio_working_3-way'!R155^2/3</f>
        <v>-0.91242628556061378</v>
      </c>
      <c r="V155" s="11">
        <f>'OddsRatio_working_3-way'!S155*'OddsRatio_working_3-way'!R155/3-2*'OddsRatio_working_3-way'!R155^3/27-'OddsRatio_working_3-way'!T155</f>
        <v>0.21343304925394474</v>
      </c>
      <c r="W155" s="11">
        <f>'OddsRatio_working_3-way'!V155^2+4*'OddsRatio_working_3-way'!U155^3/27</f>
        <v>-6.6981845580039834E-2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0.16773156537595765</v>
      </c>
      <c r="Y155" s="11">
        <f>IF('OddsRatio_working_3-way'!W155&gt;=0,IF('OddsRatio_working_3-way'!V155+SQRT('OddsRatio_working_3-way'!W155)&gt;0,0,PI()),ACOS('OddsRatio_working_3-way'!V155/(2*'OddsRatio_working_3-way'!X155)))</f>
        <v>0.88118937114372042</v>
      </c>
      <c r="Z155" s="11">
        <f>'OddsRatio_working_3-way'!X155^(1/3)*COS('OddsRatio_working_3-way'!Y155/3)</f>
        <v>0.52787081270265834</v>
      </c>
      <c r="AA155" s="11">
        <f>'OddsRatio_working_3-way'!X155^(1/3)*COS(('OddsRatio_working_3-way'!Y155+2*PI())/3)</f>
        <v>-0.40221365920632357</v>
      </c>
      <c r="AB155" s="11">
        <f>'OddsRatio_working_3-way'!X155^(1/3)*COS(('OddsRatio_working_3-way'!Y155+4*PI())/3)</f>
        <v>-0.12565715349633488</v>
      </c>
      <c r="AC155" s="11">
        <f>'OddsRatio_working_3-way'!X155^(1/3)*SIN('OddsRatio_working_3-way'!Y155/3)</f>
        <v>0.15966997301780431</v>
      </c>
      <c r="AD155" s="11">
        <f>'OddsRatio_working_3-way'!X155^(1/3)*SIN(('OddsRatio_working_3-way'!Y155+2*PI())/3)</f>
        <v>0.37731454720793733</v>
      </c>
      <c r="AE155" s="11">
        <f>'OddsRatio_working_3-way'!X155^(1/3)*SIN(('OddsRatio_working_3-way'!Y155+4*PI())/3)</f>
        <v>-0.53698452022574161</v>
      </c>
      <c r="AF155" s="11">
        <f>-'OddsRatio_working_3-way'!U155/(3*'OddsRatio_working_3-way'!X155^(1/3))*COS(('OddsRatio_working_3-way'!Y155)/3)</f>
        <v>0.52787081270265823</v>
      </c>
      <c r="AG155" s="11">
        <f>-'OddsRatio_working_3-way'!U155/(3*'OddsRatio_working_3-way'!X155^(1/3))*COS(('OddsRatio_working_3-way'!Y155+2*PI())/3)</f>
        <v>-0.40221365920632351</v>
      </c>
      <c r="AH155" s="11">
        <f>-'OddsRatio_working_3-way'!U155/(3*'OddsRatio_working_3-way'!X155^(1/3))*COS(('OddsRatio_working_3-way'!Y155+4*PI())/3)</f>
        <v>-0.12565715349633486</v>
      </c>
      <c r="AI155" s="11">
        <f>'OddsRatio_working_3-way'!U155/(3*'OddsRatio_working_3-way'!X155^(1/3))*SIN(('OddsRatio_working_3-way'!Y155)/3)</f>
        <v>-0.15966997301780428</v>
      </c>
      <c r="AJ155" s="11">
        <f>'OddsRatio_working_3-way'!U155/(3*'OddsRatio_working_3-way'!X155^(1/3))*SIN(('OddsRatio_working_3-way'!Y155+2*PI())/3)</f>
        <v>-0.37731454720793722</v>
      </c>
      <c r="AK155" s="11">
        <f>'OddsRatio_working_3-way'!U155/(3*'OddsRatio_working_3-way'!X155^(1/3))*SIN(('OddsRatio_working_3-way'!Y155+4*PI())/3)</f>
        <v>0.5369845202257415</v>
      </c>
      <c r="AL155" s="11">
        <f>'OddsRatio_working_3-way'!Z155+'OddsRatio_working_3-way'!AF155</f>
        <v>1.0557416254053167</v>
      </c>
      <c r="AM155" s="11">
        <f>'OddsRatio_working_3-way'!AA155+'OddsRatio_working_3-way'!AG155</f>
        <v>-0.80442731841264714</v>
      </c>
      <c r="AN155" s="11">
        <f>'OddsRatio_working_3-way'!AB155+'OddsRatio_working_3-way'!AH155</f>
        <v>-0.25131430699266977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1.0557416254053167</v>
      </c>
      <c r="AS155" s="11">
        <f>IF(('OddsRatio_working_3-way'!X155=0),IF(Q155&gt;0,-Q155^(1/3),(-Q155)^(1/3)),'OddsRatio_working_3-way'!AM155-'OddsRatio_working_3-way'!R155/3)</f>
        <v>-0.80442731841264714</v>
      </c>
      <c r="AT155" s="11">
        <f>IF(('OddsRatio_working_3-way'!X155=0),IF(Q155&gt;0,-Q155^(1/3),(-Q155)^(1/3)),'OddsRatio_working_3-way'!AN155-'OddsRatio_working_3-way'!R155/3)</f>
        <v>-0.25131430699266977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9">
        <f t="shared" si="39"/>
        <v>0.36536045959933022</v>
      </c>
      <c r="E156" s="9">
        <f t="shared" si="40"/>
        <v>0.30999237227374071</v>
      </c>
      <c r="F156" s="9">
        <f t="shared" si="41"/>
        <v>0.32464716812692923</v>
      </c>
      <c r="G156" s="9">
        <f t="shared" si="42"/>
        <v>1.0401335637232851</v>
      </c>
      <c r="H156" s="9">
        <f t="shared" si="43"/>
        <v>2.7370230514178857</v>
      </c>
      <c r="I156" s="9">
        <f t="shared" si="44"/>
        <v>3.2258858263678296</v>
      </c>
      <c r="J156" s="9">
        <f t="shared" si="45"/>
        <v>3.0802671274465703</v>
      </c>
      <c r="K156" s="11">
        <f t="shared" si="46"/>
        <v>0.37453183520599254</v>
      </c>
      <c r="L156" s="11">
        <f t="shared" si="47"/>
        <v>0.31847133757961782</v>
      </c>
      <c r="M156" s="11">
        <f t="shared" si="48"/>
        <v>0.33333333333333331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-0.28418298782572748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0.23100105759520345</v>
      </c>
      <c r="Q156" s="11">
        <f>2*'OddsRatio_working_3-way'!K156*'OddsRatio_working_3-way'!L156*'OddsRatio_working_3-way'!M156</f>
        <v>7.9518436349467619E-2</v>
      </c>
      <c r="R156" s="11">
        <f t="shared" si="49"/>
        <v>0</v>
      </c>
      <c r="S156" s="11">
        <f t="shared" si="50"/>
        <v>-0.81286026078683726</v>
      </c>
      <c r="T156" s="11">
        <f t="shared" si="51"/>
        <v>-0.2798142033689629</v>
      </c>
      <c r="U156" s="11">
        <f>'OddsRatio_working_3-way'!S156-'OddsRatio_working_3-way'!R156^2/3</f>
        <v>-0.81286026078683726</v>
      </c>
      <c r="V156" s="11">
        <f>'OddsRatio_working_3-way'!S156*'OddsRatio_working_3-way'!R156/3-2*'OddsRatio_working_3-way'!R156^3/27-'OddsRatio_working_3-way'!T156</f>
        <v>0.2798142033689629</v>
      </c>
      <c r="W156" s="11">
        <f>'OddsRatio_working_3-way'!V156^2+4*'OddsRatio_working_3-way'!U156^3/27</f>
        <v>-1.2730122981461089E-3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0.14103988859995728</v>
      </c>
      <c r="Y156" s="11">
        <f>IF('OddsRatio_working_3-way'!W156&gt;=0,IF('OddsRatio_working_3-way'!V156+SQRT('OddsRatio_working_3-way'!W156)&gt;0,0,PI()),ACOS('OddsRatio_working_3-way'!V156/(2*'OddsRatio_working_3-way'!X156)))</f>
        <v>0.12682627491764364</v>
      </c>
      <c r="Z156" s="11">
        <f>'OddsRatio_working_3-way'!X156^(1/3)*COS('OddsRatio_working_3-way'!Y156/3)</f>
        <v>0.52006678186164257</v>
      </c>
      <c r="AA156" s="11">
        <f>'OddsRatio_working_3-way'!X156^(1/3)*COS(('OddsRatio_working_3-way'!Y156+2*PI())/3)</f>
        <v>-0.27908521498431665</v>
      </c>
      <c r="AB156" s="11">
        <f>'OddsRatio_working_3-way'!X156^(1/3)*COS(('OddsRatio_working_3-way'!Y156+4*PI())/3)</f>
        <v>-0.24098156687732597</v>
      </c>
      <c r="AC156" s="11">
        <f>'OddsRatio_working_3-way'!X156^(1/3)*SIN('OddsRatio_working_3-way'!Y156/3)</f>
        <v>2.1999151491678037E-2</v>
      </c>
      <c r="AD156" s="11">
        <f>'OddsRatio_working_3-way'!X156^(1/3)*SIN(('OddsRatio_working_3-way'!Y156+2*PI())/3)</f>
        <v>0.43939146901076359</v>
      </c>
      <c r="AE156" s="11">
        <f>'OddsRatio_working_3-way'!X156^(1/3)*SIN(('OddsRatio_working_3-way'!Y156+4*PI())/3)</f>
        <v>-0.46139062050244145</v>
      </c>
      <c r="AF156" s="11">
        <f>-'OddsRatio_working_3-way'!U156/(3*'OddsRatio_working_3-way'!X156^(1/3))*COS(('OddsRatio_working_3-way'!Y156)/3)</f>
        <v>0.52006678186164257</v>
      </c>
      <c r="AG156" s="11">
        <f>-'OddsRatio_working_3-way'!U156/(3*'OddsRatio_working_3-way'!X156^(1/3))*COS(('OddsRatio_working_3-way'!Y156+2*PI())/3)</f>
        <v>-0.27908521498431665</v>
      </c>
      <c r="AH156" s="11">
        <f>-'OddsRatio_working_3-way'!U156/(3*'OddsRatio_working_3-way'!X156^(1/3))*COS(('OddsRatio_working_3-way'!Y156+4*PI())/3)</f>
        <v>-0.24098156687732597</v>
      </c>
      <c r="AI156" s="11">
        <f>'OddsRatio_working_3-way'!U156/(3*'OddsRatio_working_3-way'!X156^(1/3))*SIN(('OddsRatio_working_3-way'!Y156)/3)</f>
        <v>-2.1999151491678037E-2</v>
      </c>
      <c r="AJ156" s="11">
        <f>'OddsRatio_working_3-way'!U156/(3*'OddsRatio_working_3-way'!X156^(1/3))*SIN(('OddsRatio_working_3-way'!Y156+2*PI())/3)</f>
        <v>-0.43939146901076359</v>
      </c>
      <c r="AK156" s="11">
        <f>'OddsRatio_working_3-way'!U156/(3*'OddsRatio_working_3-way'!X156^(1/3))*SIN(('OddsRatio_working_3-way'!Y156+4*PI())/3)</f>
        <v>0.46139062050244145</v>
      </c>
      <c r="AL156" s="11">
        <f>'OddsRatio_working_3-way'!Z156+'OddsRatio_working_3-way'!AF156</f>
        <v>1.0401335637232851</v>
      </c>
      <c r="AM156" s="11">
        <f>'OddsRatio_working_3-way'!AA156+'OddsRatio_working_3-way'!AG156</f>
        <v>-0.55817042996863331</v>
      </c>
      <c r="AN156" s="11">
        <f>'OddsRatio_working_3-way'!AB156+'OddsRatio_working_3-way'!AH156</f>
        <v>-0.48196313375465194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1.0401335637232851</v>
      </c>
      <c r="AS156" s="11">
        <f>IF(('OddsRatio_working_3-way'!X156=0),IF(Q156&gt;0,-Q156^(1/3),(-Q156)^(1/3)),'OddsRatio_working_3-way'!AM156-'OddsRatio_working_3-way'!R156/3)</f>
        <v>-0.55817042996863331</v>
      </c>
      <c r="AT156" s="11">
        <f>IF(('OddsRatio_working_3-way'!X156=0),IF(Q156&gt;0,-Q156^(1/3),(-Q156)^(1/3)),'OddsRatio_working_3-way'!AN156-'OddsRatio_working_3-way'!R156/3)</f>
        <v>-0.48196313375465194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9">
        <f t="shared" si="39"/>
        <v>0.38673195892167894</v>
      </c>
      <c r="E157" s="9">
        <f t="shared" si="40"/>
        <v>0.28371102764500106</v>
      </c>
      <c r="F157" s="9">
        <f t="shared" si="41"/>
        <v>0.32955701343331989</v>
      </c>
      <c r="G157" s="9">
        <f t="shared" si="42"/>
        <v>1.0432699113460271</v>
      </c>
      <c r="H157" s="9">
        <f t="shared" si="43"/>
        <v>2.5857702652459613</v>
      </c>
      <c r="I157" s="9">
        <f t="shared" si="44"/>
        <v>3.5247131854573852</v>
      </c>
      <c r="J157" s="9">
        <f t="shared" si="45"/>
        <v>3.0343763271247526</v>
      </c>
      <c r="K157" s="11">
        <f t="shared" si="46"/>
        <v>0.3968253968253968</v>
      </c>
      <c r="L157" s="11">
        <f t="shared" si="47"/>
        <v>0.29239766081871343</v>
      </c>
      <c r="M157" s="11">
        <f t="shared" si="48"/>
        <v>0.33898305084745761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-0.28212716348309563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0.23166831076435593</v>
      </c>
      <c r="Q157" s="11">
        <f>2*'OddsRatio_working_3-way'!K157*'OddsRatio_working_3-way'!L157*'OddsRatio_working_3-way'!M157</f>
        <v>7.8664961210307624E-2</v>
      </c>
      <c r="R157" s="11">
        <f t="shared" si="49"/>
        <v>0</v>
      </c>
      <c r="S157" s="11">
        <f t="shared" si="50"/>
        <v>-0.82114854842127571</v>
      </c>
      <c r="T157" s="11">
        <f t="shared" si="51"/>
        <v>-0.27882803002420231</v>
      </c>
      <c r="U157" s="11">
        <f>'OddsRatio_working_3-way'!S157-'OddsRatio_working_3-way'!R157^2/3</f>
        <v>-0.82114854842127571</v>
      </c>
      <c r="V157" s="11">
        <f>'OddsRatio_working_3-way'!S157*'OddsRatio_working_3-way'!R157/3-2*'OddsRatio_working_3-way'!R157^3/27-'OddsRatio_working_3-way'!T157</f>
        <v>0.27882803002420231</v>
      </c>
      <c r="W157" s="11">
        <f>'OddsRatio_working_3-way'!V157^2+4*'OddsRatio_working_3-way'!U157^3/27</f>
        <v>-4.2827961221072047E-3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0.14320253703172009</v>
      </c>
      <c r="Y157" s="11">
        <f>IF('OddsRatio_working_3-way'!W157&gt;=0,IF('OddsRatio_working_3-way'!V157+SQRT('OddsRatio_working_3-way'!W157)&gt;0,0,PI()),ACOS('OddsRatio_working_3-way'!V157/(2*'OddsRatio_working_3-way'!X157)))</f>
        <v>0.23053490520530429</v>
      </c>
      <c r="Z157" s="11">
        <f>'OddsRatio_working_3-way'!X157^(1/3)*COS('OddsRatio_working_3-way'!Y157/3)</f>
        <v>0.52163495567301355</v>
      </c>
      <c r="AA157" s="11">
        <f>'OddsRatio_working_3-way'!X157^(1/3)*COS(('OddsRatio_working_3-way'!Y157+2*PI())/3)</f>
        <v>-0.29560061844124325</v>
      </c>
      <c r="AB157" s="11">
        <f>'OddsRatio_working_3-way'!X157^(1/3)*COS(('OddsRatio_working_3-way'!Y157+4*PI())/3)</f>
        <v>-0.22603433723176997</v>
      </c>
      <c r="AC157" s="11">
        <f>'OddsRatio_working_3-way'!X157^(1/3)*SIN('OddsRatio_working_3-way'!Y157/3)</f>
        <v>4.0164111182810575E-2</v>
      </c>
      <c r="AD157" s="11">
        <f>'OddsRatio_working_3-way'!X157^(1/3)*SIN(('OddsRatio_working_3-way'!Y157+2*PI())/3)</f>
        <v>0.43166706752339412</v>
      </c>
      <c r="AE157" s="11">
        <f>'OddsRatio_working_3-way'!X157^(1/3)*SIN(('OddsRatio_working_3-way'!Y157+4*PI())/3)</f>
        <v>-0.47183117870620461</v>
      </c>
      <c r="AF157" s="11">
        <f>-'OddsRatio_working_3-way'!U157/(3*'OddsRatio_working_3-way'!X157^(1/3))*COS(('OddsRatio_working_3-way'!Y157)/3)</f>
        <v>0.52163495567301355</v>
      </c>
      <c r="AG157" s="11">
        <f>-'OddsRatio_working_3-way'!U157/(3*'OddsRatio_working_3-way'!X157^(1/3))*COS(('OddsRatio_working_3-way'!Y157+2*PI())/3)</f>
        <v>-0.29560061844124325</v>
      </c>
      <c r="AH157" s="11">
        <f>-'OddsRatio_working_3-way'!U157/(3*'OddsRatio_working_3-way'!X157^(1/3))*COS(('OddsRatio_working_3-way'!Y157+4*PI())/3)</f>
        <v>-0.22603433723176997</v>
      </c>
      <c r="AI157" s="11">
        <f>'OddsRatio_working_3-way'!U157/(3*'OddsRatio_working_3-way'!X157^(1/3))*SIN(('OddsRatio_working_3-way'!Y157)/3)</f>
        <v>-4.0164111182810575E-2</v>
      </c>
      <c r="AJ157" s="11">
        <f>'OddsRatio_working_3-way'!U157/(3*'OddsRatio_working_3-way'!X157^(1/3))*SIN(('OddsRatio_working_3-way'!Y157+2*PI())/3)</f>
        <v>-0.43166706752339412</v>
      </c>
      <c r="AK157" s="11">
        <f>'OddsRatio_working_3-way'!U157/(3*'OddsRatio_working_3-way'!X157^(1/3))*SIN(('OddsRatio_working_3-way'!Y157+4*PI())/3)</f>
        <v>0.47183117870620461</v>
      </c>
      <c r="AL157" s="11">
        <f>'OddsRatio_working_3-way'!Z157+'OddsRatio_working_3-way'!AF157</f>
        <v>1.0432699113460271</v>
      </c>
      <c r="AM157" s="11">
        <f>'OddsRatio_working_3-way'!AA157+'OddsRatio_working_3-way'!AG157</f>
        <v>-0.59120123688248649</v>
      </c>
      <c r="AN157" s="11">
        <f>'OddsRatio_working_3-way'!AB157+'OddsRatio_working_3-way'!AH157</f>
        <v>-0.45206867446353993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1.0432699113460271</v>
      </c>
      <c r="AS157" s="11">
        <f>IF(('OddsRatio_working_3-way'!X157=0),IF(Q157&gt;0,-Q157^(1/3),(-Q157)^(1/3)),'OddsRatio_working_3-way'!AM157-'OddsRatio_working_3-way'!R157/3)</f>
        <v>-0.59120123688248649</v>
      </c>
      <c r="AT157" s="11">
        <f>IF(('OddsRatio_working_3-way'!X157=0),IF(Q157&gt;0,-Q157^(1/3),(-Q157)^(1/3)),'OddsRatio_working_3-way'!AN157-'OddsRatio_working_3-way'!R157/3)</f>
        <v>-0.45206867446353993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9">
        <f t="shared" si="39"/>
        <v>0.37247716960317262</v>
      </c>
      <c r="E158" s="9">
        <f t="shared" si="40"/>
        <v>0.28480301424881327</v>
      </c>
      <c r="F158" s="9">
        <f t="shared" si="41"/>
        <v>0.34271981614801417</v>
      </c>
      <c r="G158" s="9">
        <f t="shared" si="42"/>
        <v>1.0595775499768934</v>
      </c>
      <c r="H158" s="9">
        <f t="shared" si="43"/>
        <v>2.6847283044632606</v>
      </c>
      <c r="I158" s="9">
        <f t="shared" si="44"/>
        <v>3.5111987934452378</v>
      </c>
      <c r="J158" s="9">
        <f t="shared" si="45"/>
        <v>2.9178353654581768</v>
      </c>
      <c r="K158" s="11">
        <f t="shared" si="46"/>
        <v>0.38610038610038611</v>
      </c>
      <c r="L158" s="11">
        <f t="shared" si="47"/>
        <v>0.29673590504451036</v>
      </c>
      <c r="M158" s="11">
        <f t="shared" si="48"/>
        <v>0.35587188612099646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-0.27809172135813964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0.23525552317383108</v>
      </c>
      <c r="Q158" s="11">
        <f>2*'OddsRatio_working_3-way'!K158*'OddsRatio_working_3-way'!L158*'OddsRatio_working_3-way'!M158</f>
        <v>8.1544375450201406E-2</v>
      </c>
      <c r="R158" s="11">
        <f t="shared" si="49"/>
        <v>0</v>
      </c>
      <c r="S158" s="11">
        <f t="shared" si="50"/>
        <v>-0.84596377779566445</v>
      </c>
      <c r="T158" s="11">
        <f t="shared" si="51"/>
        <v>-0.2932283458563828</v>
      </c>
      <c r="U158" s="11">
        <f>'OddsRatio_working_3-way'!S158-'OddsRatio_working_3-way'!R158^2/3</f>
        <v>-0.84596377779566445</v>
      </c>
      <c r="V158" s="11">
        <f>'OddsRatio_working_3-way'!S158*'OddsRatio_working_3-way'!R158/3-2*'OddsRatio_working_3-way'!R158^3/27-'OddsRatio_working_3-way'!T158</f>
        <v>0.2932283458563828</v>
      </c>
      <c r="W158" s="11">
        <f>'OddsRatio_working_3-way'!V158^2+4*'OddsRatio_working_3-way'!U158^3/27</f>
        <v>-3.7086875413422649E-3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0.1497427380167505</v>
      </c>
      <c r="Y158" s="11">
        <f>IF('OddsRatio_working_3-way'!W158&gt;=0,IF('OddsRatio_working_3-way'!V158+SQRT('OddsRatio_working_3-way'!W158)&gt;0,0,PI()),ACOS('OddsRatio_working_3-way'!V158/(2*'OddsRatio_working_3-way'!X158)))</f>
        <v>0.20477350495463886</v>
      </c>
      <c r="Z158" s="11">
        <f>'OddsRatio_working_3-way'!X158^(1/3)*COS('OddsRatio_working_3-way'!Y158/3)</f>
        <v>0.52978877498844668</v>
      </c>
      <c r="AA158" s="11">
        <f>'OddsRatio_working_3-way'!X158^(1/3)*COS(('OddsRatio_working_3-way'!Y158+2*PI())/3)</f>
        <v>-0.29626052960792421</v>
      </c>
      <c r="AB158" s="11">
        <f>'OddsRatio_working_3-way'!X158^(1/3)*COS(('OddsRatio_working_3-way'!Y158+4*PI())/3)</f>
        <v>-0.2335282453805223</v>
      </c>
      <c r="AC158" s="11">
        <f>'OddsRatio_working_3-way'!X158^(1/3)*SIN('OddsRatio_working_3-way'!Y158/3)</f>
        <v>3.6218501185570538E-2</v>
      </c>
      <c r="AD158" s="11">
        <f>'OddsRatio_working_3-way'!X158^(1/3)*SIN(('OddsRatio_working_3-way'!Y158+2*PI())/3)</f>
        <v>0.44070128718704732</v>
      </c>
      <c r="AE158" s="11">
        <f>'OddsRatio_working_3-way'!X158^(1/3)*SIN(('OddsRatio_working_3-way'!Y158+4*PI())/3)</f>
        <v>-0.47691978837261795</v>
      </c>
      <c r="AF158" s="11">
        <f>-'OddsRatio_working_3-way'!U158/(3*'OddsRatio_working_3-way'!X158^(1/3))*COS(('OddsRatio_working_3-way'!Y158)/3)</f>
        <v>0.52978877498844668</v>
      </c>
      <c r="AG158" s="11">
        <f>-'OddsRatio_working_3-way'!U158/(3*'OddsRatio_working_3-way'!X158^(1/3))*COS(('OddsRatio_working_3-way'!Y158+2*PI())/3)</f>
        <v>-0.29626052960792421</v>
      </c>
      <c r="AH158" s="11">
        <f>-'OddsRatio_working_3-way'!U158/(3*'OddsRatio_working_3-way'!X158^(1/3))*COS(('OddsRatio_working_3-way'!Y158+4*PI())/3)</f>
        <v>-0.2335282453805223</v>
      </c>
      <c r="AI158" s="11">
        <f>'OddsRatio_working_3-way'!U158/(3*'OddsRatio_working_3-way'!X158^(1/3))*SIN(('OddsRatio_working_3-way'!Y158)/3)</f>
        <v>-3.6218501185570538E-2</v>
      </c>
      <c r="AJ158" s="11">
        <f>'OddsRatio_working_3-way'!U158/(3*'OddsRatio_working_3-way'!X158^(1/3))*SIN(('OddsRatio_working_3-way'!Y158+2*PI())/3)</f>
        <v>-0.44070128718704732</v>
      </c>
      <c r="AK158" s="11">
        <f>'OddsRatio_working_3-way'!U158/(3*'OddsRatio_working_3-way'!X158^(1/3))*SIN(('OddsRatio_working_3-way'!Y158+4*PI())/3)</f>
        <v>0.47691978837261795</v>
      </c>
      <c r="AL158" s="11">
        <f>'OddsRatio_working_3-way'!Z158+'OddsRatio_working_3-way'!AF158</f>
        <v>1.0595775499768934</v>
      </c>
      <c r="AM158" s="11">
        <f>'OddsRatio_working_3-way'!AA158+'OddsRatio_working_3-way'!AG158</f>
        <v>-0.59252105921584841</v>
      </c>
      <c r="AN158" s="11">
        <f>'OddsRatio_working_3-way'!AB158+'OddsRatio_working_3-way'!AH158</f>
        <v>-0.46705649076104461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1.0595775499768934</v>
      </c>
      <c r="AS158" s="11">
        <f>IF(('OddsRatio_working_3-way'!X158=0),IF(Q158&gt;0,-Q158^(1/3),(-Q158)^(1/3)),'OddsRatio_working_3-way'!AM158-'OddsRatio_working_3-way'!R158/3)</f>
        <v>-0.59252105921584841</v>
      </c>
      <c r="AT158" s="11">
        <f>IF(('OddsRatio_working_3-way'!X158=0),IF(Q158&gt;0,-Q158^(1/3),(-Q158)^(1/3)),'OddsRatio_working_3-way'!AN158-'OddsRatio_working_3-way'!R158/3)</f>
        <v>-0.46705649076104461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9">
        <f t="shared" si="39"/>
        <v>0.6255342990096624</v>
      </c>
      <c r="E159" s="9">
        <f t="shared" si="40"/>
        <v>0.23565428598443872</v>
      </c>
      <c r="F159" s="9">
        <f t="shared" si="41"/>
        <v>0.138811415005899</v>
      </c>
      <c r="G159" s="9">
        <f t="shared" si="42"/>
        <v>1.088424296079765</v>
      </c>
      <c r="H159" s="9">
        <f t="shared" si="43"/>
        <v>1.5986333628438707</v>
      </c>
      <c r="I159" s="9">
        <f t="shared" si="44"/>
        <v>4.2435044023176998</v>
      </c>
      <c r="J159" s="9">
        <f t="shared" si="45"/>
        <v>7.2040184876546611</v>
      </c>
      <c r="K159" s="11">
        <f t="shared" si="46"/>
        <v>0.64516129032258063</v>
      </c>
      <c r="L159" s="11">
        <f t="shared" si="47"/>
        <v>0.25125628140703515</v>
      </c>
      <c r="M159" s="11">
        <f t="shared" si="48"/>
        <v>0.14925373134328357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-0.22602903782271988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0.22331203441376352</v>
      </c>
      <c r="Q159" s="11">
        <f>2*'OddsRatio_working_3-way'!K159*'OddsRatio_working_3-way'!L159*'OddsRatio_working_3-way'!M159</f>
        <v>4.8388306481855582E-2</v>
      </c>
      <c r="R159" s="11">
        <f t="shared" si="49"/>
        <v>0</v>
      </c>
      <c r="S159" s="11">
        <f t="shared" si="50"/>
        <v>-0.98797940549971563</v>
      </c>
      <c r="T159" s="11">
        <f t="shared" si="51"/>
        <v>-0.21408004452864909</v>
      </c>
      <c r="U159" s="11">
        <f>'OddsRatio_working_3-way'!S159-'OddsRatio_working_3-way'!R159^2/3</f>
        <v>-0.98797940549971563</v>
      </c>
      <c r="V159" s="11">
        <f>'OddsRatio_working_3-way'!S159*'OddsRatio_working_3-way'!R159/3-2*'OddsRatio_working_3-way'!R159^3/27-'OddsRatio_working_3-way'!T159</f>
        <v>0.21408004452864909</v>
      </c>
      <c r="W159" s="11">
        <f>'OddsRatio_working_3-way'!V159^2+4*'OddsRatio_working_3-way'!U159^3/27</f>
        <v>-9.7039358781051049E-2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0.18899049198732157</v>
      </c>
      <c r="Y159" s="11">
        <f>IF('OddsRatio_working_3-way'!W159&gt;=0,IF('OddsRatio_working_3-way'!V159+SQRT('OddsRatio_working_3-way'!W159)&gt;0,0,PI()),ACOS('OddsRatio_working_3-way'!V159/(2*'OddsRatio_working_3-way'!X159)))</f>
        <v>0.96869221950335427</v>
      </c>
      <c r="Z159" s="11">
        <f>'OddsRatio_working_3-way'!X159^(1/3)*COS('OddsRatio_working_3-way'!Y159/3)</f>
        <v>0.5442121480398826</v>
      </c>
      <c r="AA159" s="11">
        <f>'OddsRatio_working_3-way'!X159^(1/3)*COS(('OddsRatio_working_3-way'!Y159+2*PI())/3)</f>
        <v>-0.429807389230981</v>
      </c>
      <c r="AB159" s="11">
        <f>'OddsRatio_working_3-way'!X159^(1/3)*COS(('OddsRatio_working_3-way'!Y159+4*PI())/3)</f>
        <v>-0.11440475880890175</v>
      </c>
      <c r="AC159" s="11">
        <f>'OddsRatio_working_3-way'!X159^(1/3)*SIN('OddsRatio_working_3-way'!Y159/3)</f>
        <v>0.18209779357730357</v>
      </c>
      <c r="AD159" s="11">
        <f>'OddsRatio_working_3-way'!X159^(1/3)*SIN(('OddsRatio_working_3-way'!Y159+2*PI())/3)</f>
        <v>0.38025264846198426</v>
      </c>
      <c r="AE159" s="11">
        <f>'OddsRatio_working_3-way'!X159^(1/3)*SIN(('OddsRatio_working_3-way'!Y159+4*PI())/3)</f>
        <v>-0.56235044203928775</v>
      </c>
      <c r="AF159" s="11">
        <f>-'OddsRatio_working_3-way'!U159/(3*'OddsRatio_working_3-way'!X159^(1/3))*COS(('OddsRatio_working_3-way'!Y159)/3)</f>
        <v>0.54421214803988238</v>
      </c>
      <c r="AG159" s="11">
        <f>-'OddsRatio_working_3-way'!U159/(3*'OddsRatio_working_3-way'!X159^(1/3))*COS(('OddsRatio_working_3-way'!Y159+2*PI())/3)</f>
        <v>-0.42980738923098083</v>
      </c>
      <c r="AH159" s="11">
        <f>-'OddsRatio_working_3-way'!U159/(3*'OddsRatio_working_3-way'!X159^(1/3))*COS(('OddsRatio_working_3-way'!Y159+4*PI())/3)</f>
        <v>-0.1144047588089017</v>
      </c>
      <c r="AI159" s="11">
        <f>'OddsRatio_working_3-way'!U159/(3*'OddsRatio_working_3-way'!X159^(1/3))*SIN(('OddsRatio_working_3-way'!Y159)/3)</f>
        <v>-0.18209779357730349</v>
      </c>
      <c r="AJ159" s="11">
        <f>'OddsRatio_working_3-way'!U159/(3*'OddsRatio_working_3-way'!X159^(1/3))*SIN(('OddsRatio_working_3-way'!Y159+2*PI())/3)</f>
        <v>-0.38025264846198409</v>
      </c>
      <c r="AK159" s="11">
        <f>'OddsRatio_working_3-way'!U159/(3*'OddsRatio_working_3-way'!X159^(1/3))*SIN(('OddsRatio_working_3-way'!Y159+4*PI())/3)</f>
        <v>0.56235044203928752</v>
      </c>
      <c r="AL159" s="11">
        <f>'OddsRatio_working_3-way'!Z159+'OddsRatio_working_3-way'!AF159</f>
        <v>1.088424296079765</v>
      </c>
      <c r="AM159" s="11">
        <f>'OddsRatio_working_3-way'!AA159+'OddsRatio_working_3-way'!AG159</f>
        <v>-0.85961477846196188</v>
      </c>
      <c r="AN159" s="11">
        <f>'OddsRatio_working_3-way'!AB159+'OddsRatio_working_3-way'!AH159</f>
        <v>-0.22880951761780344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1.088424296079765</v>
      </c>
      <c r="AS159" s="11">
        <f>IF(('OddsRatio_working_3-way'!X159=0),IF(Q159&gt;0,-Q159^(1/3),(-Q159)^(1/3)),'OddsRatio_working_3-way'!AM159-'OddsRatio_working_3-way'!R159/3)</f>
        <v>-0.85961477846196188</v>
      </c>
      <c r="AT159" s="11">
        <f>IF(('OddsRatio_working_3-way'!X159=0),IF(Q159&gt;0,-Q159^(1/3),(-Q159)^(1/3)),'OddsRatio_working_3-way'!AN159-'OddsRatio_working_3-way'!R159/3)</f>
        <v>-0.22880951761780344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9">
        <f t="shared" si="39"/>
        <v>0.61835694091979865</v>
      </c>
      <c r="E160" s="9">
        <f t="shared" si="40"/>
        <v>0.2330092944933557</v>
      </c>
      <c r="F160" s="9">
        <f t="shared" si="41"/>
        <v>0.14863376458684582</v>
      </c>
      <c r="G160" s="9">
        <f t="shared" si="42"/>
        <v>1.082787597500801</v>
      </c>
      <c r="H160" s="9">
        <f t="shared" si="43"/>
        <v>1.6171889305754565</v>
      </c>
      <c r="I160" s="9">
        <f t="shared" si="44"/>
        <v>4.2916742964024346</v>
      </c>
      <c r="J160" s="9">
        <f t="shared" si="45"/>
        <v>6.7279463907792358</v>
      </c>
      <c r="K160" s="11">
        <f t="shared" si="46"/>
        <v>0.63694267515923564</v>
      </c>
      <c r="L160" s="11">
        <f t="shared" si="47"/>
        <v>0.24752475247524752</v>
      </c>
      <c r="M160" s="11">
        <f t="shared" si="48"/>
        <v>0.1589825119236884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-0.22975895556199677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0.22307882262105483</v>
      </c>
      <c r="Q160" s="11">
        <f>2*'OddsRatio_working_3-way'!K160*'OddsRatio_working_3-way'!L160*'OddsRatio_working_3-way'!M160</f>
        <v>5.013007249911345E-2</v>
      </c>
      <c r="R160" s="11">
        <f t="shared" si="49"/>
        <v>0</v>
      </c>
      <c r="S160" s="11">
        <f t="shared" si="50"/>
        <v>-0.97092547306979982</v>
      </c>
      <c r="T160" s="11">
        <f t="shared" si="51"/>
        <v>-0.21818549956624717</v>
      </c>
      <c r="U160" s="11">
        <f>'OddsRatio_working_3-way'!S160-'OddsRatio_working_3-way'!R160^2/3</f>
        <v>-0.97092547306979982</v>
      </c>
      <c r="V160" s="11">
        <f>'OddsRatio_working_3-way'!S160*'OddsRatio_working_3-way'!R160/3-2*'OddsRatio_working_3-way'!R160^3/27-'OddsRatio_working_3-way'!T160</f>
        <v>0.21818549956624717</v>
      </c>
      <c r="W160" s="11">
        <f>'OddsRatio_working_3-way'!V160^2+4*'OddsRatio_working_3-way'!U160^3/27</f>
        <v>-8.799328422983671E-2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0.18411830194932385</v>
      </c>
      <c r="Y160" s="11">
        <f>IF('OddsRatio_working_3-way'!W160&gt;=0,IF('OddsRatio_working_3-way'!V160+SQRT('OddsRatio_working_3-way'!W160)&gt;0,0,PI()),ACOS('OddsRatio_working_3-way'!V160/(2*'OddsRatio_working_3-way'!X160)))</f>
        <v>0.93661971744286399</v>
      </c>
      <c r="Z160" s="11">
        <f>'OddsRatio_working_3-way'!X160^(1/3)*COS('OddsRatio_working_3-way'!Y160/3)</f>
        <v>0.54139379875040061</v>
      </c>
      <c r="AA160" s="11">
        <f>'OddsRatio_working_3-way'!X160^(1/3)*COS(('OddsRatio_working_3-way'!Y160+2*PI())/3)</f>
        <v>-0.42202744577416113</v>
      </c>
      <c r="AB160" s="11">
        <f>'OddsRatio_working_3-way'!X160^(1/3)*COS(('OddsRatio_working_3-way'!Y160+4*PI())/3)</f>
        <v>-0.11936635297623961</v>
      </c>
      <c r="AC160" s="11">
        <f>'OddsRatio_working_3-way'!X160^(1/3)*SIN('OddsRatio_working_3-way'!Y160/3)</f>
        <v>0.17474146340010641</v>
      </c>
      <c r="AD160" s="11">
        <f>'OddsRatio_working_3-way'!X160^(1/3)*SIN(('OddsRatio_working_3-way'!Y160+2*PI())/3)</f>
        <v>0.3814900514691536</v>
      </c>
      <c r="AE160" s="11">
        <f>'OddsRatio_working_3-way'!X160^(1/3)*SIN(('OddsRatio_working_3-way'!Y160+4*PI())/3)</f>
        <v>-0.55623151486925992</v>
      </c>
      <c r="AF160" s="11">
        <f>-'OddsRatio_working_3-way'!U160/(3*'OddsRatio_working_3-way'!X160^(1/3))*COS(('OddsRatio_working_3-way'!Y160)/3)</f>
        <v>0.5413937987504005</v>
      </c>
      <c r="AG160" s="11">
        <f>-'OddsRatio_working_3-way'!U160/(3*'OddsRatio_working_3-way'!X160^(1/3))*COS(('OddsRatio_working_3-way'!Y160+2*PI())/3)</f>
        <v>-0.42202744577416107</v>
      </c>
      <c r="AH160" s="11">
        <f>-'OddsRatio_working_3-way'!U160/(3*'OddsRatio_working_3-way'!X160^(1/3))*COS(('OddsRatio_working_3-way'!Y160+4*PI())/3)</f>
        <v>-0.1193663529762396</v>
      </c>
      <c r="AI160" s="11">
        <f>'OddsRatio_working_3-way'!U160/(3*'OddsRatio_working_3-way'!X160^(1/3))*SIN(('OddsRatio_working_3-way'!Y160)/3)</f>
        <v>-0.17474146340010638</v>
      </c>
      <c r="AJ160" s="11">
        <f>'OddsRatio_working_3-way'!U160/(3*'OddsRatio_working_3-way'!X160^(1/3))*SIN(('OddsRatio_working_3-way'!Y160+2*PI())/3)</f>
        <v>-0.38149005146915355</v>
      </c>
      <c r="AK160" s="11">
        <f>'OddsRatio_working_3-way'!U160/(3*'OddsRatio_working_3-way'!X160^(1/3))*SIN(('OddsRatio_working_3-way'!Y160+4*PI())/3)</f>
        <v>0.55623151486925981</v>
      </c>
      <c r="AL160" s="11">
        <f>'OddsRatio_working_3-way'!Z160+'OddsRatio_working_3-way'!AF160</f>
        <v>1.082787597500801</v>
      </c>
      <c r="AM160" s="11">
        <f>'OddsRatio_working_3-way'!AA160+'OddsRatio_working_3-way'!AG160</f>
        <v>-0.84405489154832214</v>
      </c>
      <c r="AN160" s="11">
        <f>'OddsRatio_working_3-way'!AB160+'OddsRatio_working_3-way'!AH160</f>
        <v>-0.2387327059524792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1.082787597500801</v>
      </c>
      <c r="AS160" s="11">
        <f>IF(('OddsRatio_working_3-way'!X160=0),IF(Q160&gt;0,-Q160^(1/3),(-Q160)^(1/3)),'OddsRatio_working_3-way'!AM160-'OddsRatio_working_3-way'!R160/3)</f>
        <v>-0.84405489154832214</v>
      </c>
      <c r="AT160" s="11">
        <f>IF(('OddsRatio_working_3-way'!X160=0),IF(Q160&gt;0,-Q160^(1/3),(-Q160)^(1/3)),'OddsRatio_working_3-way'!AN160-'OddsRatio_working_3-way'!R160/3)</f>
        <v>-0.2387327059524792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9">
        <f t="shared" si="39"/>
        <v>0.46591422235795099</v>
      </c>
      <c r="E161" s="9">
        <f t="shared" si="40"/>
        <v>0.30370806453474825</v>
      </c>
      <c r="F161" s="9">
        <f t="shared" si="41"/>
        <v>0.23037771310730096</v>
      </c>
      <c r="G161" s="9">
        <f t="shared" si="42"/>
        <v>1.0917312611527668</v>
      </c>
      <c r="H161" s="9">
        <f t="shared" si="43"/>
        <v>2.1463178242104046</v>
      </c>
      <c r="I161" s="9">
        <f t="shared" si="44"/>
        <v>3.2926356484208101</v>
      </c>
      <c r="J161" s="9">
        <f t="shared" si="45"/>
        <v>4.3406976591274651</v>
      </c>
      <c r="K161" s="11">
        <f t="shared" si="46"/>
        <v>0.48780487804878053</v>
      </c>
      <c r="L161" s="11">
        <f t="shared" si="47"/>
        <v>0.32258064516129031</v>
      </c>
      <c r="M161" s="11">
        <f t="shared" si="48"/>
        <v>0.24630541871921185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-0.26151007894951028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0.24068554685229038</v>
      </c>
      <c r="Q161" s="11">
        <f>2*'OddsRatio_working_3-way'!K161*'OddsRatio_working_3-way'!L161*'OddsRatio_working_3-way'!M161</f>
        <v>7.7515474026502565E-2</v>
      </c>
      <c r="R161" s="11">
        <f t="shared" si="49"/>
        <v>0</v>
      </c>
      <c r="S161" s="11">
        <f t="shared" si="50"/>
        <v>-0.92036814725890359</v>
      </c>
      <c r="T161" s="11">
        <f t="shared" si="51"/>
        <v>-0.2964148622411929</v>
      </c>
      <c r="U161" s="11">
        <f>'OddsRatio_working_3-way'!S161-'OddsRatio_working_3-way'!R161^2/3</f>
        <v>-0.92036814725890359</v>
      </c>
      <c r="V161" s="11">
        <f>'OddsRatio_working_3-way'!S161*'OddsRatio_working_3-way'!R161/3-2*'OddsRatio_working_3-way'!R161^3/27-'OddsRatio_working_3-way'!T161</f>
        <v>0.2964148622411929</v>
      </c>
      <c r="W161" s="11">
        <f>'OddsRatio_working_3-way'!V161^2+4*'OddsRatio_working_3-way'!U161^3/27</f>
        <v>-2.7637958870555313E-2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0.16992625564345604</v>
      </c>
      <c r="Y161" s="11">
        <f>IF('OddsRatio_working_3-way'!W161&gt;=0,IF('OddsRatio_working_3-way'!V161+SQRT('OddsRatio_working_3-way'!W161)&gt;0,0,PI()),ACOS('OddsRatio_working_3-way'!V161/(2*'OddsRatio_working_3-way'!X161)))</f>
        <v>0.51114133705894349</v>
      </c>
      <c r="Z161" s="11">
        <f>'OddsRatio_working_3-way'!X161^(1/3)*COS('OddsRatio_working_3-way'!Y161/3)</f>
        <v>0.54586563057638349</v>
      </c>
      <c r="AA161" s="11">
        <f>'OddsRatio_working_3-way'!X161^(1/3)*COS(('OddsRatio_working_3-way'!Y161+2*PI())/3)</f>
        <v>-0.35426590714698802</v>
      </c>
      <c r="AB161" s="11">
        <f>'OddsRatio_working_3-way'!X161^(1/3)*COS(('OddsRatio_working_3-way'!Y161+4*PI())/3)</f>
        <v>-0.19159972342939585</v>
      </c>
      <c r="AC161" s="11">
        <f>'OddsRatio_working_3-way'!X161^(1/3)*SIN('OddsRatio_working_3-way'!Y161/3)</f>
        <v>9.3915364957401173E-2</v>
      </c>
      <c r="AD161" s="11">
        <f>'OddsRatio_working_3-way'!X161^(1/3)*SIN(('OddsRatio_working_3-way'!Y161+2*PI())/3)</f>
        <v>0.4257758206532592</v>
      </c>
      <c r="AE161" s="11">
        <f>'OddsRatio_working_3-way'!X161^(1/3)*SIN(('OddsRatio_working_3-way'!Y161+4*PI())/3)</f>
        <v>-0.51969118561066019</v>
      </c>
      <c r="AF161" s="11">
        <f>-'OddsRatio_working_3-way'!U161/(3*'OddsRatio_working_3-way'!X161^(1/3))*COS(('OddsRatio_working_3-way'!Y161)/3)</f>
        <v>0.54586563057638338</v>
      </c>
      <c r="AG161" s="11">
        <f>-'OddsRatio_working_3-way'!U161/(3*'OddsRatio_working_3-way'!X161^(1/3))*COS(('OddsRatio_working_3-way'!Y161+2*PI())/3)</f>
        <v>-0.35426590714698797</v>
      </c>
      <c r="AH161" s="11">
        <f>-'OddsRatio_working_3-way'!U161/(3*'OddsRatio_working_3-way'!X161^(1/3))*COS(('OddsRatio_working_3-way'!Y161+4*PI())/3)</f>
        <v>-0.1915997234293958</v>
      </c>
      <c r="AI161" s="11">
        <f>'OddsRatio_working_3-way'!U161/(3*'OddsRatio_working_3-way'!X161^(1/3))*SIN(('OddsRatio_working_3-way'!Y161)/3)</f>
        <v>-9.3915364957401146E-2</v>
      </c>
      <c r="AJ161" s="11">
        <f>'OddsRatio_working_3-way'!U161/(3*'OddsRatio_working_3-way'!X161^(1/3))*SIN(('OddsRatio_working_3-way'!Y161+2*PI())/3)</f>
        <v>-0.42577582065325909</v>
      </c>
      <c r="AK161" s="11">
        <f>'OddsRatio_working_3-way'!U161/(3*'OddsRatio_working_3-way'!X161^(1/3))*SIN(('OddsRatio_working_3-way'!Y161+4*PI())/3)</f>
        <v>0.51969118561066008</v>
      </c>
      <c r="AL161" s="11">
        <f>'OddsRatio_working_3-way'!Z161+'OddsRatio_working_3-way'!AF161</f>
        <v>1.0917312611527668</v>
      </c>
      <c r="AM161" s="11">
        <f>'OddsRatio_working_3-way'!AA161+'OddsRatio_working_3-way'!AG161</f>
        <v>-0.70853181429397605</v>
      </c>
      <c r="AN161" s="11">
        <f>'OddsRatio_working_3-way'!AB161+'OddsRatio_working_3-way'!AH161</f>
        <v>-0.38319944685879165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1.0917312611527668</v>
      </c>
      <c r="AS161" s="11">
        <f>IF(('OddsRatio_working_3-way'!X161=0),IF(Q161&gt;0,-Q161^(1/3),(-Q161)^(1/3)),'OddsRatio_working_3-way'!AM161-'OddsRatio_working_3-way'!R161/3)</f>
        <v>-0.70853181429397605</v>
      </c>
      <c r="AT161" s="11">
        <f>IF(('OddsRatio_working_3-way'!X161=0),IF(Q161&gt;0,-Q161^(1/3),(-Q161)^(1/3)),'OddsRatio_working_3-way'!AN161-'OddsRatio_working_3-way'!R161/3)</f>
        <v>-0.38319944685879165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9">
        <f t="shared" si="39"/>
        <v>0.64381708920027902</v>
      </c>
      <c r="E162" s="9">
        <f t="shared" si="40"/>
        <v>0.22390428764793585</v>
      </c>
      <c r="F162" s="9">
        <f t="shared" si="41"/>
        <v>0.13227862315178535</v>
      </c>
      <c r="G162" s="9">
        <f t="shared" si="42"/>
        <v>1.1290534404642716</v>
      </c>
      <c r="H162" s="9">
        <f t="shared" si="43"/>
        <v>1.5532361858274926</v>
      </c>
      <c r="I162" s="9">
        <f t="shared" si="44"/>
        <v>4.4661940622253145</v>
      </c>
      <c r="J162" s="9">
        <f t="shared" si="45"/>
        <v>7.5598004890974186</v>
      </c>
      <c r="K162" s="11">
        <f t="shared" si="46"/>
        <v>0.67114093959731547</v>
      </c>
      <c r="L162" s="11">
        <f t="shared" si="47"/>
        <v>0.24570024570024568</v>
      </c>
      <c r="M162" s="11">
        <f t="shared" si="48"/>
        <v>0.14684287812041116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-0.21163271250490012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0.22688814339466259</v>
      </c>
      <c r="Q162" s="11">
        <f>2*'OddsRatio_working_3-way'!K162*'OddsRatio_working_3-way'!L162*'OddsRatio_working_3-way'!M162</f>
        <v>4.8428632528209732E-2</v>
      </c>
      <c r="R162" s="11">
        <f t="shared" si="49"/>
        <v>0</v>
      </c>
      <c r="S162" s="11">
        <f t="shared" si="50"/>
        <v>-1.0720844651528494</v>
      </c>
      <c r="T162" s="11">
        <f t="shared" si="51"/>
        <v>-0.22883339704436487</v>
      </c>
      <c r="U162" s="11">
        <f>'OddsRatio_working_3-way'!S162-'OddsRatio_working_3-way'!R162^2/3</f>
        <v>-1.0720844651528494</v>
      </c>
      <c r="V162" s="11">
        <f>'OddsRatio_working_3-way'!S162*'OddsRatio_working_3-way'!R162/3-2*'OddsRatio_working_3-way'!R162^3/27-'OddsRatio_working_3-way'!T162</f>
        <v>0.22883339704436487</v>
      </c>
      <c r="W162" s="11">
        <f>'OddsRatio_working_3-way'!V162^2+4*'OddsRatio_working_3-way'!U162^3/27</f>
        <v>-0.13018586438992824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0.21362969596523335</v>
      </c>
      <c r="Y162" s="11">
        <f>IF('OddsRatio_working_3-way'!W162&gt;=0,IF('OddsRatio_working_3-way'!V162+SQRT('OddsRatio_working_3-way'!W162)&gt;0,0,PI()),ACOS('OddsRatio_working_3-way'!V162/(2*'OddsRatio_working_3-way'!X162)))</f>
        <v>1.0055968978423615</v>
      </c>
      <c r="Z162" s="11">
        <f>'OddsRatio_working_3-way'!X162^(1/3)*COS('OddsRatio_working_3-way'!Y162/3)</f>
        <v>0.56452672023213579</v>
      </c>
      <c r="AA162" s="11">
        <f>'OddsRatio_working_3-way'!X162^(1/3)*COS(('OddsRatio_working_3-way'!Y162+2*PI())/3)</f>
        <v>-0.45256692113630376</v>
      </c>
      <c r="AB162" s="11">
        <f>'OddsRatio_working_3-way'!X162^(1/3)*COS(('OddsRatio_working_3-way'!Y162+4*PI())/3)</f>
        <v>-0.11195979909583229</v>
      </c>
      <c r="AC162" s="11">
        <f>'OddsRatio_working_3-way'!X162^(1/3)*SIN('OddsRatio_working_3-way'!Y162/3)</f>
        <v>0.1966496135979702</v>
      </c>
      <c r="AD162" s="11">
        <f>'OddsRatio_working_3-way'!X162^(1/3)*SIN(('OddsRatio_working_3-way'!Y162+2*PI())/3)</f>
        <v>0.39056967403715531</v>
      </c>
      <c r="AE162" s="11">
        <f>'OddsRatio_working_3-way'!X162^(1/3)*SIN(('OddsRatio_working_3-way'!Y162+4*PI())/3)</f>
        <v>-0.58721928763512532</v>
      </c>
      <c r="AF162" s="11">
        <f>-'OddsRatio_working_3-way'!U162/(3*'OddsRatio_working_3-way'!X162^(1/3))*COS(('OddsRatio_working_3-way'!Y162)/3)</f>
        <v>0.5645267202321359</v>
      </c>
      <c r="AG162" s="11">
        <f>-'OddsRatio_working_3-way'!U162/(3*'OddsRatio_working_3-way'!X162^(1/3))*COS(('OddsRatio_working_3-way'!Y162+2*PI())/3)</f>
        <v>-0.45256692113630381</v>
      </c>
      <c r="AH162" s="11">
        <f>-'OddsRatio_working_3-way'!U162/(3*'OddsRatio_working_3-way'!X162^(1/3))*COS(('OddsRatio_working_3-way'!Y162+4*PI())/3)</f>
        <v>-0.1119597990958323</v>
      </c>
      <c r="AI162" s="11">
        <f>'OddsRatio_working_3-way'!U162/(3*'OddsRatio_working_3-way'!X162^(1/3))*SIN(('OddsRatio_working_3-way'!Y162)/3)</f>
        <v>-0.19664961359797023</v>
      </c>
      <c r="AJ162" s="11">
        <f>'OddsRatio_working_3-way'!U162/(3*'OddsRatio_working_3-way'!X162^(1/3))*SIN(('OddsRatio_working_3-way'!Y162+2*PI())/3)</f>
        <v>-0.39056967403715537</v>
      </c>
      <c r="AK162" s="11">
        <f>'OddsRatio_working_3-way'!U162/(3*'OddsRatio_working_3-way'!X162^(1/3))*SIN(('OddsRatio_working_3-way'!Y162+4*PI())/3)</f>
        <v>0.58721928763512543</v>
      </c>
      <c r="AL162" s="11">
        <f>'OddsRatio_working_3-way'!Z162+'OddsRatio_working_3-way'!AF162</f>
        <v>1.1290534404642716</v>
      </c>
      <c r="AM162" s="11">
        <f>'OddsRatio_working_3-way'!AA162+'OddsRatio_working_3-way'!AG162</f>
        <v>-0.90513384227260762</v>
      </c>
      <c r="AN162" s="11">
        <f>'OddsRatio_working_3-way'!AB162+'OddsRatio_working_3-way'!AH162</f>
        <v>-0.22391959819166457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1.1290534404642716</v>
      </c>
      <c r="AS162" s="11">
        <f>IF(('OddsRatio_working_3-way'!X162=0),IF(Q162&gt;0,-Q162^(1/3),(-Q162)^(1/3)),'OddsRatio_working_3-way'!AM162-'OddsRatio_working_3-way'!R162/3)</f>
        <v>-0.90513384227260762</v>
      </c>
      <c r="AT162" s="11">
        <f>IF(('OddsRatio_working_3-way'!X162=0),IF(Q162&gt;0,-Q162^(1/3),(-Q162)^(1/3)),'OddsRatio_working_3-way'!AN162-'OddsRatio_working_3-way'!R162/3)</f>
        <v>-0.22391959819166457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9">
        <f t="shared" si="39"/>
        <v>0.6675317862115655</v>
      </c>
      <c r="E163" s="9">
        <f t="shared" si="40"/>
        <v>0.21117450915180036</v>
      </c>
      <c r="F163" s="9">
        <f t="shared" si="41"/>
        <v>0.12129370463663432</v>
      </c>
      <c r="G163" s="9">
        <f t="shared" si="42"/>
        <v>1.1319454629721799</v>
      </c>
      <c r="H163" s="9">
        <f t="shared" si="43"/>
        <v>1.498056003707759</v>
      </c>
      <c r="I163" s="9">
        <f t="shared" si="44"/>
        <v>4.7354200278081935</v>
      </c>
      <c r="J163" s="9">
        <f t="shared" si="45"/>
        <v>8.2444509630219525</v>
      </c>
      <c r="K163" s="11">
        <f t="shared" si="46"/>
        <v>0.69444444444444442</v>
      </c>
      <c r="L163" s="11">
        <f t="shared" si="47"/>
        <v>0.23255813953488372</v>
      </c>
      <c r="M163" s="11">
        <f t="shared" si="48"/>
        <v>0.13513513513513511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-0.20280745862141225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0.22129687827362249</v>
      </c>
      <c r="Q163" s="11">
        <f>2*'OddsRatio_working_3-way'!K163*'OddsRatio_working_3-way'!L163*'OddsRatio_working_3-way'!M163</f>
        <v>4.3648299462252946E-2</v>
      </c>
      <c r="R163" s="11">
        <f t="shared" si="49"/>
        <v>0</v>
      </c>
      <c r="S163" s="11">
        <f t="shared" si="50"/>
        <v>-1.0911673553719001</v>
      </c>
      <c r="T163" s="11">
        <f t="shared" si="51"/>
        <v>-0.21522038567493096</v>
      </c>
      <c r="U163" s="11">
        <f>'OddsRatio_working_3-way'!S163-'OddsRatio_working_3-way'!R163^2/3</f>
        <v>-1.0911673553719001</v>
      </c>
      <c r="V163" s="11">
        <f>'OddsRatio_working_3-way'!S163*'OddsRatio_working_3-way'!R163/3-2*'OddsRatio_working_3-way'!R163^3/27-'OddsRatio_working_3-way'!T163</f>
        <v>0.21522038567493096</v>
      </c>
      <c r="W163" s="11">
        <f>'OddsRatio_working_3-way'!V163^2+4*'OddsRatio_working_3-way'!U163^3/27</f>
        <v>-0.14615340965401483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0.21935885214875694</v>
      </c>
      <c r="Y163" s="11">
        <f>IF('OddsRatio_working_3-way'!W163&gt;=0,IF('OddsRatio_working_3-way'!V163+SQRT('OddsRatio_working_3-way'!W163)&gt;0,0,PI()),ACOS('OddsRatio_working_3-way'!V163/(2*'OddsRatio_working_3-way'!X163)))</f>
        <v>1.0580561292952875</v>
      </c>
      <c r="Z163" s="11">
        <f>'OddsRatio_working_3-way'!X163^(1/3)*COS('OddsRatio_working_3-way'!Y163/3)</f>
        <v>0.56597273148608995</v>
      </c>
      <c r="AA163" s="11">
        <f>'OddsRatio_working_3-way'!X163^(1/3)*COS(('OddsRatio_working_3-way'!Y163+2*PI())/3)</f>
        <v>-0.46339697866148111</v>
      </c>
      <c r="AB163" s="11">
        <f>'OddsRatio_working_3-way'!X163^(1/3)*COS(('OddsRatio_working_3-way'!Y163+4*PI())/3)</f>
        <v>-0.10257575282460864</v>
      </c>
      <c r="AC163" s="11">
        <f>'OddsRatio_working_3-way'!X163^(1/3)*SIN('OddsRatio_working_3-way'!Y163/3)</f>
        <v>0.20832023186624901</v>
      </c>
      <c r="AD163" s="11">
        <f>'OddsRatio_working_3-way'!X163^(1/3)*SIN(('OddsRatio_working_3-way'!Y163+2*PI())/3)</f>
        <v>0.38598664738309818</v>
      </c>
      <c r="AE163" s="11">
        <f>'OddsRatio_working_3-way'!X163^(1/3)*SIN(('OddsRatio_working_3-way'!Y163+4*PI())/3)</f>
        <v>-0.59430687924934722</v>
      </c>
      <c r="AF163" s="11">
        <f>-'OddsRatio_working_3-way'!U163/(3*'OddsRatio_working_3-way'!X163^(1/3))*COS(('OddsRatio_working_3-way'!Y163)/3)</f>
        <v>0.56597273148608995</v>
      </c>
      <c r="AG163" s="11">
        <f>-'OddsRatio_working_3-way'!U163/(3*'OddsRatio_working_3-way'!X163^(1/3))*COS(('OddsRatio_working_3-way'!Y163+2*PI())/3)</f>
        <v>-0.46339697866148111</v>
      </c>
      <c r="AH163" s="11">
        <f>-'OddsRatio_working_3-way'!U163/(3*'OddsRatio_working_3-way'!X163^(1/3))*COS(('OddsRatio_working_3-way'!Y163+4*PI())/3)</f>
        <v>-0.10257575282460864</v>
      </c>
      <c r="AI163" s="11">
        <f>'OddsRatio_working_3-way'!U163/(3*'OddsRatio_working_3-way'!X163^(1/3))*SIN(('OddsRatio_working_3-way'!Y163)/3)</f>
        <v>-0.20832023186624901</v>
      </c>
      <c r="AJ163" s="11">
        <f>'OddsRatio_working_3-way'!U163/(3*'OddsRatio_working_3-way'!X163^(1/3))*SIN(('OddsRatio_working_3-way'!Y163+2*PI())/3)</f>
        <v>-0.38598664738309818</v>
      </c>
      <c r="AK163" s="11">
        <f>'OddsRatio_working_3-way'!U163/(3*'OddsRatio_working_3-way'!X163^(1/3))*SIN(('OddsRatio_working_3-way'!Y163+4*PI())/3)</f>
        <v>0.59430687924934722</v>
      </c>
      <c r="AL163" s="11">
        <f>'OddsRatio_working_3-way'!Z163+'OddsRatio_working_3-way'!AF163</f>
        <v>1.1319454629721799</v>
      </c>
      <c r="AM163" s="11">
        <f>'OddsRatio_working_3-way'!AA163+'OddsRatio_working_3-way'!AG163</f>
        <v>-0.92679395732296221</v>
      </c>
      <c r="AN163" s="11">
        <f>'OddsRatio_working_3-way'!AB163+'OddsRatio_working_3-way'!AH163</f>
        <v>-0.20515150564921728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1.1319454629721799</v>
      </c>
      <c r="AS163" s="11">
        <f>IF(('OddsRatio_working_3-way'!X163=0),IF(Q163&gt;0,-Q163^(1/3),(-Q163)^(1/3)),'OddsRatio_working_3-way'!AM163-'OddsRatio_working_3-way'!R163/3)</f>
        <v>-0.92679395732296221</v>
      </c>
      <c r="AT163" s="11">
        <f>IF(('OddsRatio_working_3-way'!X163=0),IF(Q163&gt;0,-Q163^(1/3),(-Q163)^(1/3)),'OddsRatio_working_3-way'!AN163-'OddsRatio_working_3-way'!R163/3)</f>
        <v>-0.20515150564921728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9">
        <f t="shared" si="39"/>
        <v>0.57859724280768887</v>
      </c>
      <c r="E164" s="9">
        <f t="shared" si="40"/>
        <v>0.23172408207891942</v>
      </c>
      <c r="F164" s="9">
        <f t="shared" si="41"/>
        <v>0.18967867511339162</v>
      </c>
      <c r="G164" s="9">
        <f t="shared" si="42"/>
        <v>1.0870417149603528</v>
      </c>
      <c r="H164" s="9">
        <f t="shared" si="43"/>
        <v>1.7283179490234364</v>
      </c>
      <c r="I164" s="9">
        <f t="shared" si="44"/>
        <v>4.3154772306290763</v>
      </c>
      <c r="J164" s="9">
        <f t="shared" si="45"/>
        <v>5.2720739397941863</v>
      </c>
      <c r="K164" s="11">
        <f t="shared" si="46"/>
        <v>0.5988023952095809</v>
      </c>
      <c r="L164" s="11">
        <f t="shared" si="47"/>
        <v>0.24691358024691359</v>
      </c>
      <c r="M164" s="11">
        <f t="shared" si="48"/>
        <v>0.20283975659229211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-0.24085118021788288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0.22942620506114209</v>
      </c>
      <c r="Q164" s="11">
        <f>2*'OddsRatio_working_3-way'!K164*'OddsRatio_working_3-way'!L164*'OddsRatio_working_3-way'!M164</f>
        <v>5.998070720552736E-2</v>
      </c>
      <c r="R164" s="11">
        <f t="shared" si="49"/>
        <v>0</v>
      </c>
      <c r="S164" s="11">
        <f t="shared" si="50"/>
        <v>-0.95256417200694077</v>
      </c>
      <c r="T164" s="11">
        <f t="shared" si="51"/>
        <v>-0.24903638483841598</v>
      </c>
      <c r="U164" s="11">
        <f>'OddsRatio_working_3-way'!S164-'OddsRatio_working_3-way'!R164^2/3</f>
        <v>-0.95256417200694077</v>
      </c>
      <c r="V164" s="11">
        <f>'OddsRatio_working_3-way'!S164*'OddsRatio_working_3-way'!R164/3-2*'OddsRatio_working_3-way'!R164^3/27-'OddsRatio_working_3-way'!T164</f>
        <v>0.24903638483841598</v>
      </c>
      <c r="W164" s="11">
        <f>'OddsRatio_working_3-way'!V164^2+4*'OddsRatio_working_3-way'!U164^3/27</f>
        <v>-6.6030694027456566E-2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0.17892024410393323</v>
      </c>
      <c r="Y164" s="11">
        <f>IF('OddsRatio_working_3-way'!W164&gt;=0,IF('OddsRatio_working_3-way'!V164+SQRT('OddsRatio_working_3-way'!W164)&gt;0,0,PI()),ACOS('OddsRatio_working_3-way'!V164/(2*'OddsRatio_working_3-way'!X164)))</f>
        <v>0.80106483789481353</v>
      </c>
      <c r="Z164" s="11">
        <f>'OddsRatio_working_3-way'!X164^(1/3)*COS('OddsRatio_working_3-way'!Y164/3)</f>
        <v>0.54352085748017642</v>
      </c>
      <c r="AA164" s="11">
        <f>'OddsRatio_working_3-way'!X164^(1/3)*COS(('OddsRatio_working_3-way'!Y164+2*PI())/3)</f>
        <v>-0.40052319942612763</v>
      </c>
      <c r="AB164" s="11">
        <f>'OddsRatio_working_3-way'!X164^(1/3)*COS(('OddsRatio_working_3-way'!Y164+4*PI())/3)</f>
        <v>-0.14299765805404888</v>
      </c>
      <c r="AC164" s="11">
        <f>'OddsRatio_working_3-way'!X164^(1/3)*SIN('OddsRatio_working_3-way'!Y164/3)</f>
        <v>0.14868244063437383</v>
      </c>
      <c r="AD164" s="11">
        <f>'OddsRatio_working_3-way'!X164^(1/3)*SIN(('OddsRatio_working_3-way'!Y164+2*PI())/3)</f>
        <v>0.39636164974734722</v>
      </c>
      <c r="AE164" s="11">
        <f>'OddsRatio_working_3-way'!X164^(1/3)*SIN(('OddsRatio_working_3-way'!Y164+4*PI())/3)</f>
        <v>-0.54504409038172097</v>
      </c>
      <c r="AF164" s="11">
        <f>-'OddsRatio_working_3-way'!U164/(3*'OddsRatio_working_3-way'!X164^(1/3))*COS(('OddsRatio_working_3-way'!Y164)/3)</f>
        <v>0.54352085748017631</v>
      </c>
      <c r="AG164" s="11">
        <f>-'OddsRatio_working_3-way'!U164/(3*'OddsRatio_working_3-way'!X164^(1/3))*COS(('OddsRatio_working_3-way'!Y164+2*PI())/3)</f>
        <v>-0.40052319942612757</v>
      </c>
      <c r="AH164" s="11">
        <f>-'OddsRatio_working_3-way'!U164/(3*'OddsRatio_working_3-way'!X164^(1/3))*COS(('OddsRatio_working_3-way'!Y164+4*PI())/3)</f>
        <v>-0.14299765805404885</v>
      </c>
      <c r="AI164" s="11">
        <f>'OddsRatio_working_3-way'!U164/(3*'OddsRatio_working_3-way'!X164^(1/3))*SIN(('OddsRatio_working_3-way'!Y164)/3)</f>
        <v>-0.1486824406343738</v>
      </c>
      <c r="AJ164" s="11">
        <f>'OddsRatio_working_3-way'!U164/(3*'OddsRatio_working_3-way'!X164^(1/3))*SIN(('OddsRatio_working_3-way'!Y164+2*PI())/3)</f>
        <v>-0.39636164974734711</v>
      </c>
      <c r="AK164" s="11">
        <f>'OddsRatio_working_3-way'!U164/(3*'OddsRatio_working_3-way'!X164^(1/3))*SIN(('OddsRatio_working_3-way'!Y164+4*PI())/3)</f>
        <v>0.54504409038172086</v>
      </c>
      <c r="AL164" s="11">
        <f>'OddsRatio_working_3-way'!Z164+'OddsRatio_working_3-way'!AF164</f>
        <v>1.0870417149603528</v>
      </c>
      <c r="AM164" s="11">
        <f>'OddsRatio_working_3-way'!AA164+'OddsRatio_working_3-way'!AG164</f>
        <v>-0.80104639885225515</v>
      </c>
      <c r="AN164" s="11">
        <f>'OddsRatio_working_3-way'!AB164+'OddsRatio_working_3-way'!AH164</f>
        <v>-0.2859953161080977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1.0870417149603528</v>
      </c>
      <c r="AS164" s="11">
        <f>IF(('OddsRatio_working_3-way'!X164=0),IF(Q164&gt;0,-Q164^(1/3),(-Q164)^(1/3)),'OddsRatio_working_3-way'!AM164-'OddsRatio_working_3-way'!R164/3)</f>
        <v>-0.80104639885225515</v>
      </c>
      <c r="AT164" s="11">
        <f>IF(('OddsRatio_working_3-way'!X164=0),IF(Q164&gt;0,-Q164^(1/3),(-Q164)^(1/3)),'OddsRatio_working_3-way'!AN164-'OddsRatio_working_3-way'!R164/3)</f>
        <v>-0.2859953161080977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9">
        <f t="shared" si="39"/>
        <v>0.4844523147104543</v>
      </c>
      <c r="E165" s="9">
        <f t="shared" si="40"/>
        <v>0.25277585652571621</v>
      </c>
      <c r="F165" s="9">
        <f t="shared" si="41"/>
        <v>0.26277182876382937</v>
      </c>
      <c r="G165" s="9">
        <f t="shared" si="42"/>
        <v>1.074936008877263</v>
      </c>
      <c r="H165" s="9">
        <f t="shared" si="43"/>
        <v>2.0641866487884908</v>
      </c>
      <c r="I165" s="9">
        <f t="shared" si="44"/>
        <v>3.956074024412473</v>
      </c>
      <c r="J165" s="9">
        <f t="shared" si="45"/>
        <v>3.8055829831696566</v>
      </c>
      <c r="K165" s="11">
        <f t="shared" si="46"/>
        <v>0.50251256281407031</v>
      </c>
      <c r="L165" s="11">
        <f t="shared" si="47"/>
        <v>0.26666666666666666</v>
      </c>
      <c r="M165" s="11">
        <f t="shared" si="48"/>
        <v>0.2770083102493075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-0.26376480741658437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0.2357122639977357</v>
      </c>
      <c r="Q165" s="11">
        <f>2*'OddsRatio_working_3-way'!K165*'OddsRatio_working_3-way'!L165*'OddsRatio_working_3-way'!M165</f>
        <v>7.4240083148893132E-2</v>
      </c>
      <c r="R165" s="11">
        <f t="shared" si="49"/>
        <v>0</v>
      </c>
      <c r="S165" s="11">
        <f t="shared" si="50"/>
        <v>-0.89364561673861553</v>
      </c>
      <c r="T165" s="11">
        <f t="shared" si="51"/>
        <v>-0.28146318637436712</v>
      </c>
      <c r="U165" s="11">
        <f>'OddsRatio_working_3-way'!S165-'OddsRatio_working_3-way'!R165^2/3</f>
        <v>-0.89364561673861553</v>
      </c>
      <c r="V165" s="11">
        <f>'OddsRatio_working_3-way'!S165*'OddsRatio_working_3-way'!R165/3-2*'OddsRatio_working_3-way'!R165^3/27-'OddsRatio_working_3-way'!T165</f>
        <v>0.28146318637436712</v>
      </c>
      <c r="W165" s="11">
        <f>'OddsRatio_working_3-way'!V165^2+4*'OddsRatio_working_3-way'!U165^3/27</f>
        <v>-2.6507010004917231E-2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0.16257962302278917</v>
      </c>
      <c r="Y165" s="11">
        <f>IF('OddsRatio_working_3-way'!W165&gt;=0,IF('OddsRatio_working_3-way'!V165+SQRT('OddsRatio_working_3-way'!W165)&gt;0,0,PI()),ACOS('OddsRatio_working_3-way'!V165/(2*'OddsRatio_working_3-way'!X165)))</f>
        <v>0.52441614079831211</v>
      </c>
      <c r="Z165" s="11">
        <f>'OddsRatio_working_3-way'!X165^(1/3)*COS('OddsRatio_working_3-way'!Y165/3)</f>
        <v>0.53746800443863141</v>
      </c>
      <c r="AA165" s="11">
        <f>'OddsRatio_working_3-way'!X165^(1/3)*COS(('OddsRatio_working_3-way'!Y165+2*PI())/3)</f>
        <v>-0.35093809176612767</v>
      </c>
      <c r="AB165" s="11">
        <f>'OddsRatio_working_3-way'!X165^(1/3)*COS(('OddsRatio_working_3-way'!Y165+4*PI())/3)</f>
        <v>-0.18652991267250393</v>
      </c>
      <c r="AC165" s="11">
        <f>'OddsRatio_working_3-way'!X165^(1/3)*SIN('OddsRatio_working_3-way'!Y165/3)</f>
        <v>9.492110645668006E-2</v>
      </c>
      <c r="AD165" s="11">
        <f>'OddsRatio_working_3-way'!X165^(1/3)*SIN(('OddsRatio_working_3-way'!Y165+2*PI())/3)</f>
        <v>0.41800039233684227</v>
      </c>
      <c r="AE165" s="11">
        <f>'OddsRatio_working_3-way'!X165^(1/3)*SIN(('OddsRatio_working_3-way'!Y165+4*PI())/3)</f>
        <v>-0.51292149879352222</v>
      </c>
      <c r="AF165" s="11">
        <f>-'OddsRatio_working_3-way'!U165/(3*'OddsRatio_working_3-way'!X165^(1/3))*COS(('OddsRatio_working_3-way'!Y165)/3)</f>
        <v>0.53746800443863152</v>
      </c>
      <c r="AG165" s="11">
        <f>-'OddsRatio_working_3-way'!U165/(3*'OddsRatio_working_3-way'!X165^(1/3))*COS(('OddsRatio_working_3-way'!Y165+2*PI())/3)</f>
        <v>-0.35093809176612772</v>
      </c>
      <c r="AH165" s="11">
        <f>-'OddsRatio_working_3-way'!U165/(3*'OddsRatio_working_3-way'!X165^(1/3))*COS(('OddsRatio_working_3-way'!Y165+4*PI())/3)</f>
        <v>-0.18652991267250396</v>
      </c>
      <c r="AI165" s="11">
        <f>'OddsRatio_working_3-way'!U165/(3*'OddsRatio_working_3-way'!X165^(1/3))*SIN(('OddsRatio_working_3-way'!Y165)/3)</f>
        <v>-9.4921106456680088E-2</v>
      </c>
      <c r="AJ165" s="11">
        <f>'OddsRatio_working_3-way'!U165/(3*'OddsRatio_working_3-way'!X165^(1/3))*SIN(('OddsRatio_working_3-way'!Y165+2*PI())/3)</f>
        <v>-0.41800039233684239</v>
      </c>
      <c r="AK165" s="11">
        <f>'OddsRatio_working_3-way'!U165/(3*'OddsRatio_working_3-way'!X165^(1/3))*SIN(('OddsRatio_working_3-way'!Y165+4*PI())/3)</f>
        <v>0.51292149879352233</v>
      </c>
      <c r="AL165" s="11">
        <f>'OddsRatio_working_3-way'!Z165+'OddsRatio_working_3-way'!AF165</f>
        <v>1.074936008877263</v>
      </c>
      <c r="AM165" s="11">
        <f>'OddsRatio_working_3-way'!AA165+'OddsRatio_working_3-way'!AG165</f>
        <v>-0.70187618353225534</v>
      </c>
      <c r="AN165" s="11">
        <f>'OddsRatio_working_3-way'!AB165+'OddsRatio_working_3-way'!AH165</f>
        <v>-0.37305982534500792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1.074936008877263</v>
      </c>
      <c r="AS165" s="11">
        <f>IF(('OddsRatio_working_3-way'!X165=0),IF(Q165&gt;0,-Q165^(1/3),(-Q165)^(1/3)),'OddsRatio_working_3-way'!AM165-'OddsRatio_working_3-way'!R165/3)</f>
        <v>-0.70187618353225534</v>
      </c>
      <c r="AT165" s="11">
        <f>IF(('OddsRatio_working_3-way'!X165=0),IF(Q165&gt;0,-Q165^(1/3),(-Q165)^(1/3)),'OddsRatio_working_3-way'!AN165-'OddsRatio_working_3-way'!R165/3)</f>
        <v>-0.37305982534500792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9">
        <f t="shared" si="39"/>
        <v>0.54923893456358175</v>
      </c>
      <c r="E166" s="9">
        <f t="shared" si="40"/>
        <v>0.25398460682903046</v>
      </c>
      <c r="F166" s="9">
        <f t="shared" si="41"/>
        <v>0.19677645860738774</v>
      </c>
      <c r="G166" s="9">
        <f t="shared" si="42"/>
        <v>1.0798700305527205</v>
      </c>
      <c r="H166" s="9">
        <f t="shared" si="43"/>
        <v>1.8207012232200677</v>
      </c>
      <c r="I166" s="9">
        <f t="shared" si="44"/>
        <v>3.9372464831034</v>
      </c>
      <c r="J166" s="9">
        <f t="shared" si="45"/>
        <v>5.0819087154892832</v>
      </c>
      <c r="K166" s="11">
        <f t="shared" si="46"/>
        <v>0.56818181818181823</v>
      </c>
      <c r="L166" s="11">
        <f t="shared" si="47"/>
        <v>0.26881720430107525</v>
      </c>
      <c r="M166" s="11">
        <f t="shared" si="48"/>
        <v>0.20920502092050208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-0.24968404520300869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0.23198137400458907</v>
      </c>
      <c r="Q166" s="11">
        <f>2*'OddsRatio_working_3-way'!K166*'OddsRatio_working_3-way'!L166*'OddsRatio_working_3-way'!M166</f>
        <v>6.3906714601815157E-2</v>
      </c>
      <c r="R166" s="11">
        <f t="shared" si="49"/>
        <v>0</v>
      </c>
      <c r="S166" s="11">
        <f t="shared" si="50"/>
        <v>-0.92909971005946235</v>
      </c>
      <c r="T166" s="11">
        <f t="shared" si="51"/>
        <v>-0.25595033334971412</v>
      </c>
      <c r="U166" s="11">
        <f>'OddsRatio_working_3-way'!S166-'OddsRatio_working_3-way'!R166^2/3</f>
        <v>-0.92909971005946235</v>
      </c>
      <c r="V166" s="11">
        <f>'OddsRatio_working_3-way'!S166*'OddsRatio_working_3-way'!R166/3-2*'OddsRatio_working_3-way'!R166^3/27-'OddsRatio_working_3-way'!T166</f>
        <v>0.25595033334971412</v>
      </c>
      <c r="W166" s="11">
        <f>'OddsRatio_working_3-way'!V166^2+4*'OddsRatio_working_3-way'!U166^3/27</f>
        <v>-5.3307690312673642E-2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0.17235012580101547</v>
      </c>
      <c r="Y166" s="11">
        <f>IF('OddsRatio_working_3-way'!W166&gt;=0,IF('OddsRatio_working_3-way'!V166+SQRT('OddsRatio_working_3-way'!W166)&gt;0,0,PI()),ACOS('OddsRatio_working_3-way'!V166/(2*'OddsRatio_working_3-way'!X166)))</f>
        <v>0.73395641937403266</v>
      </c>
      <c r="Z166" s="11">
        <f>'OddsRatio_working_3-way'!X166^(1/3)*COS('OddsRatio_working_3-way'!Y166/3)</f>
        <v>0.53993501527636023</v>
      </c>
      <c r="AA166" s="11">
        <f>'OddsRatio_working_3-way'!X166^(1/3)*COS(('OddsRatio_working_3-way'!Y166+2*PI())/3)</f>
        <v>-0.38670465671144233</v>
      </c>
      <c r="AB166" s="11">
        <f>'OddsRatio_working_3-way'!X166^(1/3)*COS(('OddsRatio_working_3-way'!Y166+4*PI())/3)</f>
        <v>-0.15323035856491765</v>
      </c>
      <c r="AC166" s="11">
        <f>'OddsRatio_working_3-way'!X166^(1/3)*SIN('OddsRatio_working_3-way'!Y166/3)</f>
        <v>0.13479644888375492</v>
      </c>
      <c r="AD166" s="11">
        <f>'OddsRatio_working_3-way'!X166^(1/3)*SIN(('OddsRatio_working_3-way'!Y166+2*PI())/3)</f>
        <v>0.40019921518018964</v>
      </c>
      <c r="AE166" s="11">
        <f>'OddsRatio_working_3-way'!X166^(1/3)*SIN(('OddsRatio_working_3-way'!Y166+4*PI())/3)</f>
        <v>-0.5349956640639445</v>
      </c>
      <c r="AF166" s="11">
        <f>-'OddsRatio_working_3-way'!U166/(3*'OddsRatio_working_3-way'!X166^(1/3))*COS(('OddsRatio_working_3-way'!Y166)/3)</f>
        <v>0.53993501527636012</v>
      </c>
      <c r="AG166" s="11">
        <f>-'OddsRatio_working_3-way'!U166/(3*'OddsRatio_working_3-way'!X166^(1/3))*COS(('OddsRatio_working_3-way'!Y166+2*PI())/3)</f>
        <v>-0.38670465671144227</v>
      </c>
      <c r="AH166" s="11">
        <f>-'OddsRatio_working_3-way'!U166/(3*'OddsRatio_working_3-way'!X166^(1/3))*COS(('OddsRatio_working_3-way'!Y166+4*PI())/3)</f>
        <v>-0.15323035856491762</v>
      </c>
      <c r="AI166" s="11">
        <f>'OddsRatio_working_3-way'!U166/(3*'OddsRatio_working_3-way'!X166^(1/3))*SIN(('OddsRatio_working_3-way'!Y166)/3)</f>
        <v>-0.13479644888375489</v>
      </c>
      <c r="AJ166" s="11">
        <f>'OddsRatio_working_3-way'!U166/(3*'OddsRatio_working_3-way'!X166^(1/3))*SIN(('OddsRatio_working_3-way'!Y166+2*PI())/3)</f>
        <v>-0.40019921518018953</v>
      </c>
      <c r="AK166" s="11">
        <f>'OddsRatio_working_3-way'!U166/(3*'OddsRatio_working_3-way'!X166^(1/3))*SIN(('OddsRatio_working_3-way'!Y166+4*PI())/3)</f>
        <v>0.53499566406394439</v>
      </c>
      <c r="AL166" s="11">
        <f>'OddsRatio_working_3-way'!Z166+'OddsRatio_working_3-way'!AF166</f>
        <v>1.0798700305527205</v>
      </c>
      <c r="AM166" s="11">
        <f>'OddsRatio_working_3-way'!AA166+'OddsRatio_working_3-way'!AG166</f>
        <v>-0.77340931342288455</v>
      </c>
      <c r="AN166" s="11">
        <f>'OddsRatio_working_3-way'!AB166+'OddsRatio_working_3-way'!AH166</f>
        <v>-0.30646071712983525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1.0798700305527205</v>
      </c>
      <c r="AS166" s="11">
        <f>IF(('OddsRatio_working_3-way'!X166=0),IF(Q166&gt;0,-Q166^(1/3),(-Q166)^(1/3)),'OddsRatio_working_3-way'!AM166-'OddsRatio_working_3-way'!R166/3)</f>
        <v>-0.77340931342288455</v>
      </c>
      <c r="AT166" s="11">
        <f>IF(('OddsRatio_working_3-way'!X166=0),IF(Q166&gt;0,-Q166^(1/3),(-Q166)^(1/3)),'OddsRatio_working_3-way'!AN166-'OddsRatio_working_3-way'!R166/3)</f>
        <v>-0.30646071712983525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9">
        <f t="shared" si="39"/>
        <v>0.45869155146751145</v>
      </c>
      <c r="E167" s="9">
        <f t="shared" si="40"/>
        <v>0.27337977773086641</v>
      </c>
      <c r="F167" s="9">
        <f t="shared" si="41"/>
        <v>0.26792867080162225</v>
      </c>
      <c r="G167" s="9">
        <f t="shared" si="42"/>
        <v>1.0631660151314746</v>
      </c>
      <c r="H167" s="9">
        <f t="shared" si="43"/>
        <v>2.1801142767959369</v>
      </c>
      <c r="I167" s="9">
        <f t="shared" si="44"/>
        <v>3.657915037828686</v>
      </c>
      <c r="J167" s="9">
        <f t="shared" si="45"/>
        <v>3.7323366588878892</v>
      </c>
      <c r="K167" s="11">
        <f t="shared" si="46"/>
        <v>0.47393364928909953</v>
      </c>
      <c r="L167" s="11">
        <f t="shared" si="47"/>
        <v>0.2857142857142857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-0.27050630678811816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0.23440655883206363</v>
      </c>
      <c r="Q167" s="11">
        <f>2*'OddsRatio_working_3-way'!K167*'OddsRatio_working_3-way'!L167*'OddsRatio_working_3-way'!M167</f>
        <v>7.5859727777366867E-2</v>
      </c>
      <c r="R167" s="11">
        <f t="shared" si="49"/>
        <v>0</v>
      </c>
      <c r="S167" s="11">
        <f t="shared" si="50"/>
        <v>-0.86654748133347337</v>
      </c>
      <c r="T167" s="11">
        <f t="shared" si="51"/>
        <v>-0.28043607810144766</v>
      </c>
      <c r="U167" s="11">
        <f>'OddsRatio_working_3-way'!S167-'OddsRatio_working_3-way'!R167^2/3</f>
        <v>-0.86654748133347337</v>
      </c>
      <c r="V167" s="11">
        <f>'OddsRatio_working_3-way'!S167*'OddsRatio_working_3-way'!R167/3-2*'OddsRatio_working_3-way'!R167^3/27-'OddsRatio_working_3-way'!T167</f>
        <v>0.28043607810144766</v>
      </c>
      <c r="W167" s="11">
        <f>'OddsRatio_working_3-way'!V167^2+4*'OddsRatio_working_3-way'!U167^3/27</f>
        <v>-1.7754781745080911E-2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0.15524108319481844</v>
      </c>
      <c r="Y167" s="11">
        <f>IF('OddsRatio_working_3-way'!W167&gt;=0,IF('OddsRatio_working_3-way'!V167+SQRT('OddsRatio_working_3-way'!W167)&gt;0,0,PI()),ACOS('OddsRatio_working_3-way'!V167/(2*'OddsRatio_working_3-way'!X167)))</f>
        <v>0.44356451303825595</v>
      </c>
      <c r="Z167" s="11">
        <f>'OddsRatio_working_3-way'!X167^(1/3)*COS('OddsRatio_working_3-way'!Y167/3)</f>
        <v>0.5315830075657374</v>
      </c>
      <c r="AA167" s="11">
        <f>'OddsRatio_working_3-way'!X167^(1/3)*COS(('OddsRatio_working_3-way'!Y167+2*PI())/3)</f>
        <v>-0.33435898794185104</v>
      </c>
      <c r="AB167" s="11">
        <f>'OddsRatio_working_3-way'!X167^(1/3)*COS(('OddsRatio_working_3-way'!Y167+4*PI())/3)</f>
        <v>-0.19722401962388644</v>
      </c>
      <c r="AC167" s="11">
        <f>'OddsRatio_working_3-way'!X167^(1/3)*SIN('OddsRatio_working_3-way'!Y167/3)</f>
        <v>7.9174910873687748E-2</v>
      </c>
      <c r="AD167" s="11">
        <f>'OddsRatio_working_3-way'!X167^(1/3)*SIN(('OddsRatio_working_3-way'!Y167+2*PI())/3)</f>
        <v>0.42077693333522009</v>
      </c>
      <c r="AE167" s="11">
        <f>'OddsRatio_working_3-way'!X167^(1/3)*SIN(('OddsRatio_working_3-way'!Y167+4*PI())/3)</f>
        <v>-0.49995184420890781</v>
      </c>
      <c r="AF167" s="11">
        <f>-'OddsRatio_working_3-way'!U167/(3*'OddsRatio_working_3-way'!X167^(1/3))*COS(('OddsRatio_working_3-way'!Y167)/3)</f>
        <v>0.53158300756573729</v>
      </c>
      <c r="AG167" s="11">
        <f>-'OddsRatio_working_3-way'!U167/(3*'OddsRatio_working_3-way'!X167^(1/3))*COS(('OddsRatio_working_3-way'!Y167+2*PI())/3)</f>
        <v>-0.33435898794185098</v>
      </c>
      <c r="AH167" s="11">
        <f>-'OddsRatio_working_3-way'!U167/(3*'OddsRatio_working_3-way'!X167^(1/3))*COS(('OddsRatio_working_3-way'!Y167+4*PI())/3)</f>
        <v>-0.19722401962388639</v>
      </c>
      <c r="AI167" s="11">
        <f>'OddsRatio_working_3-way'!U167/(3*'OddsRatio_working_3-way'!X167^(1/3))*SIN(('OddsRatio_working_3-way'!Y167)/3)</f>
        <v>-7.9174910873687734E-2</v>
      </c>
      <c r="AJ167" s="11">
        <f>'OddsRatio_working_3-way'!U167/(3*'OddsRatio_working_3-way'!X167^(1/3))*SIN(('OddsRatio_working_3-way'!Y167+2*PI())/3)</f>
        <v>-0.42077693333522004</v>
      </c>
      <c r="AK167" s="11">
        <f>'OddsRatio_working_3-way'!U167/(3*'OddsRatio_working_3-way'!X167^(1/3))*SIN(('OddsRatio_working_3-way'!Y167+4*PI())/3)</f>
        <v>0.4999518442089077</v>
      </c>
      <c r="AL167" s="11">
        <f>'OddsRatio_working_3-way'!Z167+'OddsRatio_working_3-way'!AF167</f>
        <v>1.0631660151314746</v>
      </c>
      <c r="AM167" s="11">
        <f>'OddsRatio_working_3-way'!AA167+'OddsRatio_working_3-way'!AG167</f>
        <v>-0.66871797588370208</v>
      </c>
      <c r="AN167" s="11">
        <f>'OddsRatio_working_3-way'!AB167+'OddsRatio_working_3-way'!AH167</f>
        <v>-0.39444803924777283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1.0631660151314746</v>
      </c>
      <c r="AS167" s="11">
        <f>IF(('OddsRatio_working_3-way'!X167=0),IF(Q167&gt;0,-Q167^(1/3),(-Q167)^(1/3)),'OddsRatio_working_3-way'!AM167-'OddsRatio_working_3-way'!R167/3)</f>
        <v>-0.66871797588370208</v>
      </c>
      <c r="AT167" s="11">
        <f>IF(('OddsRatio_working_3-way'!X167=0),IF(Q167&gt;0,-Q167^(1/3),(-Q167)^(1/3)),'OddsRatio_working_3-way'!AN167-'OddsRatio_working_3-way'!R167/3)</f>
        <v>-0.39444803924777283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9">
        <f t="shared" si="39"/>
        <v>0.85220299240041408</v>
      </c>
      <c r="E168" s="9">
        <f t="shared" si="40"/>
        <v>0.10997023736801464</v>
      </c>
      <c r="F168" s="9">
        <f t="shared" si="41"/>
        <v>3.7826770231571431E-2</v>
      </c>
      <c r="G168" s="9">
        <f t="shared" si="42"/>
        <v>1.1561956397523228</v>
      </c>
      <c r="H168" s="9">
        <f t="shared" si="43"/>
        <v>1.1734293459628482</v>
      </c>
      <c r="I168" s="9">
        <f t="shared" si="44"/>
        <v>9.0933694782662595</v>
      </c>
      <c r="J168" s="9">
        <f t="shared" si="45"/>
        <v>26.436304074551099</v>
      </c>
      <c r="K168" s="11">
        <f t="shared" si="46"/>
        <v>0.86956521739130443</v>
      </c>
      <c r="L168" s="11">
        <f t="shared" si="47"/>
        <v>0.125</v>
      </c>
      <c r="M168" s="11">
        <f t="shared" si="48"/>
        <v>4.3478260869565216E-2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-0.10916824196597352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0.13775992438563328</v>
      </c>
      <c r="Q168" s="11">
        <f>2*'OddsRatio_working_3-way'!K168*'OddsRatio_working_3-way'!L168*'OddsRatio_working_3-way'!M168</f>
        <v>9.4517958412098299E-3</v>
      </c>
      <c r="R168" s="11">
        <f t="shared" si="49"/>
        <v>0</v>
      </c>
      <c r="S168" s="11">
        <f t="shared" si="50"/>
        <v>-1.2619047619047621</v>
      </c>
      <c r="T168" s="11">
        <f t="shared" si="51"/>
        <v>-8.658008658008659E-2</v>
      </c>
      <c r="U168" s="11">
        <f>'OddsRatio_working_3-way'!S168-'OddsRatio_working_3-way'!R168^2/3</f>
        <v>-1.2619047619047621</v>
      </c>
      <c r="V168" s="11">
        <f>'OddsRatio_working_3-way'!S168*'OddsRatio_working_3-way'!R168/3-2*'OddsRatio_working_3-way'!R168^3/27-'OddsRatio_working_3-way'!T168</f>
        <v>8.658008658008659E-2</v>
      </c>
      <c r="W168" s="11">
        <f>'OddsRatio_working_3-way'!V168^2+4*'OddsRatio_working_3-way'!U168^3/27</f>
        <v>-0.29020192137762407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0.27280855593705239</v>
      </c>
      <c r="Y168" s="11">
        <f>IF('OddsRatio_working_3-way'!W168&gt;=0,IF('OddsRatio_working_3-way'!V168+SQRT('OddsRatio_working_3-way'!W168)&gt;0,0,PI()),ACOS('OddsRatio_working_3-way'!V168/(2*'OddsRatio_working_3-way'!X168)))</f>
        <v>1.4114398549291549</v>
      </c>
      <c r="Z168" s="11">
        <f>'OddsRatio_working_3-way'!X168^(1/3)*COS('OddsRatio_working_3-way'!Y168/3)</f>
        <v>0.57809781987616138</v>
      </c>
      <c r="AA168" s="11">
        <f>'OddsRatio_working_3-way'!X168^(1/3)*COS(('OddsRatio_working_3-way'!Y168+2*PI())/3)</f>
        <v>-0.54366307581856033</v>
      </c>
      <c r="AB168" s="11">
        <f>'OddsRatio_working_3-way'!X168^(1/3)*COS(('OddsRatio_working_3-way'!Y168+4*PI())/3)</f>
        <v>-3.4434744057601351E-2</v>
      </c>
      <c r="AC168" s="11">
        <f>'OddsRatio_working_3-way'!X168^(1/3)*SIN('OddsRatio_working_3-way'!Y168/3)</f>
        <v>0.29400311442117399</v>
      </c>
      <c r="AD168" s="11">
        <f>'OddsRatio_working_3-way'!X168^(1/3)*SIN(('OddsRatio_working_3-way'!Y168+2*PI())/3)</f>
        <v>0.35364584067456956</v>
      </c>
      <c r="AE168" s="11">
        <f>'OddsRatio_working_3-way'!X168^(1/3)*SIN(('OddsRatio_working_3-way'!Y168+4*PI())/3)</f>
        <v>-0.64764895509574338</v>
      </c>
      <c r="AF168" s="11">
        <f>-'OddsRatio_working_3-way'!U168/(3*'OddsRatio_working_3-way'!X168^(1/3))*COS(('OddsRatio_working_3-way'!Y168)/3)</f>
        <v>0.57809781987616138</v>
      </c>
      <c r="AG168" s="11">
        <f>-'OddsRatio_working_3-way'!U168/(3*'OddsRatio_working_3-way'!X168^(1/3))*COS(('OddsRatio_working_3-way'!Y168+2*PI())/3)</f>
        <v>-0.54366307581856033</v>
      </c>
      <c r="AH168" s="11">
        <f>-'OddsRatio_working_3-way'!U168/(3*'OddsRatio_working_3-way'!X168^(1/3))*COS(('OddsRatio_working_3-way'!Y168+4*PI())/3)</f>
        <v>-3.4434744057601344E-2</v>
      </c>
      <c r="AI168" s="11">
        <f>'OddsRatio_working_3-way'!U168/(3*'OddsRatio_working_3-way'!X168^(1/3))*SIN(('OddsRatio_working_3-way'!Y168)/3)</f>
        <v>-0.29400311442117394</v>
      </c>
      <c r="AJ168" s="11">
        <f>'OddsRatio_working_3-way'!U168/(3*'OddsRatio_working_3-way'!X168^(1/3))*SIN(('OddsRatio_working_3-way'!Y168+2*PI())/3)</f>
        <v>-0.3536458406745695</v>
      </c>
      <c r="AK168" s="11">
        <f>'OddsRatio_working_3-way'!U168/(3*'OddsRatio_working_3-way'!X168^(1/3))*SIN(('OddsRatio_working_3-way'!Y168+4*PI())/3)</f>
        <v>0.64764895509574327</v>
      </c>
      <c r="AL168" s="11">
        <f>'OddsRatio_working_3-way'!Z168+'OddsRatio_working_3-way'!AF168</f>
        <v>1.1561956397523228</v>
      </c>
      <c r="AM168" s="11">
        <f>'OddsRatio_working_3-way'!AA168+'OddsRatio_working_3-way'!AG168</f>
        <v>-1.0873261516371207</v>
      </c>
      <c r="AN168" s="11">
        <f>'OddsRatio_working_3-way'!AB168+'OddsRatio_working_3-way'!AH168</f>
        <v>-6.8869488115202687E-2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1.1561956397523228</v>
      </c>
      <c r="AS168" s="11">
        <f>IF(('OddsRatio_working_3-way'!X168=0),IF(Q168&gt;0,-Q168^(1/3),(-Q168)^(1/3)),'OddsRatio_working_3-way'!AM168-'OddsRatio_working_3-way'!R168/3)</f>
        <v>-1.0873261516371207</v>
      </c>
      <c r="AT168" s="11">
        <f>IF(('OddsRatio_working_3-way'!X168=0),IF(Q168&gt;0,-Q168^(1/3),(-Q168)^(1/3)),'OddsRatio_working_3-way'!AN168-'OddsRatio_working_3-way'!R168/3)</f>
        <v>-6.8869488115202687E-2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9">
        <f t="shared" si="39"/>
        <v>0.62328145762179377</v>
      </c>
      <c r="E169" s="9">
        <f t="shared" si="40"/>
        <v>0.22888349363108654</v>
      </c>
      <c r="F169" s="9">
        <f t="shared" si="41"/>
        <v>0.14783504874711975</v>
      </c>
      <c r="G169" s="9">
        <f t="shared" si="42"/>
        <v>1.1192807387402346</v>
      </c>
      <c r="H169" s="9">
        <f t="shared" si="43"/>
        <v>1.6044115989197267</v>
      </c>
      <c r="I169" s="9">
        <f t="shared" si="44"/>
        <v>4.3690350236081059</v>
      </c>
      <c r="J169" s="9">
        <f t="shared" si="45"/>
        <v>6.7642958045122086</v>
      </c>
      <c r="K169" s="11">
        <f t="shared" si="46"/>
        <v>0.64935064935064934</v>
      </c>
      <c r="L169" s="11">
        <f t="shared" si="47"/>
        <v>0.24937655860349128</v>
      </c>
      <c r="M169" s="11">
        <f t="shared" si="48"/>
        <v>0.16260162601626016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-0.220407960143986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0.22907571110235186</v>
      </c>
      <c r="Q169" s="11">
        <f>2*'OddsRatio_working_3-way'!K169*'OddsRatio_working_3-way'!L169*'OddsRatio_working_3-way'!M169</f>
        <v>5.2661083012034905E-2</v>
      </c>
      <c r="R169" s="11">
        <f t="shared" si="49"/>
        <v>0</v>
      </c>
      <c r="S169" s="11">
        <f t="shared" si="50"/>
        <v>-1.0393259433674875</v>
      </c>
      <c r="T169" s="11">
        <f t="shared" si="51"/>
        <v>-0.23892550422241091</v>
      </c>
      <c r="U169" s="11">
        <f>'OddsRatio_working_3-way'!S169-'OddsRatio_working_3-way'!R169^2/3</f>
        <v>-1.0393259433674875</v>
      </c>
      <c r="V169" s="11">
        <f>'OddsRatio_working_3-way'!S169*'OddsRatio_working_3-way'!R169/3-2*'OddsRatio_working_3-way'!R169^3/27-'OddsRatio_working_3-way'!T169</f>
        <v>0.23892550422241091</v>
      </c>
      <c r="W169" s="11">
        <f>'OddsRatio_working_3-way'!V169^2+4*'OddsRatio_working_3-way'!U169^3/27</f>
        <v>-0.10923730540419663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0.20391340194561142</v>
      </c>
      <c r="Y169" s="11">
        <f>IF('OddsRatio_working_3-way'!W169&gt;=0,IF('OddsRatio_working_3-way'!V169+SQRT('OddsRatio_working_3-way'!W169)&gt;0,0,PI()),ACOS('OddsRatio_working_3-way'!V169/(2*'OddsRatio_working_3-way'!X169)))</f>
        <v>0.94486730877211378</v>
      </c>
      <c r="Z169" s="11">
        <f>'OddsRatio_working_3-way'!X169^(1/3)*COS('OddsRatio_working_3-way'!Y169/3)</f>
        <v>0.5596403693701173</v>
      </c>
      <c r="AA169" s="11">
        <f>'OddsRatio_working_3-way'!X169^(1/3)*COS(('OddsRatio_working_3-way'!Y169+2*PI())/3)</f>
        <v>-0.43772356834206222</v>
      </c>
      <c r="AB169" s="11">
        <f>'OddsRatio_working_3-way'!X169^(1/3)*COS(('OddsRatio_working_3-way'!Y169+4*PI())/3)</f>
        <v>-0.12191680102805495</v>
      </c>
      <c r="AC169" s="11">
        <f>'OddsRatio_working_3-way'!X169^(1/3)*SIN('OddsRatio_working_3-way'!Y169/3)</f>
        <v>0.18233112212064753</v>
      </c>
      <c r="AD169" s="11">
        <f>'OddsRatio_working_3-way'!X169^(1/3)*SIN(('OddsRatio_working_3-way'!Y169+2*PI())/3)</f>
        <v>0.39349721579750452</v>
      </c>
      <c r="AE169" s="11">
        <f>'OddsRatio_working_3-way'!X169^(1/3)*SIN(('OddsRatio_working_3-way'!Y169+4*PI())/3)</f>
        <v>-0.57582833791815202</v>
      </c>
      <c r="AF169" s="11">
        <f>-'OddsRatio_working_3-way'!U169/(3*'OddsRatio_working_3-way'!X169^(1/3))*COS(('OddsRatio_working_3-way'!Y169)/3)</f>
        <v>0.5596403693701173</v>
      </c>
      <c r="AG169" s="11">
        <f>-'OddsRatio_working_3-way'!U169/(3*'OddsRatio_working_3-way'!X169^(1/3))*COS(('OddsRatio_working_3-way'!Y169+2*PI())/3)</f>
        <v>-0.43772356834206222</v>
      </c>
      <c r="AH169" s="11">
        <f>-'OddsRatio_working_3-way'!U169/(3*'OddsRatio_working_3-way'!X169^(1/3))*COS(('OddsRatio_working_3-way'!Y169+4*PI())/3)</f>
        <v>-0.12191680102805495</v>
      </c>
      <c r="AI169" s="11">
        <f>'OddsRatio_working_3-way'!U169/(3*'OddsRatio_working_3-way'!X169^(1/3))*SIN(('OddsRatio_working_3-way'!Y169)/3)</f>
        <v>-0.18233112212064753</v>
      </c>
      <c r="AJ169" s="11">
        <f>'OddsRatio_working_3-way'!U169/(3*'OddsRatio_working_3-way'!X169^(1/3))*SIN(('OddsRatio_working_3-way'!Y169+2*PI())/3)</f>
        <v>-0.39349721579750452</v>
      </c>
      <c r="AK169" s="11">
        <f>'OddsRatio_working_3-way'!U169/(3*'OddsRatio_working_3-way'!X169^(1/3))*SIN(('OddsRatio_working_3-way'!Y169+4*PI())/3)</f>
        <v>0.57582833791815202</v>
      </c>
      <c r="AL169" s="11">
        <f>'OddsRatio_working_3-way'!Z169+'OddsRatio_working_3-way'!AF169</f>
        <v>1.1192807387402346</v>
      </c>
      <c r="AM169" s="11">
        <f>'OddsRatio_working_3-way'!AA169+'OddsRatio_working_3-way'!AG169</f>
        <v>-0.87544713668412444</v>
      </c>
      <c r="AN169" s="11">
        <f>'OddsRatio_working_3-way'!AB169+'OddsRatio_working_3-way'!AH169</f>
        <v>-0.2438336020561099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1.1192807387402346</v>
      </c>
      <c r="AS169" s="11">
        <f>IF(('OddsRatio_working_3-way'!X169=0),IF(Q169&gt;0,-Q169^(1/3),(-Q169)^(1/3)),'OddsRatio_working_3-way'!AM169-'OddsRatio_working_3-way'!R169/3)</f>
        <v>-0.87544713668412444</v>
      </c>
      <c r="AT169" s="11">
        <f>IF(('OddsRatio_working_3-way'!X169=0),IF(Q169&gt;0,-Q169^(1/3),(-Q169)^(1/3)),'OddsRatio_working_3-way'!AN169-'OddsRatio_working_3-way'!R169/3)</f>
        <v>-0.2438336020561099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9">
        <f t="shared" si="39"/>
        <v>0.63745516881204323</v>
      </c>
      <c r="E170" s="9">
        <f t="shared" si="40"/>
        <v>0.22390994960595539</v>
      </c>
      <c r="F170" s="9">
        <f t="shared" si="41"/>
        <v>0.13863488158200157</v>
      </c>
      <c r="G170" s="9">
        <f t="shared" si="42"/>
        <v>1.073090132083824</v>
      </c>
      <c r="H170" s="9">
        <f t="shared" si="43"/>
        <v>1.5687377700044265</v>
      </c>
      <c r="I170" s="9">
        <f t="shared" si="44"/>
        <v>4.4660811266307512</v>
      </c>
      <c r="J170" s="9">
        <f t="shared" si="45"/>
        <v>7.2131918647653395</v>
      </c>
      <c r="K170" s="11">
        <f t="shared" si="46"/>
        <v>0.65359477124183007</v>
      </c>
      <c r="L170" s="11">
        <f t="shared" si="47"/>
        <v>0.23640661938534277</v>
      </c>
      <c r="M170" s="11">
        <f t="shared" si="48"/>
        <v>0.14727540500736377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-0.22555651882258598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0.21732105221346495</v>
      </c>
      <c r="Q170" s="11">
        <f>2*'OddsRatio_working_3-way'!K170*'OddsRatio_working_3-way'!L170*'OddsRatio_working_3-way'!M170</f>
        <v>4.5512262243657585E-2</v>
      </c>
      <c r="R170" s="11">
        <f t="shared" si="49"/>
        <v>0</v>
      </c>
      <c r="S170" s="11">
        <f t="shared" si="50"/>
        <v>-0.96348823500153979</v>
      </c>
      <c r="T170" s="11">
        <f t="shared" si="51"/>
        <v>-0.2017776408380188</v>
      </c>
      <c r="U170" s="11">
        <f>'OddsRatio_working_3-way'!S170-'OddsRatio_working_3-way'!R170^2/3</f>
        <v>-0.96348823500153979</v>
      </c>
      <c r="V170" s="11">
        <f>'OddsRatio_working_3-way'!S170*'OddsRatio_working_3-way'!R170/3-2*'OddsRatio_working_3-way'!R170^3/27-'OddsRatio_working_3-way'!T170</f>
        <v>0.2017776408380188</v>
      </c>
      <c r="W170" s="11">
        <f>'OddsRatio_working_3-way'!V170^2+4*'OddsRatio_working_3-way'!U170^3/27</f>
        <v>-9.1791762590082288E-2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0.18200685353321094</v>
      </c>
      <c r="Y170" s="11">
        <f>IF('OddsRatio_working_3-way'!W170&gt;=0,IF('OddsRatio_working_3-way'!V170+SQRT('OddsRatio_working_3-way'!W170)&gt;0,0,PI()),ACOS('OddsRatio_working_3-way'!V170/(2*'OddsRatio_working_3-way'!X170)))</f>
        <v>0.98325863723078488</v>
      </c>
      <c r="Z170" s="11">
        <f>'OddsRatio_working_3-way'!X170^(1/3)*COS('OddsRatio_working_3-way'!Y170/3)</f>
        <v>0.5365450660419121</v>
      </c>
      <c r="AA170" s="11">
        <f>'OddsRatio_working_3-way'!X170^(1/3)*COS(('OddsRatio_working_3-way'!Y170+2*PI())/3)</f>
        <v>-0.42626494685764993</v>
      </c>
      <c r="AB170" s="11">
        <f>'OddsRatio_working_3-way'!X170^(1/3)*COS(('OddsRatio_working_3-way'!Y170+4*PI())/3)</f>
        <v>-0.11028011918426214</v>
      </c>
      <c r="AC170" s="11">
        <f>'OddsRatio_working_3-way'!X170^(1/3)*SIN('OddsRatio_working_3-way'!Y170/3)</f>
        <v>0.18243392531706792</v>
      </c>
      <c r="AD170" s="11">
        <f>'OddsRatio_working_3-way'!X170^(1/3)*SIN(('OddsRatio_working_3-way'!Y170+2*PI())/3)</f>
        <v>0.37344469480896131</v>
      </c>
      <c r="AE170" s="11">
        <f>'OddsRatio_working_3-way'!X170^(1/3)*SIN(('OddsRatio_working_3-way'!Y170+4*PI())/3)</f>
        <v>-0.55587862012602918</v>
      </c>
      <c r="AF170" s="11">
        <f>-'OddsRatio_working_3-way'!U170/(3*'OddsRatio_working_3-way'!X170^(1/3))*COS(('OddsRatio_working_3-way'!Y170)/3)</f>
        <v>0.53654506604191199</v>
      </c>
      <c r="AG170" s="11">
        <f>-'OddsRatio_working_3-way'!U170/(3*'OddsRatio_working_3-way'!X170^(1/3))*COS(('OddsRatio_working_3-way'!Y170+2*PI())/3)</f>
        <v>-0.42626494685764982</v>
      </c>
      <c r="AH170" s="11">
        <f>-'OddsRatio_working_3-way'!U170/(3*'OddsRatio_working_3-way'!X170^(1/3))*COS(('OddsRatio_working_3-way'!Y170+4*PI())/3)</f>
        <v>-0.11028011918426212</v>
      </c>
      <c r="AI170" s="11">
        <f>'OddsRatio_working_3-way'!U170/(3*'OddsRatio_working_3-way'!X170^(1/3))*SIN(('OddsRatio_working_3-way'!Y170)/3)</f>
        <v>-0.1824339253170679</v>
      </c>
      <c r="AJ170" s="11">
        <f>'OddsRatio_working_3-way'!U170/(3*'OddsRatio_working_3-way'!X170^(1/3))*SIN(('OddsRatio_working_3-way'!Y170+2*PI())/3)</f>
        <v>-0.37344469480896125</v>
      </c>
      <c r="AK170" s="11">
        <f>'OddsRatio_working_3-way'!U170/(3*'OddsRatio_working_3-way'!X170^(1/3))*SIN(('OddsRatio_working_3-way'!Y170+4*PI())/3)</f>
        <v>0.55587862012602907</v>
      </c>
      <c r="AL170" s="11">
        <f>'OddsRatio_working_3-way'!Z170+'OddsRatio_working_3-way'!AF170</f>
        <v>1.073090132083824</v>
      </c>
      <c r="AM170" s="11">
        <f>'OddsRatio_working_3-way'!AA170+'OddsRatio_working_3-way'!AG170</f>
        <v>-0.85252989371529975</v>
      </c>
      <c r="AN170" s="11">
        <f>'OddsRatio_working_3-way'!AB170+'OddsRatio_working_3-way'!AH170</f>
        <v>-0.22056023836852426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1.073090132083824</v>
      </c>
      <c r="AS170" s="11">
        <f>IF(('OddsRatio_working_3-way'!X170=0),IF(Q170&gt;0,-Q170^(1/3),(-Q170)^(1/3)),'OddsRatio_working_3-way'!AM170-'OddsRatio_working_3-way'!R170/3)</f>
        <v>-0.85252989371529975</v>
      </c>
      <c r="AT170" s="11">
        <f>IF(('OddsRatio_working_3-way'!X170=0),IF(Q170&gt;0,-Q170^(1/3),(-Q170)^(1/3)),'OddsRatio_working_3-way'!AN170-'OddsRatio_working_3-way'!R170/3)</f>
        <v>-0.22056023836852426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3.63</v>
      </c>
      <c r="B171" s="4">
        <f>IF('True_Odds_Calculator_3-way'!B170="","",'True_Odds_Calculator_3-way'!B170)</f>
        <v>3.33</v>
      </c>
      <c r="C171" s="4">
        <f>IF('True_Odds_Calculator_3-way'!C170="","",'True_Odds_Calculator_3-way'!C170)</f>
        <v>2.21</v>
      </c>
      <c r="D171" s="9">
        <f t="shared" si="39"/>
        <v>0.26692704261243783</v>
      </c>
      <c r="E171" s="9">
        <f t="shared" si="40"/>
        <v>0.29128438549232499</v>
      </c>
      <c r="F171" s="9">
        <f t="shared" si="41"/>
        <v>0.44178857189523707</v>
      </c>
      <c r="G171" s="9">
        <f t="shared" si="42"/>
        <v>1.0442365151846076</v>
      </c>
      <c r="H171" s="9">
        <f t="shared" si="43"/>
        <v>3.7463420349355179</v>
      </c>
      <c r="I171" s="9">
        <f t="shared" si="44"/>
        <v>3.4330710803801354</v>
      </c>
      <c r="J171" s="9">
        <f t="shared" si="45"/>
        <v>2.2635261833733753</v>
      </c>
      <c r="K171" s="11">
        <f t="shared" si="46"/>
        <v>0.27548209366391185</v>
      </c>
      <c r="L171" s="11">
        <f t="shared" si="47"/>
        <v>0.3003003003003003</v>
      </c>
      <c r="M171" s="11">
        <f t="shared" si="48"/>
        <v>0.45248868778280543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-0.27755810108751289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0.23096279780771761</v>
      </c>
      <c r="Q171" s="11">
        <f>2*'OddsRatio_working_3-way'!K171*'OddsRatio_working_3-way'!L171*'OddsRatio_working_3-way'!M171</f>
        <v>7.4866385026812837E-2</v>
      </c>
      <c r="R171" s="11">
        <f t="shared" si="49"/>
        <v>0</v>
      </c>
      <c r="S171" s="11">
        <f t="shared" si="50"/>
        <v>-0.83212414590952988</v>
      </c>
      <c r="T171" s="11">
        <f t="shared" si="51"/>
        <v>-0.26973230013274874</v>
      </c>
      <c r="U171" s="11">
        <f>'OddsRatio_working_3-way'!S171-'OddsRatio_working_3-way'!R171^2/3</f>
        <v>-0.83212414590952988</v>
      </c>
      <c r="V171" s="11">
        <f>'OddsRatio_working_3-way'!S171*'OddsRatio_working_3-way'!R171/3-2*'OddsRatio_working_3-way'!R171^3/27-'OddsRatio_working_3-way'!T171</f>
        <v>0.26973230013274874</v>
      </c>
      <c r="W171" s="11">
        <f>'OddsRatio_working_3-way'!V171^2+4*'OddsRatio_working_3-way'!U171^3/27</f>
        <v>-1.26057035695437E-2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0.14608321028137264</v>
      </c>
      <c r="Y171" s="11">
        <f>IF('OddsRatio_working_3-way'!W171&gt;=0,IF('OddsRatio_working_3-way'!V171+SQRT('OddsRatio_working_3-way'!W171)&gt;0,0,PI()),ACOS('OddsRatio_working_3-way'!V171/(2*'OddsRatio_working_3-way'!X171)))</f>
        <v>0.39443304997923789</v>
      </c>
      <c r="Z171" s="11">
        <f>'OddsRatio_working_3-way'!X171^(1/3)*COS('OddsRatio_working_3-way'!Y171/3)</f>
        <v>0.52211825759230379</v>
      </c>
      <c r="AA171" s="11">
        <f>'OddsRatio_working_3-way'!X171^(1/3)*COS(('OddsRatio_working_3-way'!Y171+2*PI())/3)</f>
        <v>-0.32085403070229318</v>
      </c>
      <c r="AB171" s="11">
        <f>'OddsRatio_working_3-way'!X171^(1/3)*COS(('OddsRatio_working_3-way'!Y171+4*PI())/3)</f>
        <v>-0.20126422689001069</v>
      </c>
      <c r="AC171" s="11">
        <f>'OddsRatio_working_3-way'!X171^(1/3)*SIN('OddsRatio_working_3-way'!Y171/3)</f>
        <v>6.9045205423356001E-2</v>
      </c>
      <c r="AD171" s="11">
        <f>'OddsRatio_working_3-way'!X171^(1/3)*SIN(('OddsRatio_working_3-way'!Y171+2*PI())/3)</f>
        <v>0.41764507214292446</v>
      </c>
      <c r="AE171" s="11">
        <f>'OddsRatio_working_3-way'!X171^(1/3)*SIN(('OddsRatio_working_3-way'!Y171+4*PI())/3)</f>
        <v>-0.4866902775662803</v>
      </c>
      <c r="AF171" s="11">
        <f>-'OddsRatio_working_3-way'!U171/(3*'OddsRatio_working_3-way'!X171^(1/3))*COS(('OddsRatio_working_3-way'!Y171)/3)</f>
        <v>0.52211825759230379</v>
      </c>
      <c r="AG171" s="11">
        <f>-'OddsRatio_working_3-way'!U171/(3*'OddsRatio_working_3-way'!X171^(1/3))*COS(('OddsRatio_working_3-way'!Y171+2*PI())/3)</f>
        <v>-0.32085403070229318</v>
      </c>
      <c r="AH171" s="11">
        <f>-'OddsRatio_working_3-way'!U171/(3*'OddsRatio_working_3-way'!X171^(1/3))*COS(('OddsRatio_working_3-way'!Y171+4*PI())/3)</f>
        <v>-0.20126422689001069</v>
      </c>
      <c r="AI171" s="11">
        <f>'OddsRatio_working_3-way'!U171/(3*'OddsRatio_working_3-way'!X171^(1/3))*SIN(('OddsRatio_working_3-way'!Y171)/3)</f>
        <v>-6.9045205423356001E-2</v>
      </c>
      <c r="AJ171" s="11">
        <f>'OddsRatio_working_3-way'!U171/(3*'OddsRatio_working_3-way'!X171^(1/3))*SIN(('OddsRatio_working_3-way'!Y171+2*PI())/3)</f>
        <v>-0.41764507214292446</v>
      </c>
      <c r="AK171" s="11">
        <f>'OddsRatio_working_3-way'!U171/(3*'OddsRatio_working_3-way'!X171^(1/3))*SIN(('OddsRatio_working_3-way'!Y171+4*PI())/3)</f>
        <v>0.4866902775662803</v>
      </c>
      <c r="AL171" s="11">
        <f>'OddsRatio_working_3-way'!Z171+'OddsRatio_working_3-way'!AF171</f>
        <v>1.0442365151846076</v>
      </c>
      <c r="AM171" s="11">
        <f>'OddsRatio_working_3-way'!AA171+'OddsRatio_working_3-way'!AG171</f>
        <v>-0.64170806140458636</v>
      </c>
      <c r="AN171" s="11">
        <f>'OddsRatio_working_3-way'!AB171+'OddsRatio_working_3-way'!AH171</f>
        <v>-0.40252845378002139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1.0442365151846076</v>
      </c>
      <c r="AS171" s="11">
        <f>IF(('OddsRatio_working_3-way'!X171=0),IF(Q171&gt;0,-Q171^(1/3),(-Q171)^(1/3)),'OddsRatio_working_3-way'!AM171-'OddsRatio_working_3-way'!R171/3)</f>
        <v>-0.64170806140458636</v>
      </c>
      <c r="AT171" s="11">
        <f>IF(('OddsRatio_working_3-way'!X171=0),IF(Q171&gt;0,-Q171^(1/3),(-Q171)^(1/3)),'OddsRatio_working_3-way'!AN171-'OddsRatio_working_3-way'!R171/3)</f>
        <v>-0.40252845378002139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2.73</v>
      </c>
      <c r="B172" s="4">
        <f>IF('True_Odds_Calculator_3-way'!B171="","",'True_Odds_Calculator_3-way'!B171)</f>
        <v>3.19</v>
      </c>
      <c r="C172" s="4">
        <f>IF('True_Odds_Calculator_3-way'!C171="","",'True_Odds_Calculator_3-way'!C171)</f>
        <v>2.88</v>
      </c>
      <c r="D172" s="9">
        <f t="shared" si="39"/>
        <v>0.35699208738496552</v>
      </c>
      <c r="E172" s="9">
        <f t="shared" si="40"/>
        <v>0.30486785411894979</v>
      </c>
      <c r="F172" s="9">
        <f t="shared" si="41"/>
        <v>0.33814005849608464</v>
      </c>
      <c r="G172" s="9">
        <f t="shared" si="42"/>
        <v>1.041145973476844</v>
      </c>
      <c r="H172" s="9">
        <f t="shared" si="43"/>
        <v>2.8011825341149406</v>
      </c>
      <c r="I172" s="9">
        <f t="shared" si="44"/>
        <v>3.2801096819142881</v>
      </c>
      <c r="J172" s="9">
        <f t="shared" si="45"/>
        <v>2.9573544301364669</v>
      </c>
      <c r="K172" s="11">
        <f t="shared" si="46"/>
        <v>0.36630036630036628</v>
      </c>
      <c r="L172" s="11">
        <f t="shared" si="47"/>
        <v>0.31347962382445144</v>
      </c>
      <c r="M172" s="11">
        <f t="shared" si="48"/>
        <v>0.34722222222222221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-0.28398947795499518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0.23125023125023125</v>
      </c>
      <c r="Q172" s="11">
        <f>2*'OddsRatio_working_3-way'!K172*'OddsRatio_working_3-way'!L172*'OddsRatio_working_3-way'!M172</f>
        <v>7.9741459051803881E-2</v>
      </c>
      <c r="R172" s="11">
        <f t="shared" si="49"/>
        <v>0</v>
      </c>
      <c r="S172" s="11">
        <f t="shared" si="50"/>
        <v>-0.81429154669905868</v>
      </c>
      <c r="T172" s="11">
        <f t="shared" si="51"/>
        <v>-0.28079018851691678</v>
      </c>
      <c r="U172" s="11">
        <f>'OddsRatio_working_3-way'!S172-'OddsRatio_working_3-way'!R172^2/3</f>
        <v>-0.81429154669905868</v>
      </c>
      <c r="V172" s="11">
        <f>'OddsRatio_working_3-way'!S172*'OddsRatio_working_3-way'!R172/3-2*'OddsRatio_working_3-way'!R172^3/27-'OddsRatio_working_3-way'!T172</f>
        <v>0.28079018851691678</v>
      </c>
      <c r="W172" s="11">
        <f>'OddsRatio_working_3-way'!V172^2+4*'OddsRatio_working_3-way'!U172^3/27</f>
        <v>-1.1469270138690646E-3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0.14141256749422479</v>
      </c>
      <c r="Y172" s="11">
        <f>IF('OddsRatio_working_3-way'!W172&gt;=0,IF('OddsRatio_working_3-way'!V172+SQRT('OddsRatio_working_3-way'!W172)&gt;0,0,PI()),ACOS('OddsRatio_working_3-way'!V172/(2*'OddsRatio_working_3-way'!X172)))</f>
        <v>0.12003094729201513</v>
      </c>
      <c r="Z172" s="11">
        <f>'OddsRatio_working_3-way'!X172^(1/3)*COS('OddsRatio_working_3-way'!Y172/3)</f>
        <v>0.52057298673842201</v>
      </c>
      <c r="AA172" s="11">
        <f>'OddsRatio_working_3-way'!X172^(1/3)*COS(('OddsRatio_working_3-way'!Y172+2*PI())/3)</f>
        <v>-0.27833395256555449</v>
      </c>
      <c r="AB172" s="11">
        <f>'OddsRatio_working_3-way'!X172^(1/3)*COS(('OddsRatio_working_3-way'!Y172+4*PI())/3)</f>
        <v>-0.24223903417286743</v>
      </c>
      <c r="AC172" s="11">
        <f>'OddsRatio_working_3-way'!X172^(1/3)*SIN('OddsRatio_working_3-way'!Y172/3)</f>
        <v>2.0839410850395406E-2</v>
      </c>
      <c r="AD172" s="11">
        <f>'OddsRatio_working_3-way'!X172^(1/3)*SIN(('OddsRatio_working_3-way'!Y172+2*PI())/3)</f>
        <v>0.44040972561421549</v>
      </c>
      <c r="AE172" s="11">
        <f>'OddsRatio_working_3-way'!X172^(1/3)*SIN(('OddsRatio_working_3-way'!Y172+4*PI())/3)</f>
        <v>-0.46124913646461091</v>
      </c>
      <c r="AF172" s="11">
        <f>-'OddsRatio_working_3-way'!U172/(3*'OddsRatio_working_3-way'!X172^(1/3))*COS(('OddsRatio_working_3-way'!Y172)/3)</f>
        <v>0.52057298673842201</v>
      </c>
      <c r="AG172" s="11">
        <f>-'OddsRatio_working_3-way'!U172/(3*'OddsRatio_working_3-way'!X172^(1/3))*COS(('OddsRatio_working_3-way'!Y172+2*PI())/3)</f>
        <v>-0.27833395256555449</v>
      </c>
      <c r="AH172" s="11">
        <f>-'OddsRatio_working_3-way'!U172/(3*'OddsRatio_working_3-way'!X172^(1/3))*COS(('OddsRatio_working_3-way'!Y172+4*PI())/3)</f>
        <v>-0.24223903417286743</v>
      </c>
      <c r="AI172" s="11">
        <f>'OddsRatio_working_3-way'!U172/(3*'OddsRatio_working_3-way'!X172^(1/3))*SIN(('OddsRatio_working_3-way'!Y172)/3)</f>
        <v>-2.0839410850395406E-2</v>
      </c>
      <c r="AJ172" s="11">
        <f>'OddsRatio_working_3-way'!U172/(3*'OddsRatio_working_3-way'!X172^(1/3))*SIN(('OddsRatio_working_3-way'!Y172+2*PI())/3)</f>
        <v>-0.44040972561421549</v>
      </c>
      <c r="AK172" s="11">
        <f>'OddsRatio_working_3-way'!U172/(3*'OddsRatio_working_3-way'!X172^(1/3))*SIN(('OddsRatio_working_3-way'!Y172+4*PI())/3)</f>
        <v>0.46124913646461091</v>
      </c>
      <c r="AL172" s="11">
        <f>'OddsRatio_working_3-way'!Z172+'OddsRatio_working_3-way'!AF172</f>
        <v>1.041145973476844</v>
      </c>
      <c r="AM172" s="11">
        <f>'OddsRatio_working_3-way'!AA172+'OddsRatio_working_3-way'!AG172</f>
        <v>-0.55666790513110898</v>
      </c>
      <c r="AN172" s="11">
        <f>'OddsRatio_working_3-way'!AB172+'OddsRatio_working_3-way'!AH172</f>
        <v>-0.48447806834573487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1.041145973476844</v>
      </c>
      <c r="AS172" s="11">
        <f>IF(('OddsRatio_working_3-way'!X172=0),IF(Q172&gt;0,-Q172^(1/3),(-Q172)^(1/3)),'OddsRatio_working_3-way'!AM172-'OddsRatio_working_3-way'!R172/3)</f>
        <v>-0.55666790513110898</v>
      </c>
      <c r="AT172" s="11">
        <f>IF(('OddsRatio_working_3-way'!X172=0),IF(Q172&gt;0,-Q172^(1/3),(-Q172)^(1/3)),'OddsRatio_working_3-way'!AN172-'OddsRatio_working_3-way'!R172/3)</f>
        <v>-0.48447806834573487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3.84</v>
      </c>
      <c r="B173" s="4">
        <f>IF('True_Odds_Calculator_3-way'!B172="","",'True_Odds_Calculator_3-way'!B172)</f>
        <v>3.05</v>
      </c>
      <c r="C173" s="4">
        <f>IF('True_Odds_Calculator_3-way'!C172="","",'True_Odds_Calculator_3-way'!C172)</f>
        <v>2.2799999999999998</v>
      </c>
      <c r="D173" s="9">
        <f t="shared" si="39"/>
        <v>0.2525910043302238</v>
      </c>
      <c r="E173" s="9">
        <f t="shared" si="40"/>
        <v>0.31889019713074379</v>
      </c>
      <c r="F173" s="9">
        <f t="shared" si="41"/>
        <v>0.42851879853903252</v>
      </c>
      <c r="G173" s="9">
        <f t="shared" si="42"/>
        <v>1.0418905545417121</v>
      </c>
      <c r="H173" s="9">
        <f t="shared" si="43"/>
        <v>3.9589691748984621</v>
      </c>
      <c r="I173" s="9">
        <f t="shared" si="44"/>
        <v>3.1358756368105092</v>
      </c>
      <c r="J173" s="9">
        <f t="shared" si="45"/>
        <v>2.3336199098133914</v>
      </c>
      <c r="K173" s="11">
        <f t="shared" si="46"/>
        <v>0.26041666666666669</v>
      </c>
      <c r="L173" s="11">
        <f t="shared" si="47"/>
        <v>0.32786885245901642</v>
      </c>
      <c r="M173" s="11">
        <f t="shared" si="48"/>
        <v>0.43859649122807021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-0.27907199693222129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0.23105706547790242</v>
      </c>
      <c r="Q173" s="11">
        <f>2*'OddsRatio_working_3-way'!K173*'OddsRatio_working_3-way'!L173*'OddsRatio_working_3-way'!M173</f>
        <v>7.4896941808072104E-2</v>
      </c>
      <c r="R173" s="11">
        <f t="shared" si="49"/>
        <v>0</v>
      </c>
      <c r="S173" s="11">
        <f t="shared" si="50"/>
        <v>-0.82794787014771554</v>
      </c>
      <c r="T173" s="11">
        <f t="shared" si="51"/>
        <v>-0.26837856406733085</v>
      </c>
      <c r="U173" s="11">
        <f>'OddsRatio_working_3-way'!S173-'OddsRatio_working_3-way'!R173^2/3</f>
        <v>-0.82794787014771554</v>
      </c>
      <c r="V173" s="11">
        <f>'OddsRatio_working_3-way'!S173*'OddsRatio_working_3-way'!R173/3-2*'OddsRatio_working_3-way'!R173^3/27-'OddsRatio_working_3-way'!T173</f>
        <v>0.26837856406733085</v>
      </c>
      <c r="W173" s="11">
        <f>'OddsRatio_working_3-way'!V173^2+4*'OddsRatio_working_3-way'!U173^3/27</f>
        <v>-1.2055367174674023E-2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0.1449848447472325</v>
      </c>
      <c r="Y173" s="11">
        <f>IF('OddsRatio_working_3-way'!W173&gt;=0,IF('OddsRatio_working_3-way'!V173+SQRT('OddsRatio_working_3-way'!W173)&gt;0,0,PI()),ACOS('OddsRatio_working_3-way'!V173/(2*'OddsRatio_working_3-way'!X173)))</f>
        <v>0.3883369288871632</v>
      </c>
      <c r="Z173" s="11">
        <f>'OddsRatio_working_3-way'!X173^(1/3)*COS('OddsRatio_working_3-way'!Y173/3)</f>
        <v>0.52094527727085616</v>
      </c>
      <c r="AA173" s="11">
        <f>'OddsRatio_working_3-way'!X173^(1/3)*COS(('OddsRatio_working_3-way'!Y173+2*PI())/3)</f>
        <v>-0.31920066519704532</v>
      </c>
      <c r="AB173" s="11">
        <f>'OddsRatio_working_3-way'!X173^(1/3)*COS(('OddsRatio_working_3-way'!Y173+4*PI())/3)</f>
        <v>-0.20174461207381092</v>
      </c>
      <c r="AC173" s="11">
        <f>'OddsRatio_working_3-way'!X173^(1/3)*SIN('OddsRatio_working_3-way'!Y173/3)</f>
        <v>6.7813283888650516E-2</v>
      </c>
      <c r="AD173" s="11">
        <f>'OddsRatio_working_3-way'!X173^(1/3)*SIN(('OddsRatio_working_3-way'!Y173+2*PI())/3)</f>
        <v>0.41724520215376437</v>
      </c>
      <c r="AE173" s="11">
        <f>'OddsRatio_working_3-way'!X173^(1/3)*SIN(('OddsRatio_working_3-way'!Y173+4*PI())/3)</f>
        <v>-0.48505848604241469</v>
      </c>
      <c r="AF173" s="11">
        <f>-'OddsRatio_working_3-way'!U173/(3*'OddsRatio_working_3-way'!X173^(1/3))*COS(('OddsRatio_working_3-way'!Y173)/3)</f>
        <v>0.52094527727085604</v>
      </c>
      <c r="AG173" s="11">
        <f>-'OddsRatio_working_3-way'!U173/(3*'OddsRatio_working_3-way'!X173^(1/3))*COS(('OddsRatio_working_3-way'!Y173+2*PI())/3)</f>
        <v>-0.31920066519704526</v>
      </c>
      <c r="AH173" s="11">
        <f>-'OddsRatio_working_3-way'!U173/(3*'OddsRatio_working_3-way'!X173^(1/3))*COS(('OddsRatio_working_3-way'!Y173+4*PI())/3)</f>
        <v>-0.20174461207381089</v>
      </c>
      <c r="AI173" s="11">
        <f>'OddsRatio_working_3-way'!U173/(3*'OddsRatio_working_3-way'!X173^(1/3))*SIN(('OddsRatio_working_3-way'!Y173)/3)</f>
        <v>-6.7813283888650502E-2</v>
      </c>
      <c r="AJ173" s="11">
        <f>'OddsRatio_working_3-way'!U173/(3*'OddsRatio_working_3-way'!X173^(1/3))*SIN(('OddsRatio_working_3-way'!Y173+2*PI())/3)</f>
        <v>-0.41724520215376426</v>
      </c>
      <c r="AK173" s="11">
        <f>'OddsRatio_working_3-way'!U173/(3*'OddsRatio_working_3-way'!X173^(1/3))*SIN(('OddsRatio_working_3-way'!Y173+4*PI())/3)</f>
        <v>0.48505848604241464</v>
      </c>
      <c r="AL173" s="11">
        <f>'OddsRatio_working_3-way'!Z173+'OddsRatio_working_3-way'!AF173</f>
        <v>1.0418905545417121</v>
      </c>
      <c r="AM173" s="11">
        <f>'OddsRatio_working_3-way'!AA173+'OddsRatio_working_3-way'!AG173</f>
        <v>-0.63840133039409053</v>
      </c>
      <c r="AN173" s="11">
        <f>'OddsRatio_working_3-way'!AB173+'OddsRatio_working_3-way'!AH173</f>
        <v>-0.40348922414762178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1.0418905545417121</v>
      </c>
      <c r="AS173" s="11">
        <f>IF(('OddsRatio_working_3-way'!X173=0),IF(Q173&gt;0,-Q173^(1/3),(-Q173)^(1/3)),'OddsRatio_working_3-way'!AM173-'OddsRatio_working_3-way'!R173/3)</f>
        <v>-0.63840133039409053</v>
      </c>
      <c r="AT173" s="11">
        <f>IF(('OddsRatio_working_3-way'!X173=0),IF(Q173&gt;0,-Q173^(1/3),(-Q173)^(1/3)),'OddsRatio_working_3-way'!AN173-'OddsRatio_working_3-way'!R173/3)</f>
        <v>-0.40348922414762178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2.2400000000000002</v>
      </c>
      <c r="B174" s="4">
        <f>IF('True_Odds_Calculator_3-way'!B173="","",'True_Odds_Calculator_3-way'!B173)</f>
        <v>3.23</v>
      </c>
      <c r="C174" s="4">
        <f>IF('True_Odds_Calculator_3-way'!C173="","",'True_Odds_Calculator_3-way'!C173)</f>
        <v>3.68</v>
      </c>
      <c r="D174" s="9">
        <f t="shared" si="39"/>
        <v>0.43597023315971362</v>
      </c>
      <c r="E174" s="9">
        <f t="shared" si="40"/>
        <v>0.30060401174778906</v>
      </c>
      <c r="F174" s="9">
        <f t="shared" si="41"/>
        <v>0.2634257550924971</v>
      </c>
      <c r="G174" s="9">
        <f t="shared" si="42"/>
        <v>1.0433343393587711</v>
      </c>
      <c r="H174" s="9">
        <f t="shared" si="43"/>
        <v>2.2937345808048764</v>
      </c>
      <c r="I174" s="9">
        <f t="shared" si="44"/>
        <v>3.3266355767700597</v>
      </c>
      <c r="J174" s="9">
        <f t="shared" si="45"/>
        <v>3.7961360294815076</v>
      </c>
      <c r="K174" s="11">
        <f t="shared" si="46"/>
        <v>0.4464285714285714</v>
      </c>
      <c r="L174" s="11">
        <f t="shared" si="47"/>
        <v>0.30959752321981426</v>
      </c>
      <c r="M174" s="11">
        <f t="shared" si="48"/>
        <v>0.27173913043478259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-0.2783318991212046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0.23098126550391326</v>
      </c>
      <c r="Q174" s="11">
        <f>2*'OddsRatio_working_3-way'!K174*'OddsRatio_working_3-way'!L174*'OddsRatio_working_3-way'!M174</f>
        <v>7.5115858700459587E-2</v>
      </c>
      <c r="R174" s="11">
        <f t="shared" si="49"/>
        <v>0</v>
      </c>
      <c r="S174" s="11">
        <f t="shared" si="50"/>
        <v>-0.82987708643244062</v>
      </c>
      <c r="T174" s="11">
        <f t="shared" si="51"/>
        <v>-0.26987872729510259</v>
      </c>
      <c r="U174" s="11">
        <f>'OddsRatio_working_3-way'!S174-'OddsRatio_working_3-way'!R174^2/3</f>
        <v>-0.82987708643244062</v>
      </c>
      <c r="V174" s="11">
        <f>'OddsRatio_working_3-way'!S174*'OddsRatio_working_3-way'!R174/3-2*'OddsRatio_working_3-way'!R174^3/27-'OddsRatio_working_3-way'!T174</f>
        <v>0.26987872729510259</v>
      </c>
      <c r="W174" s="11">
        <f>'OddsRatio_working_3-way'!V174^2+4*'OddsRatio_working_3-way'!U174^3/27</f>
        <v>-1.1837029908590951E-2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0.1454918875358823</v>
      </c>
      <c r="Y174" s="11">
        <f>IF('OddsRatio_working_3-way'!W174&gt;=0,IF('OddsRatio_working_3-way'!V174+SQRT('OddsRatio_working_3-way'!W174)&gt;0,0,PI()),ACOS('OddsRatio_working_3-way'!V174/(2*'OddsRatio_working_3-way'!X174)))</f>
        <v>0.38320780617905803</v>
      </c>
      <c r="Z174" s="11">
        <f>'OddsRatio_working_3-way'!X174^(1/3)*COS('OddsRatio_working_3-way'!Y174/3)</f>
        <v>0.52166716967938553</v>
      </c>
      <c r="AA174" s="11">
        <f>'OddsRatio_working_3-way'!X174^(1/3)*COS(('OddsRatio_working_3-way'!Y174+2*PI())/3)</f>
        <v>-0.31885767179618513</v>
      </c>
      <c r="AB174" s="11">
        <f>'OddsRatio_working_3-way'!X174^(1/3)*COS(('OddsRatio_working_3-way'!Y174+4*PI())/3)</f>
        <v>-0.20280949788320046</v>
      </c>
      <c r="AC174" s="11">
        <f>'OddsRatio_working_3-way'!X174^(1/3)*SIN('OddsRatio_working_3-way'!Y174/3)</f>
        <v>6.7000444447626345E-2</v>
      </c>
      <c r="AD174" s="11">
        <f>'OddsRatio_working_3-way'!X174^(1/3)*SIN(('OddsRatio_working_3-way'!Y174+2*PI())/3)</f>
        <v>0.418276799038862</v>
      </c>
      <c r="AE174" s="11">
        <f>'OddsRatio_working_3-way'!X174^(1/3)*SIN(('OddsRatio_working_3-way'!Y174+4*PI())/3)</f>
        <v>-0.48527724348648821</v>
      </c>
      <c r="AF174" s="11">
        <f>-'OddsRatio_working_3-way'!U174/(3*'OddsRatio_working_3-way'!X174^(1/3))*COS(('OddsRatio_working_3-way'!Y174)/3)</f>
        <v>0.52166716967938553</v>
      </c>
      <c r="AG174" s="11">
        <f>-'OddsRatio_working_3-way'!U174/(3*'OddsRatio_working_3-way'!X174^(1/3))*COS(('OddsRatio_working_3-way'!Y174+2*PI())/3)</f>
        <v>-0.31885767179618513</v>
      </c>
      <c r="AH174" s="11">
        <f>-'OddsRatio_working_3-way'!U174/(3*'OddsRatio_working_3-way'!X174^(1/3))*COS(('OddsRatio_working_3-way'!Y174+4*PI())/3)</f>
        <v>-0.20280949788320046</v>
      </c>
      <c r="AI174" s="11">
        <f>'OddsRatio_working_3-way'!U174/(3*'OddsRatio_working_3-way'!X174^(1/3))*SIN(('OddsRatio_working_3-way'!Y174)/3)</f>
        <v>-6.7000444447626345E-2</v>
      </c>
      <c r="AJ174" s="11">
        <f>'OddsRatio_working_3-way'!U174/(3*'OddsRatio_working_3-way'!X174^(1/3))*SIN(('OddsRatio_working_3-way'!Y174+2*PI())/3)</f>
        <v>-0.418276799038862</v>
      </c>
      <c r="AK174" s="11">
        <f>'OddsRatio_working_3-way'!U174/(3*'OddsRatio_working_3-way'!X174^(1/3))*SIN(('OddsRatio_working_3-way'!Y174+4*PI())/3)</f>
        <v>0.48527724348648821</v>
      </c>
      <c r="AL174" s="11">
        <f>'OddsRatio_working_3-way'!Z174+'OddsRatio_working_3-way'!AF174</f>
        <v>1.0433343393587711</v>
      </c>
      <c r="AM174" s="11">
        <f>'OddsRatio_working_3-way'!AA174+'OddsRatio_working_3-way'!AG174</f>
        <v>-0.63771534359237025</v>
      </c>
      <c r="AN174" s="11">
        <f>'OddsRatio_working_3-way'!AB174+'OddsRatio_working_3-way'!AH174</f>
        <v>-0.40561899576640092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1.0433343393587711</v>
      </c>
      <c r="AS174" s="11">
        <f>IF(('OddsRatio_working_3-way'!X174=0),IF(Q174&gt;0,-Q174^(1/3),(-Q174)^(1/3)),'OddsRatio_working_3-way'!AM174-'OddsRatio_working_3-way'!R174/3)</f>
        <v>-0.63771534359237025</v>
      </c>
      <c r="AT174" s="11">
        <f>IF(('OddsRatio_working_3-way'!X174=0),IF(Q174&gt;0,-Q174^(1/3),(-Q174)^(1/3)),'OddsRatio_working_3-way'!AN174-'OddsRatio_working_3-way'!R174/3)</f>
        <v>-0.40561899576640092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1.2</v>
      </c>
      <c r="B175" s="4">
        <f>IF('True_Odds_Calculator_3-way'!B174="","",'True_Odds_Calculator_3-way'!B174)</f>
        <v>6.88</v>
      </c>
      <c r="C175" s="4">
        <f>IF('True_Odds_Calculator_3-way'!C174="","",'True_Odds_Calculator_3-way'!C174)</f>
        <v>16.62</v>
      </c>
      <c r="D175" s="9">
        <f t="shared" si="39"/>
        <v>0.81561627195230491</v>
      </c>
      <c r="E175" s="9">
        <f t="shared" si="40"/>
        <v>0.13078113519745246</v>
      </c>
      <c r="F175" s="9">
        <f t="shared" si="41"/>
        <v>5.3602592850242707E-2</v>
      </c>
      <c r="G175" s="9">
        <f t="shared" si="42"/>
        <v>1.130333800270708</v>
      </c>
      <c r="H175" s="9">
        <f t="shared" si="43"/>
        <v>1.2260667600541415</v>
      </c>
      <c r="I175" s="9">
        <f t="shared" si="44"/>
        <v>7.6463627455917615</v>
      </c>
      <c r="J175" s="9">
        <f t="shared" si="45"/>
        <v>18.655813960228457</v>
      </c>
      <c r="K175" s="11">
        <f t="shared" si="46"/>
        <v>0.83333333333333337</v>
      </c>
      <c r="L175" s="11">
        <f t="shared" si="47"/>
        <v>0.14534883720930233</v>
      </c>
      <c r="M175" s="11">
        <f t="shared" si="48"/>
        <v>6.0168471720818288E-2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-0.13387135141186013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0.15814629800651125</v>
      </c>
      <c r="Q175" s="11">
        <f>2*'OddsRatio_working_3-way'!K175*'OddsRatio_working_3-way'!L175*'OddsRatio_working_3-way'!M175</f>
        <v>1.4575695668802881E-2</v>
      </c>
      <c r="R175" s="11">
        <f t="shared" si="49"/>
        <v>0</v>
      </c>
      <c r="S175" s="11">
        <f t="shared" si="50"/>
        <v>-1.1813304066825199</v>
      </c>
      <c r="T175" s="11">
        <f t="shared" si="51"/>
        <v>-0.10887837849608478</v>
      </c>
      <c r="U175" s="11">
        <f>'OddsRatio_working_3-way'!S175-'OddsRatio_working_3-way'!R175^2/3</f>
        <v>-1.1813304066825199</v>
      </c>
      <c r="V175" s="11">
        <f>'OddsRatio_working_3-way'!S175*'OddsRatio_working_3-way'!R175/3-2*'OddsRatio_working_3-way'!R175^3/27-'OddsRatio_working_3-way'!T175</f>
        <v>0.10887837849608478</v>
      </c>
      <c r="W175" s="11">
        <f>'OddsRatio_working_3-way'!V175^2+4*'OddsRatio_working_3-way'!U175^3/27</f>
        <v>-0.23238189023459496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0.24710139191156516</v>
      </c>
      <c r="Y175" s="11">
        <f>IF('OddsRatio_working_3-way'!W175&gt;=0,IF('OddsRatio_working_3-way'!V175+SQRT('OddsRatio_working_3-way'!W175)&gt;0,0,PI()),ACOS('OddsRatio_working_3-way'!V175/(2*'OddsRatio_working_3-way'!X175)))</f>
        <v>1.3486628908091853</v>
      </c>
      <c r="Z175" s="11">
        <f>'OddsRatio_working_3-way'!X175^(1/3)*COS('OddsRatio_working_3-way'!Y175/3)</f>
        <v>0.56516690013535398</v>
      </c>
      <c r="AA175" s="11">
        <f>'OddsRatio_working_3-way'!X175^(1/3)*COS(('OddsRatio_working_3-way'!Y175+2*PI())/3)</f>
        <v>-0.51874522282985813</v>
      </c>
      <c r="AB175" s="11">
        <f>'OddsRatio_working_3-way'!X175^(1/3)*COS(('OddsRatio_working_3-way'!Y175+4*PI())/3)</f>
        <v>-4.6421677305496019E-2</v>
      </c>
      <c r="AC175" s="11">
        <f>'OddsRatio_working_3-way'!X175^(1/3)*SIN('OddsRatio_working_3-way'!Y175/3)</f>
        <v>0.27269612615308891</v>
      </c>
      <c r="AD175" s="11">
        <f>'OddsRatio_working_3-way'!X175^(1/3)*SIN(('OddsRatio_working_3-way'!Y175+2*PI())/3)</f>
        <v>0.35310082981877494</v>
      </c>
      <c r="AE175" s="11">
        <f>'OddsRatio_working_3-way'!X175^(1/3)*SIN(('OddsRatio_working_3-way'!Y175+4*PI())/3)</f>
        <v>-0.62579695597186391</v>
      </c>
      <c r="AF175" s="11">
        <f>-'OddsRatio_working_3-way'!U175/(3*'OddsRatio_working_3-way'!X175^(1/3))*COS(('OddsRatio_working_3-way'!Y175)/3)</f>
        <v>0.56516690013535398</v>
      </c>
      <c r="AG175" s="11">
        <f>-'OddsRatio_working_3-way'!U175/(3*'OddsRatio_working_3-way'!X175^(1/3))*COS(('OddsRatio_working_3-way'!Y175+2*PI())/3)</f>
        <v>-0.51874522282985813</v>
      </c>
      <c r="AH175" s="11">
        <f>-'OddsRatio_working_3-way'!U175/(3*'OddsRatio_working_3-way'!X175^(1/3))*COS(('OddsRatio_working_3-way'!Y175+4*PI())/3)</f>
        <v>-4.6421677305496019E-2</v>
      </c>
      <c r="AI175" s="11">
        <f>'OddsRatio_working_3-way'!U175/(3*'OddsRatio_working_3-way'!X175^(1/3))*SIN(('OddsRatio_working_3-way'!Y175)/3)</f>
        <v>-0.27269612615308891</v>
      </c>
      <c r="AJ175" s="11">
        <f>'OddsRatio_working_3-way'!U175/(3*'OddsRatio_working_3-way'!X175^(1/3))*SIN(('OddsRatio_working_3-way'!Y175+2*PI())/3)</f>
        <v>-0.35310082981877494</v>
      </c>
      <c r="AK175" s="11">
        <f>'OddsRatio_working_3-way'!U175/(3*'OddsRatio_working_3-way'!X175^(1/3))*SIN(('OddsRatio_working_3-way'!Y175+4*PI())/3)</f>
        <v>0.62579695597186391</v>
      </c>
      <c r="AL175" s="11">
        <f>'OddsRatio_working_3-way'!Z175+'OddsRatio_working_3-way'!AF175</f>
        <v>1.130333800270708</v>
      </c>
      <c r="AM175" s="11">
        <f>'OddsRatio_working_3-way'!AA175+'OddsRatio_working_3-way'!AG175</f>
        <v>-1.0374904456597163</v>
      </c>
      <c r="AN175" s="11">
        <f>'OddsRatio_working_3-way'!AB175+'OddsRatio_working_3-way'!AH175</f>
        <v>-9.2843354610992038E-2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1.130333800270708</v>
      </c>
      <c r="AS175" s="11">
        <f>IF(('OddsRatio_working_3-way'!X175=0),IF(Q175&gt;0,-Q175^(1/3),(-Q175)^(1/3)),'OddsRatio_working_3-way'!AM175-'OddsRatio_working_3-way'!R175/3)</f>
        <v>-1.0374904456597163</v>
      </c>
      <c r="AT175" s="11">
        <f>IF(('OddsRatio_working_3-way'!X175=0),IF(Q175&gt;0,-Q175^(1/3),(-Q175)^(1/3)),'OddsRatio_working_3-way'!AN175-'OddsRatio_working_3-way'!R175/3)</f>
        <v>-9.2843354610992038E-2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1.68</v>
      </c>
      <c r="B176" s="4">
        <f>IF('True_Odds_Calculator_3-way'!B175="","",'True_Odds_Calculator_3-way'!B175)</f>
        <v>4.08</v>
      </c>
      <c r="C176" s="4">
        <f>IF('True_Odds_Calculator_3-way'!C175="","",'True_Odds_Calculator_3-way'!C175)</f>
        <v>5.2</v>
      </c>
      <c r="D176" s="9">
        <f t="shared" si="39"/>
        <v>0.58154078074837667</v>
      </c>
      <c r="E176" s="9">
        <f t="shared" si="40"/>
        <v>0.23478432091050183</v>
      </c>
      <c r="F176" s="9">
        <f t="shared" si="41"/>
        <v>0.18367489834112152</v>
      </c>
      <c r="G176" s="9">
        <f t="shared" si="42"/>
        <v>1.058190973279421</v>
      </c>
      <c r="H176" s="9">
        <f t="shared" si="43"/>
        <v>1.7195698618300062</v>
      </c>
      <c r="I176" s="9">
        <f t="shared" si="44"/>
        <v>4.259228197700617</v>
      </c>
      <c r="J176" s="9">
        <f t="shared" si="45"/>
        <v>5.444402087773569</v>
      </c>
      <c r="K176" s="11">
        <f t="shared" si="46"/>
        <v>0.59523809523809523</v>
      </c>
      <c r="L176" s="11">
        <f t="shared" si="47"/>
        <v>0.24509803921568626</v>
      </c>
      <c r="M176" s="11">
        <f t="shared" si="48"/>
        <v>0.19230769230769229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-0.24679487179487181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0.22332651009121596</v>
      </c>
      <c r="Q176" s="11">
        <f>2*'OddsRatio_working_3-way'!K176*'OddsRatio_working_3-way'!L176*'OddsRatio_working_3-way'!M176</f>
        <v>5.611218846512963E-2</v>
      </c>
      <c r="R176" s="11">
        <f t="shared" si="49"/>
        <v>0</v>
      </c>
      <c r="S176" s="11">
        <f t="shared" si="50"/>
        <v>-0.9049074175124594</v>
      </c>
      <c r="T176" s="11">
        <f t="shared" si="51"/>
        <v>-0.22736367274182395</v>
      </c>
      <c r="U176" s="11">
        <f>'OddsRatio_working_3-way'!S176-'OddsRatio_working_3-way'!R176^2/3</f>
        <v>-0.9049074175124594</v>
      </c>
      <c r="V176" s="11">
        <f>'OddsRatio_working_3-way'!S176*'OddsRatio_working_3-way'!R176/3-2*'OddsRatio_working_3-way'!R176^3/27-'OddsRatio_working_3-way'!T176</f>
        <v>0.22736367274182395</v>
      </c>
      <c r="W176" s="11">
        <f>'OddsRatio_working_3-way'!V176^2+4*'OddsRatio_working_3-way'!U176^3/27</f>
        <v>-5.8082081229245276E-2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0.16566254926196847</v>
      </c>
      <c r="Y176" s="11">
        <f>IF('OddsRatio_working_3-way'!W176&gt;=0,IF('OddsRatio_working_3-way'!V176+SQRT('OddsRatio_working_3-way'!W176)&gt;0,0,PI()),ACOS('OddsRatio_working_3-way'!V176/(2*'OddsRatio_working_3-way'!X176)))</f>
        <v>0.81450941390360676</v>
      </c>
      <c r="Z176" s="11">
        <f>'OddsRatio_working_3-way'!X176^(1/3)*COS('OddsRatio_working_3-way'!Y176/3)</f>
        <v>0.52909548663971051</v>
      </c>
      <c r="AA176" s="11">
        <f>'OddsRatio_working_3-way'!X176^(1/3)*COS(('OddsRatio_working_3-way'!Y176+2*PI())/3)</f>
        <v>-0.39210294270910329</v>
      </c>
      <c r="AB176" s="11">
        <f>'OddsRatio_working_3-way'!X176^(1/3)*COS(('OddsRatio_working_3-way'!Y176+4*PI())/3)</f>
        <v>-0.13699254393060739</v>
      </c>
      <c r="AC176" s="11">
        <f>'OddsRatio_working_3-way'!X176^(1/3)*SIN('OddsRatio_working_3-way'!Y176/3)</f>
        <v>0.14728805740783743</v>
      </c>
      <c r="AD176" s="11">
        <f>'OddsRatio_working_3-way'!X176^(1/3)*SIN(('OddsRatio_working_3-way'!Y176+2*PI())/3)</f>
        <v>0.38456610375376066</v>
      </c>
      <c r="AE176" s="11">
        <f>'OddsRatio_working_3-way'!X176^(1/3)*SIN(('OddsRatio_working_3-way'!Y176+4*PI())/3)</f>
        <v>-0.53185416116159812</v>
      </c>
      <c r="AF176" s="11">
        <f>-'OddsRatio_working_3-way'!U176/(3*'OddsRatio_working_3-way'!X176^(1/3))*COS(('OddsRatio_working_3-way'!Y176)/3)</f>
        <v>0.52909548663971051</v>
      </c>
      <c r="AG176" s="11">
        <f>-'OddsRatio_working_3-way'!U176/(3*'OddsRatio_working_3-way'!X176^(1/3))*COS(('OddsRatio_working_3-way'!Y176+2*PI())/3)</f>
        <v>-0.39210294270910329</v>
      </c>
      <c r="AH176" s="11">
        <f>-'OddsRatio_working_3-way'!U176/(3*'OddsRatio_working_3-way'!X176^(1/3))*COS(('OddsRatio_working_3-way'!Y176+4*PI())/3)</f>
        <v>-0.13699254393060739</v>
      </c>
      <c r="AI176" s="11">
        <f>'OddsRatio_working_3-way'!U176/(3*'OddsRatio_working_3-way'!X176^(1/3))*SIN(('OddsRatio_working_3-way'!Y176)/3)</f>
        <v>-0.14728805740783743</v>
      </c>
      <c r="AJ176" s="11">
        <f>'OddsRatio_working_3-way'!U176/(3*'OddsRatio_working_3-way'!X176^(1/3))*SIN(('OddsRatio_working_3-way'!Y176+2*PI())/3)</f>
        <v>-0.38456610375376066</v>
      </c>
      <c r="AK176" s="11">
        <f>'OddsRatio_working_3-way'!U176/(3*'OddsRatio_working_3-way'!X176^(1/3))*SIN(('OddsRatio_working_3-way'!Y176+4*PI())/3)</f>
        <v>0.53185416116159812</v>
      </c>
      <c r="AL176" s="11">
        <f>'OddsRatio_working_3-way'!Z176+'OddsRatio_working_3-way'!AF176</f>
        <v>1.058190973279421</v>
      </c>
      <c r="AM176" s="11">
        <f>'OddsRatio_working_3-way'!AA176+'OddsRatio_working_3-way'!AG176</f>
        <v>-0.78420588541820657</v>
      </c>
      <c r="AN176" s="11">
        <f>'OddsRatio_working_3-way'!AB176+'OddsRatio_working_3-way'!AH176</f>
        <v>-0.27398508786121478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1.058190973279421</v>
      </c>
      <c r="AS176" s="11">
        <f>IF(('OddsRatio_working_3-way'!X176=0),IF(Q176&gt;0,-Q176^(1/3),(-Q176)^(1/3)),'OddsRatio_working_3-way'!AM176-'OddsRatio_working_3-way'!R176/3)</f>
        <v>-0.78420588541820657</v>
      </c>
      <c r="AT176" s="11">
        <f>IF(('OddsRatio_working_3-way'!X176=0),IF(Q176&gt;0,-Q176^(1/3),(-Q176)^(1/3)),'OddsRatio_working_3-way'!AN176-'OddsRatio_working_3-way'!R176/3)</f>
        <v>-0.27398508786121478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2.73</v>
      </c>
      <c r="B177" s="4">
        <f>IF('True_Odds_Calculator_3-way'!B176="","",'True_Odds_Calculator_3-way'!B176)</f>
        <v>3.27</v>
      </c>
      <c r="C177" s="4">
        <f>IF('True_Odds_Calculator_3-way'!C176="","",'True_Odds_Calculator_3-way'!C176)</f>
        <v>2.82</v>
      </c>
      <c r="D177" s="9">
        <f t="shared" si="39"/>
        <v>0.35707949395348987</v>
      </c>
      <c r="E177" s="9">
        <f t="shared" si="40"/>
        <v>0.29739762319275925</v>
      </c>
      <c r="F177" s="9">
        <f t="shared" si="41"/>
        <v>0.34552288285375088</v>
      </c>
      <c r="G177" s="9">
        <f t="shared" si="42"/>
        <v>1.0407496274885704</v>
      </c>
      <c r="H177" s="9">
        <f t="shared" si="43"/>
        <v>2.800496855555227</v>
      </c>
      <c r="I177" s="9">
        <f t="shared" si="44"/>
        <v>3.3625016543990558</v>
      </c>
      <c r="J177" s="9">
        <f t="shared" si="45"/>
        <v>2.8941643220291984</v>
      </c>
      <c r="K177" s="11">
        <f t="shared" si="46"/>
        <v>0.36630036630036628</v>
      </c>
      <c r="L177" s="11">
        <f t="shared" si="47"/>
        <v>0.3058103975535168</v>
      </c>
      <c r="M177" s="11">
        <f t="shared" si="48"/>
        <v>0.3546099290780142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-0.28391205962941279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0.23118703579371155</v>
      </c>
      <c r="Q177" s="11">
        <f>2*'OddsRatio_working_3-way'!K177*'OddsRatio_working_3-way'!L177*'OddsRatio_working_3-way'!M177</f>
        <v>7.944571676759847E-2</v>
      </c>
      <c r="R177" s="11">
        <f t="shared" si="49"/>
        <v>0</v>
      </c>
      <c r="S177" s="11">
        <f t="shared" si="50"/>
        <v>-0.81429100297985713</v>
      </c>
      <c r="T177" s="11">
        <f t="shared" si="51"/>
        <v>-0.2798250869346588</v>
      </c>
      <c r="U177" s="11">
        <f>'OddsRatio_working_3-way'!S177-'OddsRatio_working_3-way'!R177^2/3</f>
        <v>-0.81429100297985713</v>
      </c>
      <c r="V177" s="11">
        <f>'OddsRatio_working_3-way'!S177*'OddsRatio_working_3-way'!R177/3-2*'OddsRatio_working_3-way'!R177^3/27-'OddsRatio_working_3-way'!T177</f>
        <v>0.2798250869346588</v>
      </c>
      <c r="W177" s="11">
        <f>'OddsRatio_working_3-way'!V177^2+4*'OddsRatio_working_3-way'!U177^3/27</f>
        <v>-1.6878174703372079E-3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0.14141242585813185</v>
      </c>
      <c r="Y177" s="11">
        <f>IF('OddsRatio_working_3-way'!W177&gt;=0,IF('OddsRatio_working_3-way'!V177+SQRT('OddsRatio_working_3-way'!W177)&gt;0,0,PI()),ACOS('OddsRatio_working_3-way'!V177/(2*'OddsRatio_working_3-way'!X177)))</f>
        <v>0.14577546092004146</v>
      </c>
      <c r="Z177" s="11">
        <f>'OddsRatio_working_3-way'!X177^(1/3)*COS('OddsRatio_working_3-way'!Y177/3)</f>
        <v>0.52037481374428518</v>
      </c>
      <c r="AA177" s="11">
        <f>'OddsRatio_working_3-way'!X177^(1/3)*COS(('OddsRatio_working_3-way'!Y177+2*PI())/3)</f>
        <v>-0.28210294155452309</v>
      </c>
      <c r="AB177" s="11">
        <f>'OddsRatio_working_3-way'!X177^(1/3)*COS(('OddsRatio_working_3-way'!Y177+4*PI())/3)</f>
        <v>-0.23827187218976173</v>
      </c>
      <c r="AC177" s="11">
        <f>'OddsRatio_working_3-way'!X177^(1/3)*SIN('OddsRatio_working_3-way'!Y177/3)</f>
        <v>2.5305879696614124E-2</v>
      </c>
      <c r="AD177" s="11">
        <f>'OddsRatio_working_3-way'!X177^(1/3)*SIN(('OddsRatio_working_3-way'!Y177+2*PI())/3)</f>
        <v>0.43800486834383967</v>
      </c>
      <c r="AE177" s="11">
        <f>'OddsRatio_working_3-way'!X177^(1/3)*SIN(('OddsRatio_working_3-way'!Y177+4*PI())/3)</f>
        <v>-0.46331074804045375</v>
      </c>
      <c r="AF177" s="11">
        <f>-'OddsRatio_working_3-way'!U177/(3*'OddsRatio_working_3-way'!X177^(1/3))*COS(('OddsRatio_working_3-way'!Y177)/3)</f>
        <v>0.52037481374428518</v>
      </c>
      <c r="AG177" s="11">
        <f>-'OddsRatio_working_3-way'!U177/(3*'OddsRatio_working_3-way'!X177^(1/3))*COS(('OddsRatio_working_3-way'!Y177+2*PI())/3)</f>
        <v>-0.28210294155452309</v>
      </c>
      <c r="AH177" s="11">
        <f>-'OddsRatio_working_3-way'!U177/(3*'OddsRatio_working_3-way'!X177^(1/3))*COS(('OddsRatio_working_3-way'!Y177+4*PI())/3)</f>
        <v>-0.23827187218976173</v>
      </c>
      <c r="AI177" s="11">
        <f>'OddsRatio_working_3-way'!U177/(3*'OddsRatio_working_3-way'!X177^(1/3))*SIN(('OddsRatio_working_3-way'!Y177)/3)</f>
        <v>-2.5305879696614124E-2</v>
      </c>
      <c r="AJ177" s="11">
        <f>'OddsRatio_working_3-way'!U177/(3*'OddsRatio_working_3-way'!X177^(1/3))*SIN(('OddsRatio_working_3-way'!Y177+2*PI())/3)</f>
        <v>-0.43800486834383967</v>
      </c>
      <c r="AK177" s="11">
        <f>'OddsRatio_working_3-way'!U177/(3*'OddsRatio_working_3-way'!X177^(1/3))*SIN(('OddsRatio_working_3-way'!Y177+4*PI())/3)</f>
        <v>0.46331074804045375</v>
      </c>
      <c r="AL177" s="11">
        <f>'OddsRatio_working_3-way'!Z177+'OddsRatio_working_3-way'!AF177</f>
        <v>1.0407496274885704</v>
      </c>
      <c r="AM177" s="11">
        <f>'OddsRatio_working_3-way'!AA177+'OddsRatio_working_3-way'!AG177</f>
        <v>-0.56420588310904618</v>
      </c>
      <c r="AN177" s="11">
        <f>'OddsRatio_working_3-way'!AB177+'OddsRatio_working_3-way'!AH177</f>
        <v>-0.47654374437952346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1.0407496274885704</v>
      </c>
      <c r="AS177" s="11">
        <f>IF(('OddsRatio_working_3-way'!X177=0),IF(Q177&gt;0,-Q177^(1/3),(-Q177)^(1/3)),'OddsRatio_working_3-way'!AM177-'OddsRatio_working_3-way'!R177/3)</f>
        <v>-0.56420588310904618</v>
      </c>
      <c r="AT177" s="11">
        <f>IF(('OddsRatio_working_3-way'!X177=0),IF(Q177&gt;0,-Q177^(1/3),(-Q177)^(1/3)),'OddsRatio_working_3-way'!AN177-'OddsRatio_working_3-way'!R177/3)</f>
        <v>-0.47654374437952346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5.62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1.74</v>
      </c>
      <c r="D178" s="9">
        <f t="shared" si="39"/>
        <v>0.17048568965674368</v>
      </c>
      <c r="E178" s="9">
        <f t="shared" si="40"/>
        <v>0.26750745277443394</v>
      </c>
      <c r="F178" s="9">
        <f t="shared" si="41"/>
        <v>0.56200685756882229</v>
      </c>
      <c r="G178" s="9">
        <f t="shared" si="42"/>
        <v>1.0531590797084105</v>
      </c>
      <c r="H178" s="9">
        <f t="shared" si="43"/>
        <v>5.8655949482528564</v>
      </c>
      <c r="I178" s="9">
        <f t="shared" si="44"/>
        <v>3.7382136072418666</v>
      </c>
      <c r="J178" s="9">
        <f t="shared" si="45"/>
        <v>1.7793377189842241</v>
      </c>
      <c r="K178" s="11">
        <f t="shared" si="46"/>
        <v>0.17793594306049823</v>
      </c>
      <c r="L178" s="11">
        <f t="shared" si="47"/>
        <v>0.27777777777777779</v>
      </c>
      <c r="M178" s="11">
        <f t="shared" si="48"/>
        <v>0.57471264367816088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-0.25249860241883804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0.226112724578794</v>
      </c>
      <c r="Q178" s="11">
        <f>2*'OddsRatio_working_3-way'!K178*'OddsRatio_working_3-way'!L178*'OddsRatio_working_3-way'!M178</f>
        <v>5.6812242356480913E-2</v>
      </c>
      <c r="R178" s="11">
        <f t="shared" si="49"/>
        <v>0</v>
      </c>
      <c r="S178" s="11">
        <f t="shared" si="50"/>
        <v>-0.89550089550089529</v>
      </c>
      <c r="T178" s="11">
        <f t="shared" si="51"/>
        <v>-0.22500022500022498</v>
      </c>
      <c r="U178" s="11">
        <f>'OddsRatio_working_3-way'!S178-'OddsRatio_working_3-way'!R178^2/3</f>
        <v>-0.89550089550089529</v>
      </c>
      <c r="V178" s="11">
        <f>'OddsRatio_working_3-way'!S178*'OddsRatio_working_3-way'!R178/3-2*'OddsRatio_working_3-way'!R178^3/27-'OddsRatio_working_3-way'!T178</f>
        <v>0.22500022500022498</v>
      </c>
      <c r="W178" s="11">
        <f>'OddsRatio_working_3-way'!V178^2+4*'OddsRatio_working_3-way'!U178^3/27</f>
        <v>-5.5763304414745883E-2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0.16308617788219956</v>
      </c>
      <c r="Y178" s="11">
        <f>IF('OddsRatio_working_3-way'!W178&gt;=0,IF('OddsRatio_working_3-way'!V178+SQRT('OddsRatio_working_3-way'!W178)&gt;0,0,PI()),ACOS('OddsRatio_working_3-way'!V178/(2*'OddsRatio_working_3-way'!X178)))</f>
        <v>0.80955588418063074</v>
      </c>
      <c r="Z178" s="11">
        <f>'OddsRatio_working_3-way'!X178^(1/3)*COS('OddsRatio_working_3-way'!Y178/3)</f>
        <v>0.52657953985420514</v>
      </c>
      <c r="AA178" s="11">
        <f>'OddsRatio_working_3-way'!X178^(1/3)*COS(('OddsRatio_working_3-way'!Y178+2*PI())/3)</f>
        <v>-0.38942745275988627</v>
      </c>
      <c r="AB178" s="11">
        <f>'OddsRatio_working_3-way'!X178^(1/3)*COS(('OddsRatio_working_3-way'!Y178+4*PI())/3)</f>
        <v>-0.13715208709431906</v>
      </c>
      <c r="AC178" s="11">
        <f>'OddsRatio_working_3-way'!X178^(1/3)*SIN('OddsRatio_working_3-way'!Y178/3)</f>
        <v>0.14565125027692671</v>
      </c>
      <c r="AD178" s="11">
        <f>'OddsRatio_working_3-way'!X178^(1/3)*SIN(('OddsRatio_working_3-way'!Y178+2*PI())/3)</f>
        <v>0.3832056334883987</v>
      </c>
      <c r="AE178" s="11">
        <f>'OddsRatio_working_3-way'!X178^(1/3)*SIN(('OddsRatio_working_3-way'!Y178+4*PI())/3)</f>
        <v>-0.52885688376532525</v>
      </c>
      <c r="AF178" s="11">
        <f>-'OddsRatio_working_3-way'!U178/(3*'OddsRatio_working_3-way'!X178^(1/3))*COS(('OddsRatio_working_3-way'!Y178)/3)</f>
        <v>0.52657953985420525</v>
      </c>
      <c r="AG178" s="11">
        <f>-'OddsRatio_working_3-way'!U178/(3*'OddsRatio_working_3-way'!X178^(1/3))*COS(('OddsRatio_working_3-way'!Y178+2*PI())/3)</f>
        <v>-0.38942745275988638</v>
      </c>
      <c r="AH178" s="11">
        <f>-'OddsRatio_working_3-way'!U178/(3*'OddsRatio_working_3-way'!X178^(1/3))*COS(('OddsRatio_working_3-way'!Y178+4*PI())/3)</f>
        <v>-0.13715208709431909</v>
      </c>
      <c r="AI178" s="11">
        <f>'OddsRatio_working_3-way'!U178/(3*'OddsRatio_working_3-way'!X178^(1/3))*SIN(('OddsRatio_working_3-way'!Y178)/3)</f>
        <v>-0.14565125027692677</v>
      </c>
      <c r="AJ178" s="11">
        <f>'OddsRatio_working_3-way'!U178/(3*'OddsRatio_working_3-way'!X178^(1/3))*SIN(('OddsRatio_working_3-way'!Y178+2*PI())/3)</f>
        <v>-0.38320563348839881</v>
      </c>
      <c r="AK178" s="11">
        <f>'OddsRatio_working_3-way'!U178/(3*'OddsRatio_working_3-way'!X178^(1/3))*SIN(('OddsRatio_working_3-way'!Y178+4*PI())/3)</f>
        <v>0.52885688376532536</v>
      </c>
      <c r="AL178" s="11">
        <f>'OddsRatio_working_3-way'!Z178+'OddsRatio_working_3-way'!AF178</f>
        <v>1.0531590797084105</v>
      </c>
      <c r="AM178" s="11">
        <f>'OddsRatio_working_3-way'!AA178+'OddsRatio_working_3-way'!AG178</f>
        <v>-0.77885490551977266</v>
      </c>
      <c r="AN178" s="11">
        <f>'OddsRatio_working_3-way'!AB178+'OddsRatio_working_3-way'!AH178</f>
        <v>-0.27430417418863817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1.0531590797084105</v>
      </c>
      <c r="AS178" s="11">
        <f>IF(('OddsRatio_working_3-way'!X178=0),IF(Q178&gt;0,-Q178^(1/3),(-Q178)^(1/3)),'OddsRatio_working_3-way'!AM178-'OddsRatio_working_3-way'!R178/3)</f>
        <v>-0.77885490551977266</v>
      </c>
      <c r="AT178" s="11">
        <f>IF(('OddsRatio_working_3-way'!X178=0),IF(Q178&gt;0,-Q178^(1/3),(-Q178)^(1/3)),'OddsRatio_working_3-way'!AN178-'OddsRatio_working_3-way'!R178/3)</f>
        <v>-0.27430417418863817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3.11</v>
      </c>
      <c r="B179" s="4">
        <f>IF('True_Odds_Calculator_3-way'!B178="","",'True_Odds_Calculator_3-way'!B178)</f>
        <v>2.93</v>
      </c>
      <c r="C179" s="4">
        <f>IF('True_Odds_Calculator_3-way'!C178="","",'True_Odds_Calculator_3-way'!C178)</f>
        <v>2.63</v>
      </c>
      <c r="D179" s="9">
        <f t="shared" si="39"/>
        <v>0.30772203435244855</v>
      </c>
      <c r="E179" s="9">
        <f t="shared" si="40"/>
        <v>0.32703574790992707</v>
      </c>
      <c r="F179" s="9">
        <f t="shared" si="41"/>
        <v>0.36524221773762455</v>
      </c>
      <c r="G179" s="9">
        <f t="shared" si="42"/>
        <v>1.0662019158692961</v>
      </c>
      <c r="H179" s="9">
        <f t="shared" si="43"/>
        <v>3.2496860424842144</v>
      </c>
      <c r="I179" s="9">
        <f t="shared" si="44"/>
        <v>3.0577696976277418</v>
      </c>
      <c r="J179" s="9">
        <f t="shared" si="45"/>
        <v>2.7379091228669523</v>
      </c>
      <c r="K179" s="11">
        <f t="shared" si="46"/>
        <v>0.32154340836012862</v>
      </c>
      <c r="L179" s="11">
        <f t="shared" si="47"/>
        <v>0.34129692832764502</v>
      </c>
      <c r="M179" s="11">
        <f t="shared" si="48"/>
        <v>0.38022813688212931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-0.27697693866256656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0.23659158896455043</v>
      </c>
      <c r="Q179" s="11">
        <f>2*'OddsRatio_working_3-way'!K179*'OddsRatio_working_3-way'!L179*'OddsRatio_working_3-way'!M179</f>
        <v>8.3453823267919031E-2</v>
      </c>
      <c r="R179" s="11">
        <f t="shared" si="49"/>
        <v>0</v>
      </c>
      <c r="S179" s="11">
        <f t="shared" si="50"/>
        <v>-0.85419237466836007</v>
      </c>
      <c r="T179" s="11">
        <f t="shared" si="51"/>
        <v>-0.30130242492711112</v>
      </c>
      <c r="U179" s="11">
        <f>'OddsRatio_working_3-way'!S179-'OddsRatio_working_3-way'!R179^2/3</f>
        <v>-0.85419237466836007</v>
      </c>
      <c r="V179" s="11">
        <f>'OddsRatio_working_3-way'!S179*'OddsRatio_working_3-way'!R179/3-2*'OddsRatio_working_3-way'!R179^3/27-'OddsRatio_working_3-way'!T179</f>
        <v>0.30130242492711112</v>
      </c>
      <c r="W179" s="11">
        <f>'OddsRatio_working_3-way'!V179^2+4*'OddsRatio_working_3-way'!U179^3/27</f>
        <v>-1.5511990430481654E-3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0.15193283903587598</v>
      </c>
      <c r="Y179" s="11">
        <f>IF('OddsRatio_working_3-way'!W179&gt;=0,IF('OddsRatio_working_3-way'!V179+SQRT('OddsRatio_working_3-way'!W179)&gt;0,0,PI()),ACOS('OddsRatio_working_3-way'!V179/(2*'OddsRatio_working_3-way'!X179)))</f>
        <v>0.12997974670033208</v>
      </c>
      <c r="Z179" s="11">
        <f>'OddsRatio_working_3-way'!X179^(1/3)*COS('OddsRatio_working_3-way'!Y179/3)</f>
        <v>0.53310095793464807</v>
      </c>
      <c r="AA179" s="11">
        <f>'OddsRatio_working_3-way'!X179^(1/3)*COS(('OddsRatio_working_3-way'!Y179+2*PI())/3)</f>
        <v>-0.28656597681175555</v>
      </c>
      <c r="AB179" s="11">
        <f>'OddsRatio_working_3-way'!X179^(1/3)*COS(('OddsRatio_working_3-way'!Y179+4*PI())/3)</f>
        <v>-0.24653498112289257</v>
      </c>
      <c r="AC179" s="11">
        <f>'OddsRatio_working_3-way'!X179^(1/3)*SIN('OddsRatio_working_3-way'!Y179/3)</f>
        <v>2.3111906136893959E-2</v>
      </c>
      <c r="AD179" s="11">
        <f>'OddsRatio_working_3-way'!X179^(1/3)*SIN(('OddsRatio_working_3-way'!Y179+2*PI())/3)</f>
        <v>0.45012301928477771</v>
      </c>
      <c r="AE179" s="11">
        <f>'OddsRatio_working_3-way'!X179^(1/3)*SIN(('OddsRatio_working_3-way'!Y179+4*PI())/3)</f>
        <v>-0.47323492542167156</v>
      </c>
      <c r="AF179" s="11">
        <f>-'OddsRatio_working_3-way'!U179/(3*'OddsRatio_working_3-way'!X179^(1/3))*COS(('OddsRatio_working_3-way'!Y179)/3)</f>
        <v>0.53310095793464807</v>
      </c>
      <c r="AG179" s="11">
        <f>-'OddsRatio_working_3-way'!U179/(3*'OddsRatio_working_3-way'!X179^(1/3))*COS(('OddsRatio_working_3-way'!Y179+2*PI())/3)</f>
        <v>-0.28656597681175555</v>
      </c>
      <c r="AH179" s="11">
        <f>-'OddsRatio_working_3-way'!U179/(3*'OddsRatio_working_3-way'!X179^(1/3))*COS(('OddsRatio_working_3-way'!Y179+4*PI())/3)</f>
        <v>-0.24653498112289257</v>
      </c>
      <c r="AI179" s="11">
        <f>'OddsRatio_working_3-way'!U179/(3*'OddsRatio_working_3-way'!X179^(1/3))*SIN(('OddsRatio_working_3-way'!Y179)/3)</f>
        <v>-2.3111906136893959E-2</v>
      </c>
      <c r="AJ179" s="11">
        <f>'OddsRatio_working_3-way'!U179/(3*'OddsRatio_working_3-way'!X179^(1/3))*SIN(('OddsRatio_working_3-way'!Y179+2*PI())/3)</f>
        <v>-0.45012301928477771</v>
      </c>
      <c r="AK179" s="11">
        <f>'OddsRatio_working_3-way'!U179/(3*'OddsRatio_working_3-way'!X179^(1/3))*SIN(('OddsRatio_working_3-way'!Y179+4*PI())/3)</f>
        <v>0.47323492542167156</v>
      </c>
      <c r="AL179" s="11">
        <f>'OddsRatio_working_3-way'!Z179+'OddsRatio_working_3-way'!AF179</f>
        <v>1.0662019158692961</v>
      </c>
      <c r="AM179" s="11">
        <f>'OddsRatio_working_3-way'!AA179+'OddsRatio_working_3-way'!AG179</f>
        <v>-0.5731319536235111</v>
      </c>
      <c r="AN179" s="11">
        <f>'OddsRatio_working_3-way'!AB179+'OddsRatio_working_3-way'!AH179</f>
        <v>-0.49306996224578514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1.0662019158692961</v>
      </c>
      <c r="AS179" s="11">
        <f>IF(('OddsRatio_working_3-way'!X179=0),IF(Q179&gt;0,-Q179^(1/3),(-Q179)^(1/3)),'OddsRatio_working_3-way'!AM179-'OddsRatio_working_3-way'!R179/3)</f>
        <v>-0.5731319536235111</v>
      </c>
      <c r="AT179" s="11">
        <f>IF(('OddsRatio_working_3-way'!X179=0),IF(Q179&gt;0,-Q179^(1/3),(-Q179)^(1/3)),'OddsRatio_working_3-way'!AN179-'OddsRatio_working_3-way'!R179/3)</f>
        <v>-0.49306996224578514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1.34</v>
      </c>
      <c r="B180" s="4">
        <f>IF('True_Odds_Calculator_3-way'!B179="","",'True_Odds_Calculator_3-way'!B179)</f>
        <v>4.7699999999999996</v>
      </c>
      <c r="C180" s="4">
        <f>IF('True_Odds_Calculator_3-way'!C179="","",'True_Odds_Calculator_3-way'!C179)</f>
        <v>9.18</v>
      </c>
      <c r="D180" s="9">
        <f t="shared" si="39"/>
        <v>0.71779693148147872</v>
      </c>
      <c r="E180" s="9">
        <f t="shared" si="40"/>
        <v>0.18658950204804836</v>
      </c>
      <c r="F180" s="9">
        <f t="shared" si="41"/>
        <v>9.561356647047306E-2</v>
      </c>
      <c r="G180" s="9">
        <f t="shared" si="42"/>
        <v>1.1563284665224161</v>
      </c>
      <c r="H180" s="9">
        <f t="shared" si="43"/>
        <v>1.3931516786176217</v>
      </c>
      <c r="I180" s="9">
        <f t="shared" si="44"/>
        <v>5.359358318789508</v>
      </c>
      <c r="J180" s="9">
        <f t="shared" si="45"/>
        <v>10.458766856153362</v>
      </c>
      <c r="K180" s="11">
        <f t="shared" si="46"/>
        <v>0.74626865671641784</v>
      </c>
      <c r="L180" s="11">
        <f t="shared" si="47"/>
        <v>0.20964360587002098</v>
      </c>
      <c r="M180" s="11">
        <f t="shared" si="48"/>
        <v>0.10893246187363835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-0.17869307086741937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0.20945272950139476</v>
      </c>
      <c r="Q180" s="11">
        <f>2*'OddsRatio_working_3-way'!K180*'OddsRatio_working_3-way'!L180*'OddsRatio_working_3-way'!M180</f>
        <v>3.4085065826101678E-2</v>
      </c>
      <c r="R180" s="11">
        <f t="shared" si="49"/>
        <v>0</v>
      </c>
      <c r="S180" s="11">
        <f t="shared" si="50"/>
        <v>-1.1721368292830863</v>
      </c>
      <c r="T180" s="11">
        <f t="shared" si="51"/>
        <v>-0.1907464327555877</v>
      </c>
      <c r="U180" s="11">
        <f>'OddsRatio_working_3-way'!S180-'OddsRatio_working_3-way'!R180^2/3</f>
        <v>-1.1721368292830863</v>
      </c>
      <c r="V180" s="11">
        <f>'OddsRatio_working_3-way'!S180*'OddsRatio_working_3-way'!R180/3-2*'OddsRatio_working_3-way'!R180^3/27-'OddsRatio_working_3-way'!T180</f>
        <v>0.1907464327555877</v>
      </c>
      <c r="W180" s="11">
        <f>'OddsRatio_working_3-way'!V180^2+4*'OddsRatio_working_3-way'!U180^3/27</f>
        <v>-0.20219422111278673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0.24422245122109917</v>
      </c>
      <c r="Y180" s="11">
        <f>IF('OddsRatio_working_3-way'!W180&gt;=0,IF('OddsRatio_working_3-way'!V180+SQRT('OddsRatio_working_3-way'!W180)&gt;0,0,PI()),ACOS('OddsRatio_working_3-way'!V180/(2*'OddsRatio_working_3-way'!X180)))</f>
        <v>1.1696023300902869</v>
      </c>
      <c r="Z180" s="11">
        <f>'OddsRatio_working_3-way'!X180^(1/3)*COS('OddsRatio_working_3-way'!Y180/3)</f>
        <v>0.57816423326120814</v>
      </c>
      <c r="AA180" s="11">
        <f>'OddsRatio_working_3-way'!X180^(1/3)*COS(('OddsRatio_working_3-way'!Y180+2*PI())/3)</f>
        <v>-0.49482175027925496</v>
      </c>
      <c r="AB180" s="11">
        <f>'OddsRatio_working_3-way'!X180^(1/3)*COS(('OddsRatio_working_3-way'!Y180+4*PI())/3)</f>
        <v>-8.334248298195325E-2</v>
      </c>
      <c r="AC180" s="11">
        <f>'OddsRatio_working_3-way'!X180^(1/3)*SIN('OddsRatio_working_3-way'!Y180/3)</f>
        <v>0.2375676657400472</v>
      </c>
      <c r="AD180" s="11">
        <f>'OddsRatio_working_3-way'!X180^(1/3)*SIN(('OddsRatio_working_3-way'!Y180+2*PI())/3)</f>
        <v>0.38192108069373448</v>
      </c>
      <c r="AE180" s="11">
        <f>'OddsRatio_working_3-way'!X180^(1/3)*SIN(('OddsRatio_working_3-way'!Y180+4*PI())/3)</f>
        <v>-0.61948874643378171</v>
      </c>
      <c r="AF180" s="11">
        <f>-'OddsRatio_working_3-way'!U180/(3*'OddsRatio_working_3-way'!X180^(1/3))*COS(('OddsRatio_working_3-way'!Y180)/3)</f>
        <v>0.57816423326120803</v>
      </c>
      <c r="AG180" s="11">
        <f>-'OddsRatio_working_3-way'!U180/(3*'OddsRatio_working_3-way'!X180^(1/3))*COS(('OddsRatio_working_3-way'!Y180+2*PI())/3)</f>
        <v>-0.4948217502792549</v>
      </c>
      <c r="AH180" s="11">
        <f>-'OddsRatio_working_3-way'!U180/(3*'OddsRatio_working_3-way'!X180^(1/3))*COS(('OddsRatio_working_3-way'!Y180+4*PI())/3)</f>
        <v>-8.3342482981953236E-2</v>
      </c>
      <c r="AI180" s="11">
        <f>'OddsRatio_working_3-way'!U180/(3*'OddsRatio_working_3-way'!X180^(1/3))*SIN(('OddsRatio_working_3-way'!Y180)/3)</f>
        <v>-0.23756766574004715</v>
      </c>
      <c r="AJ180" s="11">
        <f>'OddsRatio_working_3-way'!U180/(3*'OddsRatio_working_3-way'!X180^(1/3))*SIN(('OddsRatio_working_3-way'!Y180+2*PI())/3)</f>
        <v>-0.38192108069373443</v>
      </c>
      <c r="AK180" s="11">
        <f>'OddsRatio_working_3-way'!U180/(3*'OddsRatio_working_3-way'!X180^(1/3))*SIN(('OddsRatio_working_3-way'!Y180+4*PI())/3)</f>
        <v>0.6194887464337816</v>
      </c>
      <c r="AL180" s="11">
        <f>'OddsRatio_working_3-way'!Z180+'OddsRatio_working_3-way'!AF180</f>
        <v>1.1563284665224161</v>
      </c>
      <c r="AM180" s="11">
        <f>'OddsRatio_working_3-way'!AA180+'OddsRatio_working_3-way'!AG180</f>
        <v>-0.9896435005585098</v>
      </c>
      <c r="AN180" s="11">
        <f>'OddsRatio_working_3-way'!AB180+'OddsRatio_working_3-way'!AH180</f>
        <v>-0.16668496596390647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1.1563284665224161</v>
      </c>
      <c r="AS180" s="11">
        <f>IF(('OddsRatio_working_3-way'!X180=0),IF(Q180&gt;0,-Q180^(1/3),(-Q180)^(1/3)),'OddsRatio_working_3-way'!AM180-'OddsRatio_working_3-way'!R180/3)</f>
        <v>-0.9896435005585098</v>
      </c>
      <c r="AT180" s="11">
        <f>IF(('OddsRatio_working_3-way'!X180=0),IF(Q180&gt;0,-Q180^(1/3),(-Q180)^(1/3)),'OddsRatio_working_3-way'!AN180-'OddsRatio_working_3-way'!R180/3)</f>
        <v>-0.16668496596390647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3.4</v>
      </c>
      <c r="B181" s="4">
        <f>IF('True_Odds_Calculator_3-way'!B180="","",'True_Odds_Calculator_3-way'!B180)</f>
        <v>3.08</v>
      </c>
      <c r="C181" s="4">
        <f>IF('True_Odds_Calculator_3-way'!C180="","",'True_Odds_Calculator_3-way'!C180)</f>
        <v>2.35</v>
      </c>
      <c r="D181" s="9">
        <f t="shared" si="39"/>
        <v>0.2804622346138958</v>
      </c>
      <c r="E181" s="9">
        <f t="shared" si="40"/>
        <v>0.3102246848107395</v>
      </c>
      <c r="F181" s="9">
        <f t="shared" si="41"/>
        <v>0.4093130805753647</v>
      </c>
      <c r="G181" s="9">
        <f t="shared" si="42"/>
        <v>1.0689760161718251</v>
      </c>
      <c r="H181" s="9">
        <f t="shared" si="43"/>
        <v>3.5655424388123804</v>
      </c>
      <c r="I181" s="9">
        <f t="shared" si="44"/>
        <v>3.2234701136373967</v>
      </c>
      <c r="J181" s="9">
        <f t="shared" si="45"/>
        <v>2.4431176218319637</v>
      </c>
      <c r="K181" s="11">
        <f t="shared" si="46"/>
        <v>0.29411764705882354</v>
      </c>
      <c r="L181" s="11">
        <f t="shared" si="47"/>
        <v>0.32467532467532467</v>
      </c>
      <c r="M181" s="11">
        <f t="shared" si="48"/>
        <v>0.42553191489361702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-0.27384880451213367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0.23690327194707672</v>
      </c>
      <c r="Q181" s="11">
        <f>2*'OddsRatio_working_3-way'!K181*'OddsRatio_working_3-way'!L181*'OddsRatio_working_3-way'!M181</f>
        <v>8.1270419192822199E-2</v>
      </c>
      <c r="R181" s="11">
        <f t="shared" si="49"/>
        <v>0</v>
      </c>
      <c r="S181" s="11">
        <f t="shared" si="50"/>
        <v>-0.86508784425451102</v>
      </c>
      <c r="T181" s="11">
        <f t="shared" si="51"/>
        <v>-0.29677113010446343</v>
      </c>
      <c r="U181" s="11">
        <f>'OddsRatio_working_3-way'!S181-'OddsRatio_working_3-way'!R181^2/3</f>
        <v>-0.86508784425451102</v>
      </c>
      <c r="V181" s="11">
        <f>'OddsRatio_working_3-way'!S181*'OddsRatio_working_3-way'!R181/3-2*'OddsRatio_working_3-way'!R181^3/27-'OddsRatio_working_3-way'!T181</f>
        <v>0.29677113010446343</v>
      </c>
      <c r="W181" s="11">
        <f>'OddsRatio_working_3-way'!V181^2+4*'OddsRatio_working_3-way'!U181^3/27</f>
        <v>-7.8397595701912293E-3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0.15484900971080798</v>
      </c>
      <c r="Y181" s="11">
        <f>IF('OddsRatio_working_3-way'!W181&gt;=0,IF('OddsRatio_working_3-way'!V181+SQRT('OddsRatio_working_3-way'!W181)&gt;0,0,PI()),ACOS('OddsRatio_working_3-way'!V181/(2*'OddsRatio_working_3-way'!X181)))</f>
        <v>0.28994466741301372</v>
      </c>
      <c r="Z181" s="11">
        <f>'OddsRatio_working_3-way'!X181^(1/3)*COS('OddsRatio_working_3-way'!Y181/3)</f>
        <v>0.53448800808591268</v>
      </c>
      <c r="AA181" s="11">
        <f>'OddsRatio_working_3-way'!X181^(1/3)*COS(('OddsRatio_working_3-way'!Y181+2*PI())/3)</f>
        <v>-0.31212036722997089</v>
      </c>
      <c r="AB181" s="11">
        <f>'OddsRatio_working_3-way'!X181^(1/3)*COS(('OddsRatio_working_3-way'!Y181+4*PI())/3)</f>
        <v>-0.22236764085594171</v>
      </c>
      <c r="AC181" s="11">
        <f>'OddsRatio_working_3-way'!X181^(1/3)*SIN('OddsRatio_working_3-way'!Y181/3)</f>
        <v>5.1818760732548493E-2</v>
      </c>
      <c r="AD181" s="11">
        <f>'OddsRatio_working_3-way'!X181^(1/3)*SIN(('OddsRatio_working_3-way'!Y181+2*PI())/3)</f>
        <v>0.43697081265426857</v>
      </c>
      <c r="AE181" s="11">
        <f>'OddsRatio_working_3-way'!X181^(1/3)*SIN(('OddsRatio_working_3-way'!Y181+4*PI())/3)</f>
        <v>-0.48878957338681711</v>
      </c>
      <c r="AF181" s="11">
        <f>-'OddsRatio_working_3-way'!U181/(3*'OddsRatio_working_3-way'!X181^(1/3))*COS(('OddsRatio_working_3-way'!Y181)/3)</f>
        <v>0.53448800808591246</v>
      </c>
      <c r="AG181" s="11">
        <f>-'OddsRatio_working_3-way'!U181/(3*'OddsRatio_working_3-way'!X181^(1/3))*COS(('OddsRatio_working_3-way'!Y181+2*PI())/3)</f>
        <v>-0.31212036722997072</v>
      </c>
      <c r="AH181" s="11">
        <f>-'OddsRatio_working_3-way'!U181/(3*'OddsRatio_working_3-way'!X181^(1/3))*COS(('OddsRatio_working_3-way'!Y181+4*PI())/3)</f>
        <v>-0.2223676408559416</v>
      </c>
      <c r="AI181" s="11">
        <f>'OddsRatio_working_3-way'!U181/(3*'OddsRatio_working_3-way'!X181^(1/3))*SIN(('OddsRatio_working_3-way'!Y181)/3)</f>
        <v>-5.1818760732548472E-2</v>
      </c>
      <c r="AJ181" s="11">
        <f>'OddsRatio_working_3-way'!U181/(3*'OddsRatio_working_3-way'!X181^(1/3))*SIN(('OddsRatio_working_3-way'!Y181+2*PI())/3)</f>
        <v>-0.4369708126542684</v>
      </c>
      <c r="AK181" s="11">
        <f>'OddsRatio_working_3-way'!U181/(3*'OddsRatio_working_3-way'!X181^(1/3))*SIN(('OddsRatio_working_3-way'!Y181+4*PI())/3)</f>
        <v>0.48878957338681689</v>
      </c>
      <c r="AL181" s="11">
        <f>'OddsRatio_working_3-way'!Z181+'OddsRatio_working_3-way'!AF181</f>
        <v>1.0689760161718251</v>
      </c>
      <c r="AM181" s="11">
        <f>'OddsRatio_working_3-way'!AA181+'OddsRatio_working_3-way'!AG181</f>
        <v>-0.62424073445994166</v>
      </c>
      <c r="AN181" s="11">
        <f>'OddsRatio_working_3-way'!AB181+'OddsRatio_working_3-way'!AH181</f>
        <v>-0.44473528171188331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1.0689760161718251</v>
      </c>
      <c r="AS181" s="11">
        <f>IF(('OddsRatio_working_3-way'!X181=0),IF(Q181&gt;0,-Q181^(1/3),(-Q181)^(1/3)),'OddsRatio_working_3-way'!AM181-'OddsRatio_working_3-way'!R181/3)</f>
        <v>-0.62424073445994166</v>
      </c>
      <c r="AT181" s="11">
        <f>IF(('OddsRatio_working_3-way'!X181=0),IF(Q181&gt;0,-Q181^(1/3),(-Q181)^(1/3)),'OddsRatio_working_3-way'!AN181-'OddsRatio_working_3-way'!R181/3)</f>
        <v>-0.44473528171188331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2.29</v>
      </c>
      <c r="B182" s="4">
        <f>IF('True_Odds_Calculator_3-way'!B181="","",'True_Odds_Calculator_3-way'!B181)</f>
        <v>3.21</v>
      </c>
      <c r="C182" s="4">
        <f>IF('True_Odds_Calculator_3-way'!C181="","",'True_Odds_Calculator_3-way'!C181)</f>
        <v>3.37</v>
      </c>
      <c r="D182" s="9">
        <f t="shared" si="39"/>
        <v>0.4200660926509141</v>
      </c>
      <c r="E182" s="9">
        <f t="shared" si="40"/>
        <v>0.29716129002132774</v>
      </c>
      <c r="F182" s="9">
        <f t="shared" si="41"/>
        <v>0.28277261732775788</v>
      </c>
      <c r="G182" s="9">
        <f t="shared" si="42"/>
        <v>1.0702153217142913</v>
      </c>
      <c r="H182" s="9">
        <f t="shared" si="43"/>
        <v>2.3805777650114361</v>
      </c>
      <c r="I182" s="9">
        <f t="shared" si="44"/>
        <v>3.3651758609885842</v>
      </c>
      <c r="J182" s="9">
        <f t="shared" si="45"/>
        <v>3.5364103124628707</v>
      </c>
      <c r="K182" s="11">
        <f t="shared" si="46"/>
        <v>0.4366812227074236</v>
      </c>
      <c r="L182" s="11">
        <f t="shared" si="47"/>
        <v>0.3115264797507788</v>
      </c>
      <c r="M182" s="11">
        <f t="shared" si="48"/>
        <v>0.29673590504451036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-0.27274695728531262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0.23695598669704065</v>
      </c>
      <c r="Q182" s="11">
        <f>2*'OddsRatio_working_3-way'!K182*'OddsRatio_working_3-way'!L182*'OddsRatio_working_3-way'!M182</f>
        <v>8.0734578090984874E-2</v>
      </c>
      <c r="R182" s="11">
        <f t="shared" si="49"/>
        <v>0</v>
      </c>
      <c r="S182" s="11">
        <f t="shared" si="50"/>
        <v>-0.86877591249961383</v>
      </c>
      <c r="T182" s="11">
        <f t="shared" si="51"/>
        <v>-0.29600542163530275</v>
      </c>
      <c r="U182" s="11">
        <f>'OddsRatio_working_3-way'!S182-'OddsRatio_working_3-way'!R182^2/3</f>
        <v>-0.86877591249961383</v>
      </c>
      <c r="V182" s="11">
        <f>'OddsRatio_working_3-way'!S182*'OddsRatio_working_3-way'!R182/3-2*'OddsRatio_working_3-way'!R182^3/27-'OddsRatio_working_3-way'!T182</f>
        <v>0.29600542163530275</v>
      </c>
      <c r="W182" s="11">
        <f>'OddsRatio_working_3-way'!V182^2+4*'OddsRatio_working_3-way'!U182^3/27</f>
        <v>-9.5255864331965506E-3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0.15584029972273691</v>
      </c>
      <c r="Y182" s="11">
        <f>IF('OddsRatio_working_3-way'!W182&gt;=0,IF('OddsRatio_working_3-way'!V182+SQRT('OddsRatio_working_3-way'!W182)&gt;0,0,PI()),ACOS('OddsRatio_working_3-way'!V182/(2*'OddsRatio_working_3-way'!X182)))</f>
        <v>0.31849565606629593</v>
      </c>
      <c r="Z182" s="11">
        <f>'OddsRatio_working_3-way'!X182^(1/3)*COS('OddsRatio_working_3-way'!Y182/3)</f>
        <v>0.53510766085714567</v>
      </c>
      <c r="AA182" s="11">
        <f>'OddsRatio_working_3-way'!X182^(1/3)*COS(('OddsRatio_working_3-way'!Y182+2*PI())/3)</f>
        <v>-0.31693825706186424</v>
      </c>
      <c r="AB182" s="11">
        <f>'OddsRatio_working_3-way'!X182^(1/3)*COS(('OddsRatio_working_3-way'!Y182+4*PI())/3)</f>
        <v>-0.21816940379528157</v>
      </c>
      <c r="AC182" s="11">
        <f>'OddsRatio_working_3-way'!X182^(1/3)*SIN('OddsRatio_working_3-way'!Y182/3)</f>
        <v>5.7024224021012163E-2</v>
      </c>
      <c r="AD182" s="11">
        <f>'OddsRatio_working_3-way'!X182^(1/3)*SIN(('OddsRatio_working_3-way'!Y182+2*PI())/3)</f>
        <v>0.43490471605144992</v>
      </c>
      <c r="AE182" s="11">
        <f>'OddsRatio_working_3-way'!X182^(1/3)*SIN(('OddsRatio_working_3-way'!Y182+4*PI())/3)</f>
        <v>-0.49192894007246207</v>
      </c>
      <c r="AF182" s="11">
        <f>-'OddsRatio_working_3-way'!U182/(3*'OddsRatio_working_3-way'!X182^(1/3))*COS(('OddsRatio_working_3-way'!Y182)/3)</f>
        <v>0.53510766085714567</v>
      </c>
      <c r="AG182" s="11">
        <f>-'OddsRatio_working_3-way'!U182/(3*'OddsRatio_working_3-way'!X182^(1/3))*COS(('OddsRatio_working_3-way'!Y182+2*PI())/3)</f>
        <v>-0.31693825706186424</v>
      </c>
      <c r="AH182" s="11">
        <f>-'OddsRatio_working_3-way'!U182/(3*'OddsRatio_working_3-way'!X182^(1/3))*COS(('OddsRatio_working_3-way'!Y182+4*PI())/3)</f>
        <v>-0.21816940379528157</v>
      </c>
      <c r="AI182" s="11">
        <f>'OddsRatio_working_3-way'!U182/(3*'OddsRatio_working_3-way'!X182^(1/3))*SIN(('OddsRatio_working_3-way'!Y182)/3)</f>
        <v>-5.7024224021012163E-2</v>
      </c>
      <c r="AJ182" s="11">
        <f>'OddsRatio_working_3-way'!U182/(3*'OddsRatio_working_3-way'!X182^(1/3))*SIN(('OddsRatio_working_3-way'!Y182+2*PI())/3)</f>
        <v>-0.43490471605144992</v>
      </c>
      <c r="AK182" s="11">
        <f>'OddsRatio_working_3-way'!U182/(3*'OddsRatio_working_3-way'!X182^(1/3))*SIN(('OddsRatio_working_3-way'!Y182+4*PI())/3)</f>
        <v>0.49192894007246207</v>
      </c>
      <c r="AL182" s="11">
        <f>'OddsRatio_working_3-way'!Z182+'OddsRatio_working_3-way'!AF182</f>
        <v>1.0702153217142913</v>
      </c>
      <c r="AM182" s="11">
        <f>'OddsRatio_working_3-way'!AA182+'OddsRatio_working_3-way'!AG182</f>
        <v>-0.63387651412372847</v>
      </c>
      <c r="AN182" s="11">
        <f>'OddsRatio_working_3-way'!AB182+'OddsRatio_working_3-way'!AH182</f>
        <v>-0.43633880759056315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1.0702153217142913</v>
      </c>
      <c r="AS182" s="11">
        <f>IF(('OddsRatio_working_3-way'!X182=0),IF(Q182&gt;0,-Q182^(1/3),(-Q182)^(1/3)),'OddsRatio_working_3-way'!AM182-'OddsRatio_working_3-way'!R182/3)</f>
        <v>-0.63387651412372847</v>
      </c>
      <c r="AT182" s="11">
        <f>IF(('OddsRatio_working_3-way'!X182=0),IF(Q182&gt;0,-Q182^(1/3),(-Q182)^(1/3)),'OddsRatio_working_3-way'!AN182-'OddsRatio_working_3-way'!R182/3)</f>
        <v>-0.43633880759056315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4.3</v>
      </c>
      <c r="B183" s="4">
        <f>IF('True_Odds_Calculator_3-way'!B182="","",'True_Odds_Calculator_3-way'!B182)</f>
        <v>3.95</v>
      </c>
      <c r="C183" s="4">
        <f>IF('True_Odds_Calculator_3-way'!C182="","",'True_Odds_Calculator_3-way'!C182)</f>
        <v>1.84</v>
      </c>
      <c r="D183" s="9">
        <f t="shared" si="39"/>
        <v>0.22414590632762274</v>
      </c>
      <c r="E183" s="9">
        <f t="shared" si="40"/>
        <v>0.24424416127728818</v>
      </c>
      <c r="F183" s="9">
        <f t="shared" si="41"/>
        <v>0.53160993239508902</v>
      </c>
      <c r="G183" s="9">
        <f t="shared" si="42"/>
        <v>1.0489029443580251</v>
      </c>
      <c r="H183" s="9">
        <f t="shared" si="43"/>
        <v>4.461379716381483</v>
      </c>
      <c r="I183" s="9">
        <f t="shared" si="44"/>
        <v>4.0942636858561752</v>
      </c>
      <c r="J183" s="9">
        <f t="shared" si="45"/>
        <v>1.8810784732607413</v>
      </c>
      <c r="K183" s="11">
        <f t="shared" si="46"/>
        <v>0.23255813953488372</v>
      </c>
      <c r="L183" s="11">
        <f t="shared" si="47"/>
        <v>0.25316455696202528</v>
      </c>
      <c r="M183" s="11">
        <f t="shared" si="48"/>
        <v>0.54347826086956519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-0.26165670476507408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0.22686257695408985</v>
      </c>
      <c r="Q183" s="11">
        <f>2*'OddsRatio_working_3-way'!K183*'OddsRatio_working_3-way'!L183*'OddsRatio_working_3-way'!M183</f>
        <v>6.3995085177458361E-2</v>
      </c>
      <c r="R183" s="11">
        <f t="shared" si="49"/>
        <v>0</v>
      </c>
      <c r="S183" s="11">
        <f t="shared" si="50"/>
        <v>-0.8670237483796801</v>
      </c>
      <c r="T183" s="11">
        <f t="shared" si="51"/>
        <v>-0.24457651576295636</v>
      </c>
      <c r="U183" s="11">
        <f>'OddsRatio_working_3-way'!S183-'OddsRatio_working_3-way'!R183^2/3</f>
        <v>-0.8670237483796801</v>
      </c>
      <c r="V183" s="11">
        <f>'OddsRatio_working_3-way'!S183*'OddsRatio_working_3-way'!R183/3-2*'OddsRatio_working_3-way'!R183^3/27-'OddsRatio_working_3-way'!T183</f>
        <v>0.24457651576295636</v>
      </c>
      <c r="W183" s="11">
        <f>'OddsRatio_working_3-way'!V183^2+4*'OddsRatio_working_3-way'!U183^3/27</f>
        <v>-3.6740538108253798E-2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0.15536908490027981</v>
      </c>
      <c r="Y183" s="11">
        <f>IF('OddsRatio_working_3-way'!W183&gt;=0,IF('OddsRatio_working_3-way'!V183+SQRT('OddsRatio_working_3-way'!W183)&gt;0,0,PI()),ACOS('OddsRatio_working_3-way'!V183/(2*'OddsRatio_working_3-way'!X183)))</f>
        <v>0.66473170991201624</v>
      </c>
      <c r="Z183" s="11">
        <f>'OddsRatio_working_3-way'!X183^(1/3)*COS('OddsRatio_working_3-way'!Y183/3)</f>
        <v>0.52445147217901245</v>
      </c>
      <c r="AA183" s="11">
        <f>'OddsRatio_working_3-way'!X183^(1/3)*COS(('OddsRatio_working_3-way'!Y183+2*PI())/3)</f>
        <v>-0.36454351114286565</v>
      </c>
      <c r="AB183" s="11">
        <f>'OddsRatio_working_3-way'!X183^(1/3)*COS(('OddsRatio_working_3-way'!Y183+4*PI())/3)</f>
        <v>-0.15990796103614691</v>
      </c>
      <c r="AC183" s="11">
        <f>'OddsRatio_working_3-way'!X183^(1/3)*SIN('OddsRatio_working_3-way'!Y183/3)</f>
        <v>0.11814638993988127</v>
      </c>
      <c r="AD183" s="11">
        <f>'OddsRatio_working_3-way'!X183^(1/3)*SIN(('OddsRatio_working_3-way'!Y183+2*PI())/3)</f>
        <v>0.39511510298923191</v>
      </c>
      <c r="AE183" s="11">
        <f>'OddsRatio_working_3-way'!X183^(1/3)*SIN(('OddsRatio_working_3-way'!Y183+4*PI())/3)</f>
        <v>-0.51326149292911316</v>
      </c>
      <c r="AF183" s="11">
        <f>-'OddsRatio_working_3-way'!U183/(3*'OddsRatio_working_3-way'!X183^(1/3))*COS(('OddsRatio_working_3-way'!Y183)/3)</f>
        <v>0.52445147217901256</v>
      </c>
      <c r="AG183" s="11">
        <f>-'OddsRatio_working_3-way'!U183/(3*'OddsRatio_working_3-way'!X183^(1/3))*COS(('OddsRatio_working_3-way'!Y183+2*PI())/3)</f>
        <v>-0.36454351114286571</v>
      </c>
      <c r="AH183" s="11">
        <f>-'OddsRatio_working_3-way'!U183/(3*'OddsRatio_working_3-way'!X183^(1/3))*COS(('OddsRatio_working_3-way'!Y183+4*PI())/3)</f>
        <v>-0.15990796103614693</v>
      </c>
      <c r="AI183" s="11">
        <f>'OddsRatio_working_3-way'!U183/(3*'OddsRatio_working_3-way'!X183^(1/3))*SIN(('OddsRatio_working_3-way'!Y183)/3)</f>
        <v>-0.1181463899398813</v>
      </c>
      <c r="AJ183" s="11">
        <f>'OddsRatio_working_3-way'!U183/(3*'OddsRatio_working_3-way'!X183^(1/3))*SIN(('OddsRatio_working_3-way'!Y183+2*PI())/3)</f>
        <v>-0.39511510298923197</v>
      </c>
      <c r="AK183" s="11">
        <f>'OddsRatio_working_3-way'!U183/(3*'OddsRatio_working_3-way'!X183^(1/3))*SIN(('OddsRatio_working_3-way'!Y183+4*PI())/3)</f>
        <v>0.51326149292911327</v>
      </c>
      <c r="AL183" s="11">
        <f>'OddsRatio_working_3-way'!Z183+'OddsRatio_working_3-way'!AF183</f>
        <v>1.0489029443580251</v>
      </c>
      <c r="AM183" s="11">
        <f>'OddsRatio_working_3-way'!AA183+'OddsRatio_working_3-way'!AG183</f>
        <v>-0.7290870222857313</v>
      </c>
      <c r="AN183" s="11">
        <f>'OddsRatio_working_3-way'!AB183+'OddsRatio_working_3-way'!AH183</f>
        <v>-0.31981592207229381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1.0489029443580251</v>
      </c>
      <c r="AS183" s="11">
        <f>IF(('OddsRatio_working_3-way'!X183=0),IF(Q183&gt;0,-Q183^(1/3),(-Q183)^(1/3)),'OddsRatio_working_3-way'!AM183-'OddsRatio_working_3-way'!R183/3)</f>
        <v>-0.7290870222857313</v>
      </c>
      <c r="AT183" s="11">
        <f>IF(('OddsRatio_working_3-way'!X183=0),IF(Q183&gt;0,-Q183^(1/3),(-Q183)^(1/3)),'OddsRatio_working_3-way'!AN183-'OddsRatio_working_3-way'!R183/3)</f>
        <v>-0.31981592207229381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1.78</v>
      </c>
      <c r="B184" s="4">
        <f>IF('True_Odds_Calculator_3-way'!B183="","",'True_Odds_Calculator_3-way'!B183)</f>
        <v>4.07</v>
      </c>
      <c r="C184" s="4">
        <f>IF('True_Odds_Calculator_3-way'!C183="","",'True_Odds_Calculator_3-way'!C183)</f>
        <v>4.49</v>
      </c>
      <c r="D184" s="9">
        <f t="shared" si="39"/>
        <v>0.54937568813313342</v>
      </c>
      <c r="E184" s="9">
        <f t="shared" si="40"/>
        <v>0.23649540202984051</v>
      </c>
      <c r="F184" s="9">
        <f t="shared" si="41"/>
        <v>0.2141289098370259</v>
      </c>
      <c r="G184" s="9">
        <f t="shared" si="42"/>
        <v>1.0516000056638655</v>
      </c>
      <c r="H184" s="9">
        <f t="shared" si="43"/>
        <v>1.8202480044178151</v>
      </c>
      <c r="I184" s="9">
        <f t="shared" si="44"/>
        <v>4.2284120173880675</v>
      </c>
      <c r="J184" s="9">
        <f t="shared" si="45"/>
        <v>4.6700840197668905</v>
      </c>
      <c r="K184" s="11">
        <f t="shared" si="46"/>
        <v>0.5617977528089888</v>
      </c>
      <c r="L184" s="11">
        <f t="shared" si="47"/>
        <v>0.24570024570024568</v>
      </c>
      <c r="M184" s="11">
        <f t="shared" si="48"/>
        <v>0.22271714922048996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-0.2569198457439491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0.2256499841645358</v>
      </c>
      <c r="Q184" s="11">
        <f>2*'OddsRatio_working_3-way'!K184*'OddsRatio_working_3-way'!L184*'OddsRatio_working_3-way'!M184</f>
        <v>6.1485009309137827E-2</v>
      </c>
      <c r="R184" s="11">
        <f t="shared" si="49"/>
        <v>0</v>
      </c>
      <c r="S184" s="11">
        <f t="shared" si="50"/>
        <v>-0.87828942723802894</v>
      </c>
      <c r="T184" s="11">
        <f t="shared" si="51"/>
        <v>-0.23931592022834577</v>
      </c>
      <c r="U184" s="11">
        <f>'OddsRatio_working_3-way'!S184-'OddsRatio_working_3-way'!R184^2/3</f>
        <v>-0.87828942723802894</v>
      </c>
      <c r="V184" s="11">
        <f>'OddsRatio_working_3-way'!S184*'OddsRatio_working_3-way'!R184/3-2*'OddsRatio_working_3-way'!R184^3/27-'OddsRatio_working_3-way'!T184</f>
        <v>0.23931592022834577</v>
      </c>
      <c r="W184" s="11">
        <f>'OddsRatio_working_3-way'!V184^2+4*'OddsRatio_working_3-way'!U184^3/27</f>
        <v>-4.309910768087058E-2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0.15840708424468469</v>
      </c>
      <c r="Y184" s="11">
        <f>IF('OddsRatio_working_3-way'!W184&gt;=0,IF('OddsRatio_working_3-way'!V184+SQRT('OddsRatio_working_3-way'!W184)&gt;0,0,PI()),ACOS('OddsRatio_working_3-way'!V184/(2*'OddsRatio_working_3-way'!X184)))</f>
        <v>0.71455848686667489</v>
      </c>
      <c r="Z184" s="11">
        <f>'OddsRatio_working_3-way'!X184^(1/3)*COS('OddsRatio_working_3-way'!Y184/3)</f>
        <v>0.52580000283193273</v>
      </c>
      <c r="AA184" s="11">
        <f>'OddsRatio_working_3-way'!X184^(1/3)*COS(('OddsRatio_working_3-way'!Y184+2*PI())/3)</f>
        <v>-0.37345824206749767</v>
      </c>
      <c r="AB184" s="11">
        <f>'OddsRatio_working_3-way'!X184^(1/3)*COS(('OddsRatio_working_3-way'!Y184+4*PI())/3)</f>
        <v>-0.1523417607644349</v>
      </c>
      <c r="AC184" s="11">
        <f>'OddsRatio_working_3-way'!X184^(1/3)*SIN('OddsRatio_working_3-way'!Y184/3)</f>
        <v>0.12766166000258608</v>
      </c>
      <c r="AD184" s="11">
        <f>'OddsRatio_working_3-way'!X184^(1/3)*SIN(('OddsRatio_working_3-way'!Y184+2*PI())/3)</f>
        <v>0.39152532976109045</v>
      </c>
      <c r="AE184" s="11">
        <f>'OddsRatio_working_3-way'!X184^(1/3)*SIN(('OddsRatio_working_3-way'!Y184+4*PI())/3)</f>
        <v>-0.51918698976367661</v>
      </c>
      <c r="AF184" s="11">
        <f>-'OddsRatio_working_3-way'!U184/(3*'OddsRatio_working_3-way'!X184^(1/3))*COS(('OddsRatio_working_3-way'!Y184)/3)</f>
        <v>0.52580000283193273</v>
      </c>
      <c r="AG184" s="11">
        <f>-'OddsRatio_working_3-way'!U184/(3*'OddsRatio_working_3-way'!X184^(1/3))*COS(('OddsRatio_working_3-way'!Y184+2*PI())/3)</f>
        <v>-0.37345824206749767</v>
      </c>
      <c r="AH184" s="11">
        <f>-'OddsRatio_working_3-way'!U184/(3*'OddsRatio_working_3-way'!X184^(1/3))*COS(('OddsRatio_working_3-way'!Y184+4*PI())/3)</f>
        <v>-0.1523417607644349</v>
      </c>
      <c r="AI184" s="11">
        <f>'OddsRatio_working_3-way'!U184/(3*'OddsRatio_working_3-way'!X184^(1/3))*SIN(('OddsRatio_working_3-way'!Y184)/3)</f>
        <v>-0.12766166000258608</v>
      </c>
      <c r="AJ184" s="11">
        <f>'OddsRatio_working_3-way'!U184/(3*'OddsRatio_working_3-way'!X184^(1/3))*SIN(('OddsRatio_working_3-way'!Y184+2*PI())/3)</f>
        <v>-0.39152532976109045</v>
      </c>
      <c r="AK184" s="11">
        <f>'OddsRatio_working_3-way'!U184/(3*'OddsRatio_working_3-way'!X184^(1/3))*SIN(('OddsRatio_working_3-way'!Y184+4*PI())/3)</f>
        <v>0.51918698976367661</v>
      </c>
      <c r="AL184" s="11">
        <f>'OddsRatio_working_3-way'!Z184+'OddsRatio_working_3-way'!AF184</f>
        <v>1.0516000056638655</v>
      </c>
      <c r="AM184" s="11">
        <f>'OddsRatio_working_3-way'!AA184+'OddsRatio_working_3-way'!AG184</f>
        <v>-0.74691648413499534</v>
      </c>
      <c r="AN184" s="11">
        <f>'OddsRatio_working_3-way'!AB184+'OddsRatio_working_3-way'!AH184</f>
        <v>-0.30468352152886979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1.0516000056638655</v>
      </c>
      <c r="AS184" s="11">
        <f>IF(('OddsRatio_working_3-way'!X184=0),IF(Q184&gt;0,-Q184^(1/3),(-Q184)^(1/3)),'OddsRatio_working_3-way'!AM184-'OddsRatio_working_3-way'!R184/3)</f>
        <v>-0.74691648413499534</v>
      </c>
      <c r="AT184" s="11">
        <f>IF(('OddsRatio_working_3-way'!X184=0),IF(Q184&gt;0,-Q184^(1/3),(-Q184)^(1/3)),'OddsRatio_working_3-way'!AN184-'OddsRatio_working_3-way'!R184/3)</f>
        <v>-0.30468352152886979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2.48</v>
      </c>
      <c r="B185" s="4">
        <f>IF('True_Odds_Calculator_3-way'!B184="","",'True_Odds_Calculator_3-way'!B184)</f>
        <v>3.53</v>
      </c>
      <c r="C185" s="4">
        <f>IF('True_Odds_Calculator_3-way'!C184="","",'True_Odds_Calculator_3-way'!C184)</f>
        <v>2.93</v>
      </c>
      <c r="D185" s="9">
        <f t="shared" si="39"/>
        <v>0.39319155891485041</v>
      </c>
      <c r="E185" s="9">
        <f t="shared" si="40"/>
        <v>0.27486187548053431</v>
      </c>
      <c r="F185" s="9">
        <f t="shared" si="41"/>
        <v>0.33194656560461538</v>
      </c>
      <c r="G185" s="9">
        <f t="shared" si="42"/>
        <v>1.0427632387823027</v>
      </c>
      <c r="H185" s="9">
        <f t="shared" si="43"/>
        <v>2.5432895933978075</v>
      </c>
      <c r="I185" s="9">
        <f t="shared" si="44"/>
        <v>3.6381909941192259</v>
      </c>
      <c r="J185" s="9">
        <f t="shared" si="45"/>
        <v>3.0125330508498442</v>
      </c>
      <c r="K185" s="11">
        <f t="shared" si="46"/>
        <v>0.40322580645161293</v>
      </c>
      <c r="L185" s="11">
        <f t="shared" si="47"/>
        <v>0.28328611898016998</v>
      </c>
      <c r="M185" s="11">
        <f t="shared" si="48"/>
        <v>0.34129692832764502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-0.28173807246298621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0.23157540828225942</v>
      </c>
      <c r="Q185" s="11">
        <f>2*'OddsRatio_working_3-way'!K185*'OddsRatio_working_3-way'!L185*'OddsRatio_working_3-way'!M185</f>
        <v>7.797151794015468E-2</v>
      </c>
      <c r="R185" s="11">
        <f t="shared" si="49"/>
        <v>0</v>
      </c>
      <c r="S185" s="11">
        <f t="shared" si="50"/>
        <v>-0.82195283817270737</v>
      </c>
      <c r="T185" s="11">
        <f t="shared" si="51"/>
        <v>-0.27675179736454791</v>
      </c>
      <c r="U185" s="11">
        <f>'OddsRatio_working_3-way'!S185-'OddsRatio_working_3-way'!R185^2/3</f>
        <v>-0.82195283817270737</v>
      </c>
      <c r="V185" s="11">
        <f>'OddsRatio_working_3-way'!S185*'OddsRatio_working_3-way'!R185/3-2*'OddsRatio_working_3-way'!R185^3/27-'OddsRatio_working_3-way'!T185</f>
        <v>0.27675179736454791</v>
      </c>
      <c r="W185" s="11">
        <f>'OddsRatio_working_3-way'!V185^2+4*'OddsRatio_working_3-way'!U185^3/27</f>
        <v>-5.6775765826816427E-3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0.1434129822638012</v>
      </c>
      <c r="Y185" s="11">
        <f>IF('OddsRatio_working_3-way'!W185&gt;=0,IF('OddsRatio_working_3-way'!V185+SQRT('OddsRatio_working_3-way'!W185)&gt;0,0,PI()),ACOS('OddsRatio_working_3-way'!V185/(2*'OddsRatio_working_3-way'!X185)))</f>
        <v>0.26582128270153804</v>
      </c>
      <c r="Z185" s="11">
        <f>'OddsRatio_working_3-way'!X185^(1/3)*COS('OddsRatio_working_3-way'!Y185/3)</f>
        <v>0.52138161939115135</v>
      </c>
      <c r="AA185" s="11">
        <f>'OddsRatio_working_3-way'!X185^(1/3)*COS(('OddsRatio_working_3-way'!Y185+2*PI())/3)</f>
        <v>-0.3008045824422555</v>
      </c>
      <c r="AB185" s="11">
        <f>'OddsRatio_working_3-way'!X185^(1/3)*COS(('OddsRatio_working_3-way'!Y185+4*PI())/3)</f>
        <v>-0.22057703694889597</v>
      </c>
      <c r="AC185" s="11">
        <f>'OddsRatio_working_3-way'!X185^(1/3)*SIN('OddsRatio_working_3-way'!Y185/3)</f>
        <v>4.6319394987014206E-2</v>
      </c>
      <c r="AD185" s="11">
        <f>'OddsRatio_working_3-way'!X185^(1/3)*SIN(('OddsRatio_working_3-way'!Y185+2*PI())/3)</f>
        <v>0.42837002996549933</v>
      </c>
      <c r="AE185" s="11">
        <f>'OddsRatio_working_3-way'!X185^(1/3)*SIN(('OddsRatio_working_3-way'!Y185+4*PI())/3)</f>
        <v>-0.47468942495251343</v>
      </c>
      <c r="AF185" s="11">
        <f>-'OddsRatio_working_3-way'!U185/(3*'OddsRatio_working_3-way'!X185^(1/3))*COS(('OddsRatio_working_3-way'!Y185)/3)</f>
        <v>0.52138161939115135</v>
      </c>
      <c r="AG185" s="11">
        <f>-'OddsRatio_working_3-way'!U185/(3*'OddsRatio_working_3-way'!X185^(1/3))*COS(('OddsRatio_working_3-way'!Y185+2*PI())/3)</f>
        <v>-0.3008045824422555</v>
      </c>
      <c r="AH185" s="11">
        <f>-'OddsRatio_working_3-way'!U185/(3*'OddsRatio_working_3-way'!X185^(1/3))*COS(('OddsRatio_working_3-way'!Y185+4*PI())/3)</f>
        <v>-0.22057703694889597</v>
      </c>
      <c r="AI185" s="11">
        <f>'OddsRatio_working_3-way'!U185/(3*'OddsRatio_working_3-way'!X185^(1/3))*SIN(('OddsRatio_working_3-way'!Y185)/3)</f>
        <v>-4.6319394987014206E-2</v>
      </c>
      <c r="AJ185" s="11">
        <f>'OddsRatio_working_3-way'!U185/(3*'OddsRatio_working_3-way'!X185^(1/3))*SIN(('OddsRatio_working_3-way'!Y185+2*PI())/3)</f>
        <v>-0.42837002996549933</v>
      </c>
      <c r="AK185" s="11">
        <f>'OddsRatio_working_3-way'!U185/(3*'OddsRatio_working_3-way'!X185^(1/3))*SIN(('OddsRatio_working_3-way'!Y185+4*PI())/3)</f>
        <v>0.47468942495251343</v>
      </c>
      <c r="AL185" s="11">
        <f>'OddsRatio_working_3-way'!Z185+'OddsRatio_working_3-way'!AF185</f>
        <v>1.0427632387823027</v>
      </c>
      <c r="AM185" s="11">
        <f>'OddsRatio_working_3-way'!AA185+'OddsRatio_working_3-way'!AG185</f>
        <v>-0.60160916488451099</v>
      </c>
      <c r="AN185" s="11">
        <f>'OddsRatio_working_3-way'!AB185+'OddsRatio_working_3-way'!AH185</f>
        <v>-0.44115407389779193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1.0427632387823027</v>
      </c>
      <c r="AS185" s="11">
        <f>IF(('OddsRatio_working_3-way'!X185=0),IF(Q185&gt;0,-Q185^(1/3),(-Q185)^(1/3)),'OddsRatio_working_3-way'!AM185-'OddsRatio_working_3-way'!R185/3)</f>
        <v>-0.60160916488451099</v>
      </c>
      <c r="AT185" s="11">
        <f>IF(('OddsRatio_working_3-way'!X185=0),IF(Q185&gt;0,-Q185^(1/3),(-Q185)^(1/3)),'OddsRatio_working_3-way'!AN185-'OddsRatio_working_3-way'!R185/3)</f>
        <v>-0.44115407389779193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3.44</v>
      </c>
      <c r="B186" s="4">
        <f>IF('True_Odds_Calculator_3-way'!B185="","",'True_Odds_Calculator_3-way'!B185)</f>
        <v>3.31</v>
      </c>
      <c r="C186" s="4">
        <f>IF('True_Odds_Calculator_3-way'!C185="","",'True_Odds_Calculator_3-way'!C185)</f>
        <v>2.2400000000000002</v>
      </c>
      <c r="D186" s="9">
        <f t="shared" si="39"/>
        <v>0.27855950565188758</v>
      </c>
      <c r="E186" s="9">
        <f t="shared" si="40"/>
        <v>0.28969461440492689</v>
      </c>
      <c r="F186" s="9">
        <f t="shared" si="41"/>
        <v>0.43174587994318558</v>
      </c>
      <c r="G186" s="9">
        <f t="shared" si="42"/>
        <v>1.0614332943235638</v>
      </c>
      <c r="H186" s="9">
        <f t="shared" si="43"/>
        <v>3.5898972381494954</v>
      </c>
      <c r="I186" s="9">
        <f t="shared" si="44"/>
        <v>3.4519109098874323</v>
      </c>
      <c r="J186" s="9">
        <f t="shared" si="45"/>
        <v>2.3161772849612188</v>
      </c>
      <c r="K186" s="11">
        <f t="shared" si="46"/>
        <v>0.29069767441860467</v>
      </c>
      <c r="L186" s="11">
        <f t="shared" si="47"/>
        <v>0.30211480362537763</v>
      </c>
      <c r="M186" s="11">
        <f t="shared" si="48"/>
        <v>0.4464285714285714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-0.27402427457317502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0.23485097509811206</v>
      </c>
      <c r="Q186" s="11">
        <f>2*'OddsRatio_working_3-way'!K186*'OddsRatio_working_3-way'!L186*'OddsRatio_working_3-way'!M186</f>
        <v>7.8414348947616702E-2</v>
      </c>
      <c r="R186" s="11">
        <f t="shared" si="49"/>
        <v>0</v>
      </c>
      <c r="S186" s="11">
        <f t="shared" si="50"/>
        <v>-0.85704441865203373</v>
      </c>
      <c r="T186" s="11">
        <f t="shared" si="51"/>
        <v>-0.28615840355660555</v>
      </c>
      <c r="U186" s="11">
        <f>'OddsRatio_working_3-way'!S186-'OddsRatio_working_3-way'!R186^2/3</f>
        <v>-0.85704441865203373</v>
      </c>
      <c r="V186" s="11">
        <f>'OddsRatio_working_3-way'!S186*'OddsRatio_working_3-way'!R186/3-2*'OddsRatio_working_3-way'!R186^3/27-'OddsRatio_working_3-way'!T186</f>
        <v>0.28615840355660555</v>
      </c>
      <c r="W186" s="11">
        <f>'OddsRatio_working_3-way'!V186^2+4*'OddsRatio_working_3-way'!U186^3/27</f>
        <v>-1.1375689225996521E-2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0.15269440162630524</v>
      </c>
      <c r="Y186" s="11">
        <f>IF('OddsRatio_working_3-way'!W186&gt;=0,IF('OddsRatio_working_3-way'!V186+SQRT('OddsRatio_working_3-way'!W186)&gt;0,0,PI()),ACOS('OddsRatio_working_3-way'!V186/(2*'OddsRatio_working_3-way'!X186)))</f>
        <v>0.3567700114788579</v>
      </c>
      <c r="Z186" s="11">
        <f>'OddsRatio_working_3-way'!X186^(1/3)*COS('OddsRatio_working_3-way'!Y186/3)</f>
        <v>0.53071664716178202</v>
      </c>
      <c r="AA186" s="11">
        <f>'OddsRatio_working_3-way'!X186^(1/3)*COS(('OddsRatio_working_3-way'!Y186+2*PI())/3)</f>
        <v>-0.32027630772111543</v>
      </c>
      <c r="AB186" s="11">
        <f>'OddsRatio_working_3-way'!X186^(1/3)*COS(('OddsRatio_working_3-way'!Y186+4*PI())/3)</f>
        <v>-0.21044033944066648</v>
      </c>
      <c r="AC186" s="11">
        <f>'OddsRatio_working_3-way'!X186^(1/3)*SIN('OddsRatio_working_3-way'!Y186/3)</f>
        <v>6.3413825853420369E-2</v>
      </c>
      <c r="AD186" s="11">
        <f>'OddsRatio_working_3-way'!X186^(1/3)*SIN(('OddsRatio_working_3-way'!Y186+2*PI())/3)</f>
        <v>0.42790718572669556</v>
      </c>
      <c r="AE186" s="11">
        <f>'OddsRatio_working_3-way'!X186^(1/3)*SIN(('OddsRatio_working_3-way'!Y186+4*PI())/3)</f>
        <v>-0.49132101158011593</v>
      </c>
      <c r="AF186" s="11">
        <f>-'OddsRatio_working_3-way'!U186/(3*'OddsRatio_working_3-way'!X186^(1/3))*COS(('OddsRatio_working_3-way'!Y186)/3)</f>
        <v>0.5307166471617818</v>
      </c>
      <c r="AG186" s="11">
        <f>-'OddsRatio_working_3-way'!U186/(3*'OddsRatio_working_3-way'!X186^(1/3))*COS(('OddsRatio_working_3-way'!Y186+2*PI())/3)</f>
        <v>-0.32027630772111532</v>
      </c>
      <c r="AH186" s="11">
        <f>-'OddsRatio_working_3-way'!U186/(3*'OddsRatio_working_3-way'!X186^(1/3))*COS(('OddsRatio_working_3-way'!Y186+4*PI())/3)</f>
        <v>-0.2104403394406664</v>
      </c>
      <c r="AI186" s="11">
        <f>'OddsRatio_working_3-way'!U186/(3*'OddsRatio_working_3-way'!X186^(1/3))*SIN(('OddsRatio_working_3-way'!Y186)/3)</f>
        <v>-6.3413825853420341E-2</v>
      </c>
      <c r="AJ186" s="11">
        <f>'OddsRatio_working_3-way'!U186/(3*'OddsRatio_working_3-way'!X186^(1/3))*SIN(('OddsRatio_working_3-way'!Y186+2*PI())/3)</f>
        <v>-0.42790718572669539</v>
      </c>
      <c r="AK186" s="11">
        <f>'OddsRatio_working_3-way'!U186/(3*'OddsRatio_working_3-way'!X186^(1/3))*SIN(('OddsRatio_working_3-way'!Y186+4*PI())/3)</f>
        <v>0.49132101158011576</v>
      </c>
      <c r="AL186" s="11">
        <f>'OddsRatio_working_3-way'!Z186+'OddsRatio_working_3-way'!AF186</f>
        <v>1.0614332943235638</v>
      </c>
      <c r="AM186" s="11">
        <f>'OddsRatio_working_3-way'!AA186+'OddsRatio_working_3-way'!AG186</f>
        <v>-0.64055261544223074</v>
      </c>
      <c r="AN186" s="11">
        <f>'OddsRatio_working_3-way'!AB186+'OddsRatio_working_3-way'!AH186</f>
        <v>-0.42088067888133285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1.0614332943235638</v>
      </c>
      <c r="AS186" s="11">
        <f>IF(('OddsRatio_working_3-way'!X186=0),IF(Q186&gt;0,-Q186^(1/3),(-Q186)^(1/3)),'OddsRatio_working_3-way'!AM186-'OddsRatio_working_3-way'!R186/3)</f>
        <v>-0.64055261544223074</v>
      </c>
      <c r="AT186" s="11">
        <f>IF(('OddsRatio_working_3-way'!X186=0),IF(Q186&gt;0,-Q186^(1/3),(-Q186)^(1/3)),'OddsRatio_working_3-way'!AN186-'OddsRatio_working_3-way'!R186/3)</f>
        <v>-0.42088067888133285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2.21</v>
      </c>
      <c r="B187" s="4">
        <f>IF('True_Odds_Calculator_3-way'!B186="","",'True_Odds_Calculator_3-way'!B186)</f>
        <v>3.52</v>
      </c>
      <c r="C187" s="4">
        <f>IF('True_Odds_Calculator_3-way'!C186="","",'True_Odds_Calculator_3-way'!C186)</f>
        <v>3.44</v>
      </c>
      <c r="D187" s="9">
        <f t="shared" si="39"/>
        <v>0.44216395646147488</v>
      </c>
      <c r="E187" s="9">
        <f t="shared" si="40"/>
        <v>0.27567393655973943</v>
      </c>
      <c r="F187" s="9">
        <f t="shared" si="41"/>
        <v>0.28216210697878558</v>
      </c>
      <c r="G187" s="9">
        <f t="shared" si="42"/>
        <v>1.0426483589367967</v>
      </c>
      <c r="H187" s="9">
        <f t="shared" si="43"/>
        <v>2.2616045143135239</v>
      </c>
      <c r="I187" s="9">
        <f t="shared" si="44"/>
        <v>3.6274738645207281</v>
      </c>
      <c r="J187" s="9">
        <f t="shared" si="45"/>
        <v>3.5440619958057842</v>
      </c>
      <c r="K187" s="11">
        <f t="shared" si="46"/>
        <v>0.45248868778280543</v>
      </c>
      <c r="L187" s="11">
        <f t="shared" si="47"/>
        <v>0.28409090909090912</v>
      </c>
      <c r="M187" s="11">
        <f t="shared" si="48"/>
        <v>0.29069767441860467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-0.27802404503840883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0.23056415199028057</v>
      </c>
      <c r="Q187" s="11">
        <f>2*'OddsRatio_working_3-way'!K187*'OddsRatio_working_3-way'!L187*'OddsRatio_working_3-way'!M187</f>
        <v>7.4737164340447526E-2</v>
      </c>
      <c r="R187" s="11">
        <f t="shared" si="49"/>
        <v>0</v>
      </c>
      <c r="S187" s="11">
        <f t="shared" si="50"/>
        <v>-0.82929572497381765</v>
      </c>
      <c r="T187" s="11">
        <f t="shared" si="51"/>
        <v>-0.26881547000772049</v>
      </c>
      <c r="U187" s="11">
        <f>'OddsRatio_working_3-way'!S187-'OddsRatio_working_3-way'!R187^2/3</f>
        <v>-0.82929572497381765</v>
      </c>
      <c r="V187" s="11">
        <f>'OddsRatio_working_3-way'!S187*'OddsRatio_working_3-way'!R187/3-2*'OddsRatio_working_3-way'!R187^3/27-'OddsRatio_working_3-way'!T187</f>
        <v>0.26881547000772049</v>
      </c>
      <c r="W187" s="11">
        <f>'OddsRatio_working_3-way'!V187^2+4*'OddsRatio_working_3-way'!U187^3/27</f>
        <v>-1.2231977825611931E-2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0.14533903015112939</v>
      </c>
      <c r="Y187" s="11">
        <f>IF('OddsRatio_working_3-way'!W187&gt;=0,IF('OddsRatio_working_3-way'!V187+SQRT('OddsRatio_working_3-way'!W187)&gt;0,0,PI()),ACOS('OddsRatio_working_3-way'!V187/(2*'OddsRatio_working_3-way'!X187)))</f>
        <v>0.39031931034328382</v>
      </c>
      <c r="Z187" s="11">
        <f>'OddsRatio_working_3-way'!X187^(1/3)*COS('OddsRatio_working_3-way'!Y187/3)</f>
        <v>0.52132417946839837</v>
      </c>
      <c r="AA187" s="11">
        <f>'OddsRatio_working_3-way'!X187^(1/3)*COS(('OddsRatio_working_3-way'!Y187+2*PI())/3)</f>
        <v>-0.31973624795634631</v>
      </c>
      <c r="AB187" s="11">
        <f>'OddsRatio_working_3-way'!X187^(1/3)*COS(('OddsRatio_working_3-way'!Y187+4*PI())/3)</f>
        <v>-0.20158793151205215</v>
      </c>
      <c r="AC187" s="11">
        <f>'OddsRatio_working_3-way'!X187^(1/3)*SIN('OddsRatio_working_3-way'!Y187/3)</f>
        <v>6.8212962303414601E-2</v>
      </c>
      <c r="AD187" s="11">
        <f>'OddsRatio_working_3-way'!X187^(1/3)*SIN(('OddsRatio_working_3-way'!Y187+2*PI())/3)</f>
        <v>0.41737350187500366</v>
      </c>
      <c r="AE187" s="11">
        <f>'OddsRatio_working_3-way'!X187^(1/3)*SIN(('OddsRatio_working_3-way'!Y187+4*PI())/3)</f>
        <v>-0.485586464178418</v>
      </c>
      <c r="AF187" s="11">
        <f>-'OddsRatio_working_3-way'!U187/(3*'OddsRatio_working_3-way'!X187^(1/3))*COS(('OddsRatio_working_3-way'!Y187)/3)</f>
        <v>0.52132417946839837</v>
      </c>
      <c r="AG187" s="11">
        <f>-'OddsRatio_working_3-way'!U187/(3*'OddsRatio_working_3-way'!X187^(1/3))*COS(('OddsRatio_working_3-way'!Y187+2*PI())/3)</f>
        <v>-0.31973624795634631</v>
      </c>
      <c r="AH187" s="11">
        <f>-'OddsRatio_working_3-way'!U187/(3*'OddsRatio_working_3-way'!X187^(1/3))*COS(('OddsRatio_working_3-way'!Y187+4*PI())/3)</f>
        <v>-0.20158793151205215</v>
      </c>
      <c r="AI187" s="11">
        <f>'OddsRatio_working_3-way'!U187/(3*'OddsRatio_working_3-way'!X187^(1/3))*SIN(('OddsRatio_working_3-way'!Y187)/3)</f>
        <v>-6.8212962303414601E-2</v>
      </c>
      <c r="AJ187" s="11">
        <f>'OddsRatio_working_3-way'!U187/(3*'OddsRatio_working_3-way'!X187^(1/3))*SIN(('OddsRatio_working_3-way'!Y187+2*PI())/3)</f>
        <v>-0.41737350187500366</v>
      </c>
      <c r="AK187" s="11">
        <f>'OddsRatio_working_3-way'!U187/(3*'OddsRatio_working_3-way'!X187^(1/3))*SIN(('OddsRatio_working_3-way'!Y187+4*PI())/3)</f>
        <v>0.485586464178418</v>
      </c>
      <c r="AL187" s="11">
        <f>'OddsRatio_working_3-way'!Z187+'OddsRatio_working_3-way'!AF187</f>
        <v>1.0426483589367967</v>
      </c>
      <c r="AM187" s="11">
        <f>'OddsRatio_working_3-way'!AA187+'OddsRatio_working_3-way'!AG187</f>
        <v>-0.63947249591269262</v>
      </c>
      <c r="AN187" s="11">
        <f>'OddsRatio_working_3-way'!AB187+'OddsRatio_working_3-way'!AH187</f>
        <v>-0.4031758630241043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1.0426483589367967</v>
      </c>
      <c r="AS187" s="11">
        <f>IF(('OddsRatio_working_3-way'!X187=0),IF(Q187&gt;0,-Q187^(1/3),(-Q187)^(1/3)),'OddsRatio_working_3-way'!AM187-'OddsRatio_working_3-way'!R187/3)</f>
        <v>-0.63947249591269262</v>
      </c>
      <c r="AT187" s="11">
        <f>IF(('OddsRatio_working_3-way'!X187=0),IF(Q187&gt;0,-Q187^(1/3),(-Q187)^(1/3)),'OddsRatio_working_3-way'!AN187-'OddsRatio_working_3-way'!R187/3)</f>
        <v>-0.4031758630241043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4.22</v>
      </c>
      <c r="B188" s="4">
        <f>IF('True_Odds_Calculator_3-way'!B187="","",'True_Odds_Calculator_3-way'!B187)</f>
        <v>3.78</v>
      </c>
      <c r="C188" s="4">
        <f>IF('True_Odds_Calculator_3-way'!C187="","",'True_Odds_Calculator_3-way'!C187)</f>
        <v>1.89</v>
      </c>
      <c r="D188" s="9">
        <f t="shared" si="39"/>
        <v>0.22815687583629696</v>
      </c>
      <c r="E188" s="9">
        <f t="shared" si="40"/>
        <v>0.25505760983067988</v>
      </c>
      <c r="F188" s="9">
        <f t="shared" si="41"/>
        <v>0.51678551433302278</v>
      </c>
      <c r="G188" s="9">
        <f t="shared" si="42"/>
        <v>1.0506053464862459</v>
      </c>
      <c r="H188" s="9">
        <f t="shared" si="43"/>
        <v>4.3829492156857111</v>
      </c>
      <c r="I188" s="9">
        <f t="shared" si="44"/>
        <v>3.9206828632317636</v>
      </c>
      <c r="J188" s="9">
        <f t="shared" si="45"/>
        <v>1.9350387583727588</v>
      </c>
      <c r="K188" s="11">
        <f t="shared" si="46"/>
        <v>0.23696682464454977</v>
      </c>
      <c r="L188" s="11">
        <f t="shared" si="47"/>
        <v>0.26455026455026459</v>
      </c>
      <c r="M188" s="11">
        <f t="shared" si="48"/>
        <v>0.52910052910052918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-0.26425585544420005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0.22853523442806031</v>
      </c>
      <c r="Q188" s="11">
        <f>2*'OddsRatio_working_3-way'!K188*'OddsRatio_working_3-way'!L188*'OddsRatio_working_3-way'!M188</f>
        <v>6.6338239311483402E-2</v>
      </c>
      <c r="R188" s="11">
        <f t="shared" si="49"/>
        <v>0</v>
      </c>
      <c r="S188" s="11">
        <f t="shared" si="50"/>
        <v>-0.86482562153222575</v>
      </c>
      <c r="T188" s="11">
        <f t="shared" si="51"/>
        <v>-0.25103791626479705</v>
      </c>
      <c r="U188" s="11">
        <f>'OddsRatio_working_3-way'!S188-'OddsRatio_working_3-way'!R188^2/3</f>
        <v>-0.86482562153222575</v>
      </c>
      <c r="V188" s="11">
        <f>'OddsRatio_working_3-way'!S188*'OddsRatio_working_3-way'!R188/3-2*'OddsRatio_working_3-way'!R188^3/27-'OddsRatio_working_3-way'!T188</f>
        <v>0.25103791626479705</v>
      </c>
      <c r="W188" s="11">
        <f>'OddsRatio_working_3-way'!V188^2+4*'OddsRatio_working_3-way'!U188^3/27</f>
        <v>-3.2805635844231296E-2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0.15477860902495744</v>
      </c>
      <c r="Y188" s="11">
        <f>IF('OddsRatio_working_3-way'!W188&gt;=0,IF('OddsRatio_working_3-way'!V188+SQRT('OddsRatio_working_3-way'!W188)&gt;0,0,PI()),ACOS('OddsRatio_working_3-way'!V188/(2*'OddsRatio_working_3-way'!X188)))</f>
        <v>0.62500867342907118</v>
      </c>
      <c r="Z188" s="11">
        <f>'OddsRatio_working_3-way'!X188^(1/3)*COS('OddsRatio_working_3-way'!Y188/3)</f>
        <v>0.52530267324312285</v>
      </c>
      <c r="AA188" s="11">
        <f>'OddsRatio_working_3-way'!X188^(1/3)*COS(('OddsRatio_working_3-way'!Y188+2*PI())/3)</f>
        <v>-0.35882426158372588</v>
      </c>
      <c r="AB188" s="11">
        <f>'OddsRatio_working_3-way'!X188^(1/3)*COS(('OddsRatio_working_3-way'!Y188+4*PI())/3)</f>
        <v>-0.16647841165939686</v>
      </c>
      <c r="AC188" s="11">
        <f>'OddsRatio_working_3-way'!X188^(1/3)*SIN('OddsRatio_working_3-way'!Y188/3)</f>
        <v>0.11105092823131874</v>
      </c>
      <c r="AD188" s="11">
        <f>'OddsRatio_working_3-way'!X188^(1/3)*SIN(('OddsRatio_working_3-way'!Y188+2*PI())/3)</f>
        <v>0.39939999558876116</v>
      </c>
      <c r="AE188" s="11">
        <f>'OddsRatio_working_3-way'!X188^(1/3)*SIN(('OddsRatio_working_3-way'!Y188+4*PI())/3)</f>
        <v>-0.51045092382007984</v>
      </c>
      <c r="AF188" s="11">
        <f>-'OddsRatio_working_3-way'!U188/(3*'OddsRatio_working_3-way'!X188^(1/3))*COS(('OddsRatio_working_3-way'!Y188)/3)</f>
        <v>0.52530267324312296</v>
      </c>
      <c r="AG188" s="11">
        <f>-'OddsRatio_working_3-way'!U188/(3*'OddsRatio_working_3-way'!X188^(1/3))*COS(('OddsRatio_working_3-way'!Y188+2*PI())/3)</f>
        <v>-0.35882426158372599</v>
      </c>
      <c r="AH188" s="11">
        <f>-'OddsRatio_working_3-way'!U188/(3*'OddsRatio_working_3-way'!X188^(1/3))*COS(('OddsRatio_working_3-way'!Y188+4*PI())/3)</f>
        <v>-0.16647841165939689</v>
      </c>
      <c r="AI188" s="11">
        <f>'OddsRatio_working_3-way'!U188/(3*'OddsRatio_working_3-way'!X188^(1/3))*SIN(('OddsRatio_working_3-way'!Y188)/3)</f>
        <v>-0.11105092823131876</v>
      </c>
      <c r="AJ188" s="11">
        <f>'OddsRatio_working_3-way'!U188/(3*'OddsRatio_working_3-way'!X188^(1/3))*SIN(('OddsRatio_working_3-way'!Y188+2*PI())/3)</f>
        <v>-0.39939999558876121</v>
      </c>
      <c r="AK188" s="11">
        <f>'OddsRatio_working_3-way'!U188/(3*'OddsRatio_working_3-way'!X188^(1/3))*SIN(('OddsRatio_working_3-way'!Y188+4*PI())/3)</f>
        <v>0.51045092382007995</v>
      </c>
      <c r="AL188" s="11">
        <f>'OddsRatio_working_3-way'!Z188+'OddsRatio_working_3-way'!AF188</f>
        <v>1.0506053464862459</v>
      </c>
      <c r="AM188" s="11">
        <f>'OddsRatio_working_3-way'!AA188+'OddsRatio_working_3-way'!AG188</f>
        <v>-0.71764852316745187</v>
      </c>
      <c r="AN188" s="11">
        <f>'OddsRatio_working_3-way'!AB188+'OddsRatio_working_3-way'!AH188</f>
        <v>-0.33295682331879373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1.0506053464862459</v>
      </c>
      <c r="AS188" s="11">
        <f>IF(('OddsRatio_working_3-way'!X188=0),IF(Q188&gt;0,-Q188^(1/3),(-Q188)^(1/3)),'OddsRatio_working_3-way'!AM188-'OddsRatio_working_3-way'!R188/3)</f>
        <v>-0.71764852316745187</v>
      </c>
      <c r="AT188" s="11">
        <f>IF(('OddsRatio_working_3-way'!X188=0),IF(Q188&gt;0,-Q188^(1/3),(-Q188)^(1/3)),'OddsRatio_working_3-way'!AN188-'OddsRatio_working_3-way'!R188/3)</f>
        <v>-0.33295682331879373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4.8</v>
      </c>
      <c r="B189" s="4">
        <f>IF('True_Odds_Calculator_3-way'!B188="","",'True_Odds_Calculator_3-way'!B188)</f>
        <v>3.66</v>
      </c>
      <c r="C189" s="4">
        <f>IF('True_Odds_Calculator_3-way'!C188="","",'True_Odds_Calculator_3-way'!C188)</f>
        <v>1.82</v>
      </c>
      <c r="D189" s="9">
        <f t="shared" si="39"/>
        <v>0.20003158409676833</v>
      </c>
      <c r="E189" s="9">
        <f t="shared" si="40"/>
        <v>0.26319617138521639</v>
      </c>
      <c r="F189" s="9">
        <f t="shared" si="41"/>
        <v>0.53677224451801531</v>
      </c>
      <c r="G189" s="9">
        <f t="shared" si="42"/>
        <v>1.0524238216461841</v>
      </c>
      <c r="H189" s="9">
        <f t="shared" si="43"/>
        <v>4.999210522255499</v>
      </c>
      <c r="I189" s="9">
        <f t="shared" si="44"/>
        <v>3.7994473655788501</v>
      </c>
      <c r="J189" s="9">
        <f t="shared" si="45"/>
        <v>1.8629875337498709</v>
      </c>
      <c r="K189" s="11">
        <f t="shared" si="46"/>
        <v>0.20833333333333334</v>
      </c>
      <c r="L189" s="11">
        <f t="shared" si="47"/>
        <v>0.27322404371584696</v>
      </c>
      <c r="M189" s="11">
        <f t="shared" si="48"/>
        <v>0.54945054945054939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-0.25923006865629827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0.22768670309653916</v>
      </c>
      <c r="Q189" s="11">
        <f>2*'OddsRatio_working_3-way'!K189*'OddsRatio_working_3-way'!L189*'OddsRatio_working_3-way'!M189</f>
        <v>6.2551292059488769E-2</v>
      </c>
      <c r="R189" s="11">
        <f t="shared" si="49"/>
        <v>0</v>
      </c>
      <c r="S189" s="11">
        <f t="shared" si="50"/>
        <v>-0.87831903249780385</v>
      </c>
      <c r="T189" s="11">
        <f t="shared" si="51"/>
        <v>-0.24129643749939661</v>
      </c>
      <c r="U189" s="11">
        <f>'OddsRatio_working_3-way'!S189-'OddsRatio_working_3-way'!R189^2/3</f>
        <v>-0.87831903249780385</v>
      </c>
      <c r="V189" s="11">
        <f>'OddsRatio_working_3-way'!S189*'OddsRatio_working_3-way'!R189/3-2*'OddsRatio_working_3-way'!R189^3/27-'OddsRatio_working_3-way'!T189</f>
        <v>0.24129643749939661</v>
      </c>
      <c r="W189" s="11">
        <f>'OddsRatio_working_3-way'!V189^2+4*'OddsRatio_working_3-way'!U189^3/27</f>
        <v>-4.2157396845606737E-2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0.15841509365864331</v>
      </c>
      <c r="Y189" s="11">
        <f>IF('OddsRatio_working_3-way'!W189&gt;=0,IF('OddsRatio_working_3-way'!V189+SQRT('OddsRatio_working_3-way'!W189)&gt;0,0,PI()),ACOS('OddsRatio_working_3-way'!V189/(2*'OddsRatio_working_3-way'!X189)))</f>
        <v>0.70502480574962401</v>
      </c>
      <c r="Z189" s="11">
        <f>'OddsRatio_working_3-way'!X189^(1/3)*COS('OddsRatio_working_3-way'!Y189/3)</f>
        <v>0.52621191082309204</v>
      </c>
      <c r="AA189" s="11">
        <f>'OddsRatio_working_3-way'!X189^(1/3)*COS(('OddsRatio_working_3-way'!Y189+2*PI())/3)</f>
        <v>-0.3722184056882385</v>
      </c>
      <c r="AB189" s="11">
        <f>'OddsRatio_working_3-way'!X189^(1/3)*COS(('OddsRatio_working_3-way'!Y189+4*PI())/3)</f>
        <v>-0.15399350513485394</v>
      </c>
      <c r="AC189" s="11">
        <f>'OddsRatio_working_3-way'!X189^(1/3)*SIN('OddsRatio_working_3-way'!Y189/3)</f>
        <v>0.12599220507837611</v>
      </c>
      <c r="AD189" s="11">
        <f>'OddsRatio_working_3-way'!X189^(1/3)*SIN(('OddsRatio_working_3-way'!Y189+2*PI())/3)</f>
        <v>0.39271678000756127</v>
      </c>
      <c r="AE189" s="11">
        <f>'OddsRatio_working_3-way'!X189^(1/3)*SIN(('OddsRatio_working_3-way'!Y189+4*PI())/3)</f>
        <v>-0.51870898508593721</v>
      </c>
      <c r="AF189" s="11">
        <f>-'OddsRatio_working_3-way'!U189/(3*'OddsRatio_working_3-way'!X189^(1/3))*COS(('OddsRatio_working_3-way'!Y189)/3)</f>
        <v>0.52621191082309193</v>
      </c>
      <c r="AG189" s="11">
        <f>-'OddsRatio_working_3-way'!U189/(3*'OddsRatio_working_3-way'!X189^(1/3))*COS(('OddsRatio_working_3-way'!Y189+2*PI())/3)</f>
        <v>-0.37221840568823844</v>
      </c>
      <c r="AH189" s="11">
        <f>-'OddsRatio_working_3-way'!U189/(3*'OddsRatio_working_3-way'!X189^(1/3))*COS(('OddsRatio_working_3-way'!Y189+4*PI())/3)</f>
        <v>-0.15399350513485391</v>
      </c>
      <c r="AI189" s="11">
        <f>'OddsRatio_working_3-way'!U189/(3*'OddsRatio_working_3-way'!X189^(1/3))*SIN(('OddsRatio_working_3-way'!Y189)/3)</f>
        <v>-0.12599220507837608</v>
      </c>
      <c r="AJ189" s="11">
        <f>'OddsRatio_working_3-way'!U189/(3*'OddsRatio_working_3-way'!X189^(1/3))*SIN(('OddsRatio_working_3-way'!Y189+2*PI())/3)</f>
        <v>-0.39271678000756122</v>
      </c>
      <c r="AK189" s="11">
        <f>'OddsRatio_working_3-way'!U189/(3*'OddsRatio_working_3-way'!X189^(1/3))*SIN(('OddsRatio_working_3-way'!Y189+4*PI())/3)</f>
        <v>0.5187089850859371</v>
      </c>
      <c r="AL189" s="11">
        <f>'OddsRatio_working_3-way'!Z189+'OddsRatio_working_3-way'!AF189</f>
        <v>1.0524238216461841</v>
      </c>
      <c r="AM189" s="11">
        <f>'OddsRatio_working_3-way'!AA189+'OddsRatio_working_3-way'!AG189</f>
        <v>-0.74443681137647699</v>
      </c>
      <c r="AN189" s="11">
        <f>'OddsRatio_working_3-way'!AB189+'OddsRatio_working_3-way'!AH189</f>
        <v>-0.30798701026970787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1.0524238216461841</v>
      </c>
      <c r="AS189" s="11">
        <f>IF(('OddsRatio_working_3-way'!X189=0),IF(Q189&gt;0,-Q189^(1/3),(-Q189)^(1/3)),'OddsRatio_working_3-way'!AM189-'OddsRatio_working_3-way'!R189/3)</f>
        <v>-0.74443681137647699</v>
      </c>
      <c r="AT189" s="11">
        <f>IF(('OddsRatio_working_3-way'!X189=0),IF(Q189&gt;0,-Q189^(1/3),(-Q189)^(1/3)),'OddsRatio_working_3-way'!AN189-'OddsRatio_working_3-way'!R189/3)</f>
        <v>-0.30798701026970787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1.95</v>
      </c>
      <c r="B190" s="4">
        <f>IF('True_Odds_Calculator_3-way'!B189="","",'True_Odds_Calculator_3-way'!B189)</f>
        <v>3.43</v>
      </c>
      <c r="C190" s="4">
        <f>IF('True_Odds_Calculator_3-way'!C189="","",'True_Odds_Calculator_3-way'!C189)</f>
        <v>4.42</v>
      </c>
      <c r="D190" s="9">
        <f t="shared" si="39"/>
        <v>0.50061999323612183</v>
      </c>
      <c r="E190" s="9">
        <f t="shared" si="40"/>
        <v>0.28156648293516223</v>
      </c>
      <c r="F190" s="9">
        <f t="shared" si="41"/>
        <v>0.21781352382871591</v>
      </c>
      <c r="G190" s="9">
        <f t="shared" si="42"/>
        <v>1.0500243140842267</v>
      </c>
      <c r="H190" s="9">
        <f t="shared" si="43"/>
        <v>1.9975230983800145</v>
      </c>
      <c r="I190" s="9">
        <f t="shared" si="44"/>
        <v>3.5515590832246717</v>
      </c>
      <c r="J190" s="9">
        <f t="shared" si="45"/>
        <v>4.5910831541680555</v>
      </c>
      <c r="K190" s="11">
        <f t="shared" si="46"/>
        <v>0.51282051282051289</v>
      </c>
      <c r="L190" s="11">
        <f t="shared" si="47"/>
        <v>0.29154518950437314</v>
      </c>
      <c r="M190" s="11">
        <f t="shared" si="48"/>
        <v>0.22624434389140272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-0.267057626093548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0.23001592860305575</v>
      </c>
      <c r="Q190" s="11">
        <f>2*'OddsRatio_working_3-way'!K190*'OddsRatio_working_3-way'!L190*'OddsRatio_working_3-way'!M190</f>
        <v>6.7651743706781106E-2</v>
      </c>
      <c r="R190" s="11">
        <f t="shared" si="49"/>
        <v>0</v>
      </c>
      <c r="S190" s="11">
        <f t="shared" si="50"/>
        <v>-0.86129698660049925</v>
      </c>
      <c r="T190" s="11">
        <f t="shared" si="51"/>
        <v>-0.2533226431177939</v>
      </c>
      <c r="U190" s="11">
        <f>'OddsRatio_working_3-way'!S190-'OddsRatio_working_3-way'!R190^2/3</f>
        <v>-0.86129698660049925</v>
      </c>
      <c r="V190" s="11">
        <f>'OddsRatio_working_3-way'!S190*'OddsRatio_working_3-way'!R190/3-2*'OddsRatio_working_3-way'!R190^3/27-'OddsRatio_working_3-way'!T190</f>
        <v>0.2533226431177939</v>
      </c>
      <c r="W190" s="11">
        <f>'OddsRatio_working_3-way'!V190^2+4*'OddsRatio_working_3-way'!U190^3/27</f>
        <v>-3.0485134196479899E-2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0.15383229156508807</v>
      </c>
      <c r="Y190" s="11">
        <f>IF('OddsRatio_working_3-way'!W190&gt;=0,IF('OddsRatio_working_3-way'!V190+SQRT('OddsRatio_working_3-way'!W190)&gt;0,0,PI()),ACOS('OddsRatio_working_3-way'!V190/(2*'OddsRatio_working_3-way'!X190)))</f>
        <v>0.60346746358132441</v>
      </c>
      <c r="Z190" s="11">
        <f>'OddsRatio_working_3-way'!X190^(1/3)*COS('OddsRatio_working_3-way'!Y190/3)</f>
        <v>0.52501215704211335</v>
      </c>
      <c r="AA190" s="11">
        <f>'OddsRatio_working_3-way'!X190^(1/3)*COS(('OddsRatio_working_3-way'!Y190+2*PI())/3)</f>
        <v>-0.3552202784508155</v>
      </c>
      <c r="AB190" s="11">
        <f>'OddsRatio_working_3-way'!X190^(1/3)*COS(('OddsRatio_working_3-way'!Y190+4*PI())/3)</f>
        <v>-0.16979187859129796</v>
      </c>
      <c r="AC190" s="11">
        <f>'OddsRatio_working_3-way'!X190^(1/3)*SIN('OddsRatio_working_3-way'!Y190/3)</f>
        <v>0.10705713657429403</v>
      </c>
      <c r="AD190" s="11">
        <f>'OddsRatio_working_3-way'!X190^(1/3)*SIN(('OddsRatio_working_3-way'!Y190+2*PI())/3)</f>
        <v>0.40114529700698831</v>
      </c>
      <c r="AE190" s="11">
        <f>'OddsRatio_working_3-way'!X190^(1/3)*SIN(('OddsRatio_working_3-way'!Y190+4*PI())/3)</f>
        <v>-0.50820243358128236</v>
      </c>
      <c r="AF190" s="11">
        <f>-'OddsRatio_working_3-way'!U190/(3*'OddsRatio_working_3-way'!X190^(1/3))*COS(('OddsRatio_working_3-way'!Y190)/3)</f>
        <v>0.52501215704211335</v>
      </c>
      <c r="AG190" s="11">
        <f>-'OddsRatio_working_3-way'!U190/(3*'OddsRatio_working_3-way'!X190^(1/3))*COS(('OddsRatio_working_3-way'!Y190+2*PI())/3)</f>
        <v>-0.3552202784508155</v>
      </c>
      <c r="AH190" s="11">
        <f>-'OddsRatio_working_3-way'!U190/(3*'OddsRatio_working_3-way'!X190^(1/3))*COS(('OddsRatio_working_3-way'!Y190+4*PI())/3)</f>
        <v>-0.16979187859129796</v>
      </c>
      <c r="AI190" s="11">
        <f>'OddsRatio_working_3-way'!U190/(3*'OddsRatio_working_3-way'!X190^(1/3))*SIN(('OddsRatio_working_3-way'!Y190)/3)</f>
        <v>-0.10705713657429403</v>
      </c>
      <c r="AJ190" s="11">
        <f>'OddsRatio_working_3-way'!U190/(3*'OddsRatio_working_3-way'!X190^(1/3))*SIN(('OddsRatio_working_3-way'!Y190+2*PI())/3)</f>
        <v>-0.40114529700698831</v>
      </c>
      <c r="AK190" s="11">
        <f>'OddsRatio_working_3-way'!U190/(3*'OddsRatio_working_3-way'!X190^(1/3))*SIN(('OddsRatio_working_3-way'!Y190+4*PI())/3)</f>
        <v>0.50820243358128236</v>
      </c>
      <c r="AL190" s="11">
        <f>'OddsRatio_working_3-way'!Z190+'OddsRatio_working_3-way'!AF190</f>
        <v>1.0500243140842267</v>
      </c>
      <c r="AM190" s="11">
        <f>'OddsRatio_working_3-way'!AA190+'OddsRatio_working_3-way'!AG190</f>
        <v>-0.71044055690163099</v>
      </c>
      <c r="AN190" s="11">
        <f>'OddsRatio_working_3-way'!AB190+'OddsRatio_working_3-way'!AH190</f>
        <v>-0.33958375718259592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1.0500243140842267</v>
      </c>
      <c r="AS190" s="11">
        <f>IF(('OddsRatio_working_3-way'!X190=0),IF(Q190&gt;0,-Q190^(1/3),(-Q190)^(1/3)),'OddsRatio_working_3-way'!AM190-'OddsRatio_working_3-way'!R190/3)</f>
        <v>-0.71044055690163099</v>
      </c>
      <c r="AT190" s="11">
        <f>IF(('OddsRatio_working_3-way'!X190=0),IF(Q190&gt;0,-Q190^(1/3),(-Q190)^(1/3)),'OddsRatio_working_3-way'!AN190-'OddsRatio_working_3-way'!R190/3)</f>
        <v>-0.33958375718259592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2.75</v>
      </c>
      <c r="B191" s="4">
        <f>IF('True_Odds_Calculator_3-way'!B190="","",'True_Odds_Calculator_3-way'!B190)</f>
        <v>3.62</v>
      </c>
      <c r="C191" s="4">
        <f>IF('True_Odds_Calculator_3-way'!C190="","",'True_Odds_Calculator_3-way'!C190)</f>
        <v>2.58</v>
      </c>
      <c r="D191" s="9">
        <f t="shared" si="39"/>
        <v>0.35412130807260561</v>
      </c>
      <c r="E191" s="9">
        <f t="shared" si="40"/>
        <v>0.2680515647612528</v>
      </c>
      <c r="F191" s="9">
        <f t="shared" si="41"/>
        <v>0.37782712716614159</v>
      </c>
      <c r="G191" s="9">
        <f t="shared" si="42"/>
        <v>1.0422234692766752</v>
      </c>
      <c r="H191" s="9">
        <f t="shared" si="43"/>
        <v>2.8238910712341818</v>
      </c>
      <c r="I191" s="9">
        <f t="shared" si="44"/>
        <v>3.7306254895048885</v>
      </c>
      <c r="J191" s="9">
        <f t="shared" si="45"/>
        <v>2.6467130814571473</v>
      </c>
      <c r="K191" s="11">
        <f t="shared" si="46"/>
        <v>0.36363636363636365</v>
      </c>
      <c r="L191" s="11">
        <f t="shared" si="47"/>
        <v>0.27624309392265195</v>
      </c>
      <c r="M191" s="11">
        <f t="shared" si="48"/>
        <v>0.38759689922480617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-0.2820560740386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0.23166263690483144</v>
      </c>
      <c r="Q191" s="11">
        <f>2*'OddsRatio_working_3-way'!K191*'OddsRatio_working_3-way'!L191*'OddsRatio_working_3-way'!M191</f>
        <v>7.7869793917590399E-2</v>
      </c>
      <c r="R191" s="11">
        <f t="shared" si="49"/>
        <v>0</v>
      </c>
      <c r="S191" s="11">
        <f t="shared" si="50"/>
        <v>-0.82133539472412809</v>
      </c>
      <c r="T191" s="11">
        <f t="shared" si="51"/>
        <v>-0.27607912427701786</v>
      </c>
      <c r="U191" s="11">
        <f>'OddsRatio_working_3-way'!S191-'OddsRatio_working_3-way'!R191^2/3</f>
        <v>-0.82133539472412809</v>
      </c>
      <c r="V191" s="11">
        <f>'OddsRatio_working_3-way'!S191*'OddsRatio_working_3-way'!R191/3-2*'OddsRatio_working_3-way'!R191^3/27-'OddsRatio_working_3-way'!T191</f>
        <v>0.27607912427701786</v>
      </c>
      <c r="W191" s="11">
        <f>'OddsRatio_working_3-way'!V191^2+4*'OddsRatio_working_3-way'!U191^3/27</f>
        <v>-5.8641908399760939E-3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0.14325141683552486</v>
      </c>
      <c r="Y191" s="11">
        <f>IF('OddsRatio_working_3-way'!W191&gt;=0,IF('OddsRatio_working_3-way'!V191+SQRT('OddsRatio_working_3-way'!W191)&gt;0,0,PI()),ACOS('OddsRatio_working_3-way'!V191/(2*'OddsRatio_working_3-way'!X191)))</f>
        <v>0.27057476223819998</v>
      </c>
      <c r="Z191" s="11">
        <f>'OddsRatio_working_3-way'!X191^(1/3)*COS('OddsRatio_working_3-way'!Y191/3)</f>
        <v>0.52111173463833771</v>
      </c>
      <c r="AA191" s="11">
        <f>'OddsRatio_working_3-way'!X191^(1/3)*COS(('OddsRatio_working_3-way'!Y191+2*PI())/3)</f>
        <v>-0.30136969705492234</v>
      </c>
      <c r="AB191" s="11">
        <f>'OddsRatio_working_3-way'!X191^(1/3)*COS(('OddsRatio_working_3-way'!Y191+4*PI())/3)</f>
        <v>-0.21974203758341546</v>
      </c>
      <c r="AC191" s="11">
        <f>'OddsRatio_working_3-way'!X191^(1/3)*SIN('OddsRatio_working_3-way'!Y191/3)</f>
        <v>4.7127751169193717E-2</v>
      </c>
      <c r="AD191" s="11">
        <f>'OddsRatio_working_3-way'!X191^(1/3)*SIN(('OddsRatio_working_3-way'!Y191+2*PI())/3)</f>
        <v>0.42773212482237882</v>
      </c>
      <c r="AE191" s="11">
        <f>'OddsRatio_working_3-way'!X191^(1/3)*SIN(('OddsRatio_working_3-way'!Y191+4*PI())/3)</f>
        <v>-0.47485987599157248</v>
      </c>
      <c r="AF191" s="11">
        <f>-'OddsRatio_working_3-way'!U191/(3*'OddsRatio_working_3-way'!X191^(1/3))*COS(('OddsRatio_working_3-way'!Y191)/3)</f>
        <v>0.5211117346383376</v>
      </c>
      <c r="AG191" s="11">
        <f>-'OddsRatio_working_3-way'!U191/(3*'OddsRatio_working_3-way'!X191^(1/3))*COS(('OddsRatio_working_3-way'!Y191+2*PI())/3)</f>
        <v>-0.30136969705492228</v>
      </c>
      <c r="AH191" s="11">
        <f>-'OddsRatio_working_3-way'!U191/(3*'OddsRatio_working_3-way'!X191^(1/3))*COS(('OddsRatio_working_3-way'!Y191+4*PI())/3)</f>
        <v>-0.2197420375834154</v>
      </c>
      <c r="AI191" s="11">
        <f>'OddsRatio_working_3-way'!U191/(3*'OddsRatio_working_3-way'!X191^(1/3))*SIN(('OddsRatio_working_3-way'!Y191)/3)</f>
        <v>-4.7127751169193703E-2</v>
      </c>
      <c r="AJ191" s="11">
        <f>'OddsRatio_working_3-way'!U191/(3*'OddsRatio_working_3-way'!X191^(1/3))*SIN(('OddsRatio_working_3-way'!Y191+2*PI())/3)</f>
        <v>-0.42773212482237877</v>
      </c>
      <c r="AK191" s="11">
        <f>'OddsRatio_working_3-way'!U191/(3*'OddsRatio_working_3-way'!X191^(1/3))*SIN(('OddsRatio_working_3-way'!Y191+4*PI())/3)</f>
        <v>0.47485987599157237</v>
      </c>
      <c r="AL191" s="11">
        <f>'OddsRatio_working_3-way'!Z191+'OddsRatio_working_3-way'!AF191</f>
        <v>1.0422234692766752</v>
      </c>
      <c r="AM191" s="11">
        <f>'OddsRatio_working_3-way'!AA191+'OddsRatio_working_3-way'!AG191</f>
        <v>-0.60273939410984467</v>
      </c>
      <c r="AN191" s="11">
        <f>'OddsRatio_working_3-way'!AB191+'OddsRatio_working_3-way'!AH191</f>
        <v>-0.43948407516683086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1.0422234692766752</v>
      </c>
      <c r="AS191" s="11">
        <f>IF(('OddsRatio_working_3-way'!X191=0),IF(Q191&gt;0,-Q191^(1/3),(-Q191)^(1/3)),'OddsRatio_working_3-way'!AM191-'OddsRatio_working_3-way'!R191/3)</f>
        <v>-0.60273939410984467</v>
      </c>
      <c r="AT191" s="11">
        <f>IF(('OddsRatio_working_3-way'!X191=0),IF(Q191&gt;0,-Q191^(1/3),(-Q191)^(1/3)),'OddsRatio_working_3-way'!AN191-'OddsRatio_working_3-way'!R191/3)</f>
        <v>-0.43948407516683086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1.59</v>
      </c>
      <c r="B192" s="4">
        <f>IF('True_Odds_Calculator_3-way'!B191="","",'True_Odds_Calculator_3-way'!B191)</f>
        <v>4.46</v>
      </c>
      <c r="C192" s="4">
        <f>IF('True_Odds_Calculator_3-way'!C191="","",'True_Odds_Calculator_3-way'!C191)</f>
        <v>5.62</v>
      </c>
      <c r="D192" s="9">
        <f t="shared" si="39"/>
        <v>0.61564581898100901</v>
      </c>
      <c r="E192" s="9">
        <f t="shared" si="40"/>
        <v>0.21453652127968295</v>
      </c>
      <c r="F192" s="9">
        <f t="shared" si="41"/>
        <v>0.16981765973930812</v>
      </c>
      <c r="G192" s="9">
        <f t="shared" si="42"/>
        <v>1.0581534777856791</v>
      </c>
      <c r="H192" s="9">
        <f t="shared" si="43"/>
        <v>1.624310551893551</v>
      </c>
      <c r="I192" s="9">
        <f t="shared" si="44"/>
        <v>4.66121103313845</v>
      </c>
      <c r="J192" s="9">
        <f t="shared" si="45"/>
        <v>5.8886690673698379</v>
      </c>
      <c r="K192" s="11">
        <f t="shared" si="46"/>
        <v>0.62893081761006286</v>
      </c>
      <c r="L192" s="11">
        <f t="shared" si="47"/>
        <v>0.22421524663677131</v>
      </c>
      <c r="M192" s="11">
        <f t="shared" si="48"/>
        <v>0.17793594306049823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-0.2366474272832304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0.21754584797564927</v>
      </c>
      <c r="Q192" s="11">
        <f>2*'OddsRatio_working_3-way'!K192*'OddsRatio_working_3-way'!L192*'OddsRatio_working_3-way'!M192</f>
        <v>5.0183586614913338E-2</v>
      </c>
      <c r="R192" s="11">
        <f t="shared" si="49"/>
        <v>0</v>
      </c>
      <c r="S192" s="11">
        <f t="shared" si="50"/>
        <v>-0.91928253973908836</v>
      </c>
      <c r="T192" s="11">
        <f t="shared" si="51"/>
        <v>-0.2120605628002511</v>
      </c>
      <c r="U192" s="11">
        <f>'OddsRatio_working_3-way'!S192-'OddsRatio_working_3-way'!R192^2/3</f>
        <v>-0.91928253973908836</v>
      </c>
      <c r="V192" s="11">
        <f>'OddsRatio_working_3-way'!S192*'OddsRatio_working_3-way'!R192/3-2*'OddsRatio_working_3-way'!R192^3/27-'OddsRatio_working_3-way'!T192</f>
        <v>0.2120605628002511</v>
      </c>
      <c r="W192" s="11">
        <f>'OddsRatio_working_3-way'!V192^2+4*'OddsRatio_working_3-way'!U192^3/27</f>
        <v>-7.012182070395849E-2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0.16962569307088898</v>
      </c>
      <c r="Y192" s="11">
        <f>IF('OddsRatio_working_3-way'!W192&gt;=0,IF('OddsRatio_working_3-way'!V192+SQRT('OddsRatio_working_3-way'!W192)&gt;0,0,PI()),ACOS('OddsRatio_working_3-way'!V192/(2*'OddsRatio_working_3-way'!X192)))</f>
        <v>0.89555737439332894</v>
      </c>
      <c r="Z192" s="11">
        <f>'OddsRatio_working_3-way'!X192^(1/3)*COS('OddsRatio_working_3-way'!Y192/3)</f>
        <v>0.52907673889283957</v>
      </c>
      <c r="AA192" s="11">
        <f>'OddsRatio_working_3-way'!X192^(1/3)*COS(('OddsRatio_working_3-way'!Y192+2*PI())/3)</f>
        <v>-0.40553123524700063</v>
      </c>
      <c r="AB192" s="11">
        <f>'OddsRatio_working_3-way'!X192^(1/3)*COS(('OddsRatio_working_3-way'!Y192+4*PI())/3)</f>
        <v>-0.12354550364583916</v>
      </c>
      <c r="AC192" s="11">
        <f>'OddsRatio_working_3-way'!X192^(1/3)*SIN('OddsRatio_working_3-way'!Y192/3)</f>
        <v>0.16280453804756431</v>
      </c>
      <c r="AD192" s="11">
        <f>'OddsRatio_working_3-way'!X192^(1/3)*SIN(('OddsRatio_working_3-way'!Y192+2*PI())/3)</f>
        <v>0.37679162740884337</v>
      </c>
      <c r="AE192" s="11">
        <f>'OddsRatio_working_3-way'!X192^(1/3)*SIN(('OddsRatio_working_3-way'!Y192+4*PI())/3)</f>
        <v>-0.53959616545640754</v>
      </c>
      <c r="AF192" s="11">
        <f>-'OddsRatio_working_3-way'!U192/(3*'OddsRatio_working_3-way'!X192^(1/3))*COS(('OddsRatio_working_3-way'!Y192)/3)</f>
        <v>0.52907673889283957</v>
      </c>
      <c r="AG192" s="11">
        <f>-'OddsRatio_working_3-way'!U192/(3*'OddsRatio_working_3-way'!X192^(1/3))*COS(('OddsRatio_working_3-way'!Y192+2*PI())/3)</f>
        <v>-0.40553123524700063</v>
      </c>
      <c r="AH192" s="11">
        <f>-'OddsRatio_working_3-way'!U192/(3*'OddsRatio_working_3-way'!X192^(1/3))*COS(('OddsRatio_working_3-way'!Y192+4*PI())/3)</f>
        <v>-0.12354550364583916</v>
      </c>
      <c r="AI192" s="11">
        <f>'OddsRatio_working_3-way'!U192/(3*'OddsRatio_working_3-way'!X192^(1/3))*SIN(('OddsRatio_working_3-way'!Y192)/3)</f>
        <v>-0.16280453804756431</v>
      </c>
      <c r="AJ192" s="11">
        <f>'OddsRatio_working_3-way'!U192/(3*'OddsRatio_working_3-way'!X192^(1/3))*SIN(('OddsRatio_working_3-way'!Y192+2*PI())/3)</f>
        <v>-0.37679162740884337</v>
      </c>
      <c r="AK192" s="11">
        <f>'OddsRatio_working_3-way'!U192/(3*'OddsRatio_working_3-way'!X192^(1/3))*SIN(('OddsRatio_working_3-way'!Y192+4*PI())/3)</f>
        <v>0.53959616545640754</v>
      </c>
      <c r="AL192" s="11">
        <f>'OddsRatio_working_3-way'!Z192+'OddsRatio_working_3-way'!AF192</f>
        <v>1.0581534777856791</v>
      </c>
      <c r="AM192" s="11">
        <f>'OddsRatio_working_3-way'!AA192+'OddsRatio_working_3-way'!AG192</f>
        <v>-0.81106247049400126</v>
      </c>
      <c r="AN192" s="11">
        <f>'OddsRatio_working_3-way'!AB192+'OddsRatio_working_3-way'!AH192</f>
        <v>-0.24709100729167832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1.0581534777856791</v>
      </c>
      <c r="AS192" s="11">
        <f>IF(('OddsRatio_working_3-way'!X192=0),IF(Q192&gt;0,-Q192^(1/3),(-Q192)^(1/3)),'OddsRatio_working_3-way'!AM192-'OddsRatio_working_3-way'!R192/3)</f>
        <v>-0.81106247049400126</v>
      </c>
      <c r="AT192" s="11">
        <f>IF(('OddsRatio_working_3-way'!X192=0),IF(Q192&gt;0,-Q192^(1/3),(-Q192)^(1/3)),'OddsRatio_working_3-way'!AN192-'OddsRatio_working_3-way'!R192/3)</f>
        <v>-0.24709100729167832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2.69</v>
      </c>
      <c r="B193" s="4">
        <f>IF('True_Odds_Calculator_3-way'!B192="","",'True_Odds_Calculator_3-way'!B192)</f>
        <v>3.3</v>
      </c>
      <c r="C193" s="4">
        <f>IF('True_Odds_Calculator_3-way'!C192="","",'True_Odds_Calculator_3-way'!C192)</f>
        <v>2.83</v>
      </c>
      <c r="D193" s="9">
        <f t="shared" si="39"/>
        <v>0.36197601590011841</v>
      </c>
      <c r="E193" s="9">
        <f t="shared" si="40"/>
        <v>0.29421943379233395</v>
      </c>
      <c r="F193" s="9">
        <f t="shared" si="41"/>
        <v>0.34380455030754764</v>
      </c>
      <c r="G193" s="9">
        <f t="shared" si="42"/>
        <v>1.0429668488827706</v>
      </c>
      <c r="H193" s="9">
        <f t="shared" si="43"/>
        <v>2.7626139746118823</v>
      </c>
      <c r="I193" s="9">
        <f t="shared" si="44"/>
        <v>3.3988237524303724</v>
      </c>
      <c r="J193" s="9">
        <f t="shared" si="45"/>
        <v>2.9086293334554703</v>
      </c>
      <c r="K193" s="11">
        <f t="shared" si="46"/>
        <v>0.37174721189591081</v>
      </c>
      <c r="L193" s="11">
        <f t="shared" si="47"/>
        <v>0.30303030303030304</v>
      </c>
      <c r="M193" s="11">
        <f t="shared" si="48"/>
        <v>0.35335689045936397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-0.28314765875683812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0.23167028303182369</v>
      </c>
      <c r="Q193" s="11">
        <f>2*'OddsRatio_working_3-way'!K193*'OddsRatio_working_3-way'!L193*'OddsRatio_working_3-way'!M193</f>
        <v>7.961178111059232E-2</v>
      </c>
      <c r="R193" s="11">
        <f t="shared" si="49"/>
        <v>0</v>
      </c>
      <c r="S193" s="11">
        <f t="shared" si="50"/>
        <v>-0.81819600433559569</v>
      </c>
      <c r="T193" s="11">
        <f t="shared" si="51"/>
        <v>-0.28116701179917375</v>
      </c>
      <c r="U193" s="11">
        <f>'OddsRatio_working_3-way'!S193-'OddsRatio_working_3-way'!R193^2/3</f>
        <v>-0.81819600433559569</v>
      </c>
      <c r="V193" s="11">
        <f>'OddsRatio_working_3-way'!S193*'OddsRatio_working_3-way'!R193/3-2*'OddsRatio_working_3-way'!R193^3/27-'OddsRatio_working_3-way'!T193</f>
        <v>0.28116701179917375</v>
      </c>
      <c r="W193" s="11">
        <f>'OddsRatio_working_3-way'!V193^2+4*'OddsRatio_working_3-way'!U193^3/27</f>
        <v>-2.0913307203259679E-3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0.14243087730931334</v>
      </c>
      <c r="Y193" s="11">
        <f>IF('OddsRatio_working_3-way'!W193&gt;=0,IF('OddsRatio_working_3-way'!V193+SQRT('OddsRatio_working_3-way'!W193)&gt;0,0,PI()),ACOS('OddsRatio_working_3-way'!V193/(2*'OddsRatio_working_3-way'!X193)))</f>
        <v>0.16123546085957297</v>
      </c>
      <c r="Z193" s="11">
        <f>'OddsRatio_working_3-way'!X193^(1/3)*COS('OddsRatio_working_3-way'!Y193/3)</f>
        <v>0.52148342444138529</v>
      </c>
      <c r="AA193" s="11">
        <f>'OddsRatio_working_3-way'!X193^(1/3)*COS(('OddsRatio_working_3-way'!Y193+2*PI())/3)</f>
        <v>-0.28503738279310792</v>
      </c>
      <c r="AB193" s="11">
        <f>'OddsRatio_working_3-way'!X193^(1/3)*COS(('OddsRatio_working_3-way'!Y193+4*PI())/3)</f>
        <v>-0.23644604164827773</v>
      </c>
      <c r="AC193" s="11">
        <f>'OddsRatio_working_3-way'!X193^(1/3)*SIN('OddsRatio_working_3-way'!Y193/3)</f>
        <v>2.8054223890252847E-2</v>
      </c>
      <c r="AD193" s="11">
        <f>'OddsRatio_working_3-way'!X193^(1/3)*SIN(('OddsRatio_working_3-way'!Y193+2*PI())/3)</f>
        <v>0.43759078127361617</v>
      </c>
      <c r="AE193" s="11">
        <f>'OddsRatio_working_3-way'!X193^(1/3)*SIN(('OddsRatio_working_3-way'!Y193+4*PI())/3)</f>
        <v>-0.46564500516386881</v>
      </c>
      <c r="AF193" s="11">
        <f>-'OddsRatio_working_3-way'!U193/(3*'OddsRatio_working_3-way'!X193^(1/3))*COS(('OddsRatio_working_3-way'!Y193)/3)</f>
        <v>0.5214834244413854</v>
      </c>
      <c r="AG193" s="11">
        <f>-'OddsRatio_working_3-way'!U193/(3*'OddsRatio_working_3-way'!X193^(1/3))*COS(('OddsRatio_working_3-way'!Y193+2*PI())/3)</f>
        <v>-0.28503738279310797</v>
      </c>
      <c r="AH193" s="11">
        <f>-'OddsRatio_working_3-way'!U193/(3*'OddsRatio_working_3-way'!X193^(1/3))*COS(('OddsRatio_working_3-way'!Y193+4*PI())/3)</f>
        <v>-0.23644604164827779</v>
      </c>
      <c r="AI193" s="11">
        <f>'OddsRatio_working_3-way'!U193/(3*'OddsRatio_working_3-way'!X193^(1/3))*SIN(('OddsRatio_working_3-way'!Y193)/3)</f>
        <v>-2.8054223890252854E-2</v>
      </c>
      <c r="AJ193" s="11">
        <f>'OddsRatio_working_3-way'!U193/(3*'OddsRatio_working_3-way'!X193^(1/3))*SIN(('OddsRatio_working_3-way'!Y193+2*PI())/3)</f>
        <v>-0.43759078127361628</v>
      </c>
      <c r="AK193" s="11">
        <f>'OddsRatio_working_3-way'!U193/(3*'OddsRatio_working_3-way'!X193^(1/3))*SIN(('OddsRatio_working_3-way'!Y193+4*PI())/3)</f>
        <v>0.46564500516386892</v>
      </c>
      <c r="AL193" s="11">
        <f>'OddsRatio_working_3-way'!Z193+'OddsRatio_working_3-way'!AF193</f>
        <v>1.0429668488827706</v>
      </c>
      <c r="AM193" s="11">
        <f>'OddsRatio_working_3-way'!AA193+'OddsRatio_working_3-way'!AG193</f>
        <v>-0.57007476558621595</v>
      </c>
      <c r="AN193" s="11">
        <f>'OddsRatio_working_3-way'!AB193+'OddsRatio_working_3-way'!AH193</f>
        <v>-0.47289208329655552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1.0429668488827706</v>
      </c>
      <c r="AS193" s="11">
        <f>IF(('OddsRatio_working_3-way'!X193=0),IF(Q193&gt;0,-Q193^(1/3),(-Q193)^(1/3)),'OddsRatio_working_3-way'!AM193-'OddsRatio_working_3-way'!R193/3)</f>
        <v>-0.57007476558621595</v>
      </c>
      <c r="AT193" s="11">
        <f>IF(('OddsRatio_working_3-way'!X193=0),IF(Q193&gt;0,-Q193^(1/3),(-Q193)^(1/3)),'OddsRatio_working_3-way'!AN193-'OddsRatio_working_3-way'!R193/3)</f>
        <v>-0.47289208329655552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2.75</v>
      </c>
      <c r="B194" s="4">
        <f>IF('True_Odds_Calculator_3-way'!B193="","",'True_Odds_Calculator_3-way'!B193)</f>
        <v>3.36</v>
      </c>
      <c r="C194" s="4">
        <f>IF('True_Odds_Calculator_3-way'!C193="","",'True_Odds_Calculator_3-way'!C193)</f>
        <v>2.73</v>
      </c>
      <c r="D194" s="9">
        <f t="shared" si="39"/>
        <v>0.3541479161044313</v>
      </c>
      <c r="E194" s="9">
        <f t="shared" si="40"/>
        <v>0.28907070496741283</v>
      </c>
      <c r="F194" s="9">
        <f t="shared" si="41"/>
        <v>0.3567813789281557</v>
      </c>
      <c r="G194" s="9">
        <f t="shared" si="42"/>
        <v>1.0421022315031285</v>
      </c>
      <c r="H194" s="9">
        <f t="shared" si="43"/>
        <v>2.8236789051304751</v>
      </c>
      <c r="I194" s="9">
        <f t="shared" si="44"/>
        <v>3.4593612663473832</v>
      </c>
      <c r="J194" s="9">
        <f t="shared" si="45"/>
        <v>2.8028368605004128</v>
      </c>
      <c r="K194" s="11">
        <f t="shared" si="46"/>
        <v>0.36363636363636365</v>
      </c>
      <c r="L194" s="11">
        <f t="shared" si="47"/>
        <v>0.29761904761904762</v>
      </c>
      <c r="M194" s="11">
        <f t="shared" si="48"/>
        <v>0.36630036630036628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-0.28324453324453314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0.23151451722880295</v>
      </c>
      <c r="Q194" s="11">
        <f>2*'OddsRatio_working_3-way'!K194*'OddsRatio_working_3-way'!L194*'OddsRatio_working_3-way'!M194</f>
        <v>7.9285793571507848E-2</v>
      </c>
      <c r="R194" s="11">
        <f t="shared" si="49"/>
        <v>0</v>
      </c>
      <c r="S194" s="11">
        <f t="shared" si="50"/>
        <v>-0.81736623325728874</v>
      </c>
      <c r="T194" s="11">
        <f t="shared" si="51"/>
        <v>-0.27991994289633171</v>
      </c>
      <c r="U194" s="11">
        <f>'OddsRatio_working_3-way'!S194-'OddsRatio_working_3-way'!R194^2/3</f>
        <v>-0.81736623325728874</v>
      </c>
      <c r="V194" s="11">
        <f>'OddsRatio_working_3-way'!S194*'OddsRatio_working_3-way'!R194/3-2*'OddsRatio_working_3-way'!R194^3/27-'OddsRatio_working_3-way'!T194</f>
        <v>0.27991994289633171</v>
      </c>
      <c r="W194" s="11">
        <f>'OddsRatio_working_3-way'!V194^2+4*'OddsRatio_working_3-way'!U194^3/27</f>
        <v>-2.5444125031260645E-3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0.14221426346732213</v>
      </c>
      <c r="Y194" s="11">
        <f>IF('OddsRatio_working_3-way'!W194&gt;=0,IF('OddsRatio_working_3-way'!V194+SQRT('OddsRatio_working_3-way'!W194)&gt;0,0,PI()),ACOS('OddsRatio_working_3-way'!V194/(2*'OddsRatio_working_3-way'!X194)))</f>
        <v>0.17828871767211441</v>
      </c>
      <c r="Z194" s="11">
        <f>'OddsRatio_working_3-way'!X194^(1/3)*COS('OddsRatio_working_3-way'!Y194/3)</f>
        <v>0.52105111575156426</v>
      </c>
      <c r="AA194" s="11">
        <f>'OddsRatio_working_3-way'!X194^(1/3)*COS(('OddsRatio_working_3-way'!Y194+2*PI())/3)</f>
        <v>-0.28737438270778681</v>
      </c>
      <c r="AB194" s="11">
        <f>'OddsRatio_working_3-way'!X194^(1/3)*COS(('OddsRatio_working_3-way'!Y194+4*PI())/3)</f>
        <v>-0.23367673304377742</v>
      </c>
      <c r="AC194" s="11">
        <f>'OddsRatio_working_3-way'!X194^(1/3)*SIN('OddsRatio_working_3-way'!Y194/3)</f>
        <v>3.1002352488366101E-2</v>
      </c>
      <c r="AD194" s="11">
        <f>'OddsRatio_working_3-way'!X194^(1/3)*SIN(('OddsRatio_working_3-way'!Y194+2*PI())/3)</f>
        <v>0.43574232666689777</v>
      </c>
      <c r="AE194" s="11">
        <f>'OddsRatio_working_3-way'!X194^(1/3)*SIN(('OddsRatio_working_3-way'!Y194+4*PI())/3)</f>
        <v>-0.4667446791552638</v>
      </c>
      <c r="AF194" s="11">
        <f>-'OddsRatio_working_3-way'!U194/(3*'OddsRatio_working_3-way'!X194^(1/3))*COS(('OddsRatio_working_3-way'!Y194)/3)</f>
        <v>0.52105111575156415</v>
      </c>
      <c r="AG194" s="11">
        <f>-'OddsRatio_working_3-way'!U194/(3*'OddsRatio_working_3-way'!X194^(1/3))*COS(('OddsRatio_working_3-way'!Y194+2*PI())/3)</f>
        <v>-0.28737438270778676</v>
      </c>
      <c r="AH194" s="11">
        <f>-'OddsRatio_working_3-way'!U194/(3*'OddsRatio_working_3-way'!X194^(1/3))*COS(('OddsRatio_working_3-way'!Y194+4*PI())/3)</f>
        <v>-0.23367673304377737</v>
      </c>
      <c r="AI194" s="11">
        <f>'OddsRatio_working_3-way'!U194/(3*'OddsRatio_working_3-way'!X194^(1/3))*SIN(('OddsRatio_working_3-way'!Y194)/3)</f>
        <v>-3.1002352488366094E-2</v>
      </c>
      <c r="AJ194" s="11">
        <f>'OddsRatio_working_3-way'!U194/(3*'OddsRatio_working_3-way'!X194^(1/3))*SIN(('OddsRatio_working_3-way'!Y194+2*PI())/3)</f>
        <v>-0.43574232666689766</v>
      </c>
      <c r="AK194" s="11">
        <f>'OddsRatio_working_3-way'!U194/(3*'OddsRatio_working_3-way'!X194^(1/3))*SIN(('OddsRatio_working_3-way'!Y194+4*PI())/3)</f>
        <v>0.46674467915526369</v>
      </c>
      <c r="AL194" s="11">
        <f>'OddsRatio_working_3-way'!Z194+'OddsRatio_working_3-way'!AF194</f>
        <v>1.0421022315031285</v>
      </c>
      <c r="AM194" s="11">
        <f>'OddsRatio_working_3-way'!AA194+'OddsRatio_working_3-way'!AG194</f>
        <v>-0.57474876541557363</v>
      </c>
      <c r="AN194" s="11">
        <f>'OddsRatio_working_3-way'!AB194+'OddsRatio_working_3-way'!AH194</f>
        <v>-0.46735346608755479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1.0421022315031285</v>
      </c>
      <c r="AS194" s="11">
        <f>IF(('OddsRatio_working_3-way'!X194=0),IF(Q194&gt;0,-Q194^(1/3),(-Q194)^(1/3)),'OddsRatio_working_3-way'!AM194-'OddsRatio_working_3-way'!R194/3)</f>
        <v>-0.57474876541557363</v>
      </c>
      <c r="AT194" s="11">
        <f>IF(('OddsRatio_working_3-way'!X194=0),IF(Q194&gt;0,-Q194^(1/3),(-Q194)^(1/3)),'OddsRatio_working_3-way'!AN194-'OddsRatio_working_3-way'!R194/3)</f>
        <v>-0.46735346608755479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3.22</v>
      </c>
      <c r="B195" s="4">
        <f>IF('True_Odds_Calculator_3-way'!B194="","",'True_Odds_Calculator_3-way'!B194)</f>
        <v>3.31</v>
      </c>
      <c r="C195" s="4">
        <f>IF('True_Odds_Calculator_3-way'!C194="","",'True_Odds_Calculator_3-way'!C194)</f>
        <v>2.41</v>
      </c>
      <c r="D195" s="9">
        <f t="shared" si="39"/>
        <v>0.30171795239614141</v>
      </c>
      <c r="E195" s="9">
        <f t="shared" si="40"/>
        <v>0.29341183547978866</v>
      </c>
      <c r="F195" s="9">
        <f t="shared" si="41"/>
        <v>0.40487021212406982</v>
      </c>
      <c r="G195" s="9">
        <f t="shared" si="42"/>
        <v>1.0425016489295371</v>
      </c>
      <c r="H195" s="9">
        <f t="shared" si="43"/>
        <v>3.3143536606235724</v>
      </c>
      <c r="I195" s="9">
        <f t="shared" si="44"/>
        <v>3.4081788090272309</v>
      </c>
      <c r="J195" s="9">
        <f t="shared" si="45"/>
        <v>2.4699273249906479</v>
      </c>
      <c r="K195" s="11">
        <f t="shared" si="46"/>
        <v>0.3105590062111801</v>
      </c>
      <c r="L195" s="11">
        <f t="shared" si="47"/>
        <v>0.30211480362537763</v>
      </c>
      <c r="M195" s="11">
        <f t="shared" si="48"/>
        <v>0.41493775933609955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-0.28150308519005218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0.23125202102197664</v>
      </c>
      <c r="Q195" s="11">
        <f>2*'OddsRatio_working_3-way'!K195*'OddsRatio_working_3-way'!L195*'OddsRatio_working_3-way'!M195</f>
        <v>7.7862633340732859E-2</v>
      </c>
      <c r="R195" s="11">
        <f t="shared" si="49"/>
        <v>0</v>
      </c>
      <c r="S195" s="11">
        <f t="shared" si="50"/>
        <v>-0.82149018319231082</v>
      </c>
      <c r="T195" s="11">
        <f t="shared" si="51"/>
        <v>-0.27659602127687227</v>
      </c>
      <c r="U195" s="11">
        <f>'OddsRatio_working_3-way'!S195-'OddsRatio_working_3-way'!R195^2/3</f>
        <v>-0.82149018319231082</v>
      </c>
      <c r="V195" s="11">
        <f>'OddsRatio_working_3-way'!S195*'OddsRatio_working_3-way'!R195/3-2*'OddsRatio_working_3-way'!R195^3/27-'OddsRatio_working_3-way'!T195</f>
        <v>0.27659602127687227</v>
      </c>
      <c r="W195" s="11">
        <f>'OddsRatio_working_3-way'!V195^2+4*'OddsRatio_working_3-way'!U195^3/27</f>
        <v>-5.6249319225043642E-3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0.14329191438170921</v>
      </c>
      <c r="Y195" s="11">
        <f>IF('OddsRatio_working_3-way'!W195&gt;=0,IF('OddsRatio_working_3-way'!V195+SQRT('OddsRatio_working_3-way'!W195)&gt;0,0,PI()),ACOS('OddsRatio_working_3-way'!V195/(2*'OddsRatio_working_3-way'!X195)))</f>
        <v>0.26478518694211051</v>
      </c>
      <c r="Z195" s="11">
        <f>'OddsRatio_working_3-way'!X195^(1/3)*COS('OddsRatio_working_3-way'!Y195/3)</f>
        <v>0.52125082446476856</v>
      </c>
      <c r="AA195" s="11">
        <f>'OddsRatio_working_3-way'!X195^(1/3)*COS(('OddsRatio_working_3-way'!Y195+2*PI())/3)</f>
        <v>-0.30057199273906804</v>
      </c>
      <c r="AB195" s="11">
        <f>'OddsRatio_working_3-way'!X195^(1/3)*COS(('OddsRatio_working_3-way'!Y195+4*PI())/3)</f>
        <v>-0.2206788317257006</v>
      </c>
      <c r="AC195" s="11">
        <f>'OddsRatio_working_3-way'!X195^(1/3)*SIN('OddsRatio_working_3-way'!Y195/3)</f>
        <v>4.6126338017478001E-2</v>
      </c>
      <c r="AD195" s="11">
        <f>'OddsRatio_working_3-way'!X195^(1/3)*SIN(('OddsRatio_working_3-way'!Y195+2*PI())/3)</f>
        <v>0.42835328672133383</v>
      </c>
      <c r="AE195" s="11">
        <f>'OddsRatio_working_3-way'!X195^(1/3)*SIN(('OddsRatio_working_3-way'!Y195+4*PI())/3)</f>
        <v>-0.47447962473881161</v>
      </c>
      <c r="AF195" s="11">
        <f>-'OddsRatio_working_3-way'!U195/(3*'OddsRatio_working_3-way'!X195^(1/3))*COS(('OddsRatio_working_3-way'!Y195)/3)</f>
        <v>0.52125082446476856</v>
      </c>
      <c r="AG195" s="11">
        <f>-'OddsRatio_working_3-way'!U195/(3*'OddsRatio_working_3-way'!X195^(1/3))*COS(('OddsRatio_working_3-way'!Y195+2*PI())/3)</f>
        <v>-0.30057199273906804</v>
      </c>
      <c r="AH195" s="11">
        <f>-'OddsRatio_working_3-way'!U195/(3*'OddsRatio_working_3-way'!X195^(1/3))*COS(('OddsRatio_working_3-way'!Y195+4*PI())/3)</f>
        <v>-0.2206788317257006</v>
      </c>
      <c r="AI195" s="11">
        <f>'OddsRatio_working_3-way'!U195/(3*'OddsRatio_working_3-way'!X195^(1/3))*SIN(('OddsRatio_working_3-way'!Y195)/3)</f>
        <v>-4.6126338017478001E-2</v>
      </c>
      <c r="AJ195" s="11">
        <f>'OddsRatio_working_3-way'!U195/(3*'OddsRatio_working_3-way'!X195^(1/3))*SIN(('OddsRatio_working_3-way'!Y195+2*PI())/3)</f>
        <v>-0.42835328672133383</v>
      </c>
      <c r="AK195" s="11">
        <f>'OddsRatio_working_3-way'!U195/(3*'OddsRatio_working_3-way'!X195^(1/3))*SIN(('OddsRatio_working_3-way'!Y195+4*PI())/3)</f>
        <v>0.47447962473881161</v>
      </c>
      <c r="AL195" s="11">
        <f>'OddsRatio_working_3-way'!Z195+'OddsRatio_working_3-way'!AF195</f>
        <v>1.0425016489295371</v>
      </c>
      <c r="AM195" s="11">
        <f>'OddsRatio_working_3-way'!AA195+'OddsRatio_working_3-way'!AG195</f>
        <v>-0.60114398547813608</v>
      </c>
      <c r="AN195" s="11">
        <f>'OddsRatio_working_3-way'!AB195+'OddsRatio_working_3-way'!AH195</f>
        <v>-0.44135766345140121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1.0425016489295371</v>
      </c>
      <c r="AS195" s="11">
        <f>IF(('OddsRatio_working_3-way'!X195=0),IF(Q195&gt;0,-Q195^(1/3),(-Q195)^(1/3)),'OddsRatio_working_3-way'!AM195-'OddsRatio_working_3-way'!R195/3)</f>
        <v>-0.60114398547813608</v>
      </c>
      <c r="AT195" s="11">
        <f>IF(('OddsRatio_working_3-way'!X195=0),IF(Q195&gt;0,-Q195^(1/3),(-Q195)^(1/3)),'OddsRatio_working_3-way'!AN195-'OddsRatio_working_3-way'!R195/3)</f>
        <v>-0.44135766345140121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2.99</v>
      </c>
      <c r="B196" s="4">
        <f>IF('True_Odds_Calculator_3-way'!B195="","",'True_Odds_Calculator_3-way'!B195)</f>
        <v>3.12</v>
      </c>
      <c r="C196" s="4">
        <f>IF('True_Odds_Calculator_3-way'!C195="","",'True_Odds_Calculator_3-way'!C195)</f>
        <v>2.68</v>
      </c>
      <c r="D196" s="9">
        <f t="shared" ref="D196:D259" si="52">(K196/(AR196+K196-(AR196*K196)))</f>
        <v>0.32517684890845339</v>
      </c>
      <c r="E196" s="9">
        <f t="shared" ref="E196:E259" si="53">(L196/(AR196+L196-(AR196*L196)))</f>
        <v>0.31144704108137433</v>
      </c>
      <c r="F196" s="9">
        <f t="shared" ref="F196:F259" si="54">(M196/(AR196+M196-(AR196*M196)))</f>
        <v>0.36337611001017217</v>
      </c>
      <c r="G196" s="9">
        <f t="shared" ref="G196:G259" si="55">AR196</f>
        <v>1.0428390343272809</v>
      </c>
      <c r="H196" s="9">
        <f t="shared" ref="H196:H259" si="56">IF(A196="","",1/D196)</f>
        <v>3.0752496783112893</v>
      </c>
      <c r="I196" s="9">
        <f t="shared" ref="I196:I259" si="57">IF(B196="","",1/E196)</f>
        <v>3.2108187527738359</v>
      </c>
      <c r="J196" s="9">
        <f t="shared" ref="J196:J259" si="58">IF(C196="","",1/F196)</f>
        <v>2.7519695776698323</v>
      </c>
      <c r="K196" s="11">
        <f t="shared" ref="K196:K259" si="59">1/A196</f>
        <v>0.33444816053511706</v>
      </c>
      <c r="L196" s="11">
        <f t="shared" ref="L196:L259" si="60">1/B196</f>
        <v>0.32051282051282048</v>
      </c>
      <c r="M196" s="11">
        <f t="shared" ref="M196:M259" si="61">1/C196</f>
        <v>0.37313432835820892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-0.28348993391672972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0.23158903194344718</v>
      </c>
      <c r="Q196" s="11">
        <f>2*'OddsRatio_working_3-way'!K196*'OddsRatio_working_3-way'!L196*'OddsRatio_working_3-way'!M196</f>
        <v>7.9996211379429055E-2</v>
      </c>
      <c r="R196" s="11">
        <f t="shared" ref="R196:R259" si="62">O196/N196</f>
        <v>0</v>
      </c>
      <c r="S196" s="11">
        <f t="shared" ref="S196:S259" si="63">P196/N196</f>
        <v>-0.81692153489821073</v>
      </c>
      <c r="T196" s="11">
        <f t="shared" ref="T196:T259" si="64">Q196/N196</f>
        <v>-0.28218360445534041</v>
      </c>
      <c r="U196" s="11">
        <f>'OddsRatio_working_3-way'!S196-'OddsRatio_working_3-way'!R196^2/3</f>
        <v>-0.81692153489821073</v>
      </c>
      <c r="V196" s="11">
        <f>'OddsRatio_working_3-way'!S196*'OddsRatio_working_3-way'!R196/3-2*'OddsRatio_working_3-way'!R196^3/27-'OddsRatio_working_3-way'!T196</f>
        <v>0.28218360445534041</v>
      </c>
      <c r="W196" s="11">
        <f>'OddsRatio_working_3-way'!V196^2+4*'OddsRatio_working_3-way'!U196^3/27</f>
        <v>-1.1400288303373141E-3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0.14209821907200784</v>
      </c>
      <c r="Y196" s="11">
        <f>IF('OddsRatio_working_3-way'!W196&gt;=0,IF('OddsRatio_working_3-way'!V196+SQRT('OddsRatio_working_3-way'!W196)&gt;0,0,PI()),ACOS('OddsRatio_working_3-way'!V196/(2*'OddsRatio_working_3-way'!X196)))</f>
        <v>0.11908753013421225</v>
      </c>
      <c r="Z196" s="11">
        <f>'OddsRatio_working_3-way'!X196^(1/3)*COS('OddsRatio_working_3-way'!Y196/3)</f>
        <v>0.52141951716364043</v>
      </c>
      <c r="AA196" s="11">
        <f>'OddsRatio_working_3-way'!X196^(1/3)*COS(('OddsRatio_working_3-way'!Y196+2*PI())/3)</f>
        <v>-0.27864433594455007</v>
      </c>
      <c r="AB196" s="11">
        <f>'OddsRatio_working_3-way'!X196^(1/3)*COS(('OddsRatio_working_3-way'!Y196+4*PI())/3)</f>
        <v>-0.24277518121909028</v>
      </c>
      <c r="AC196" s="11">
        <f>'OddsRatio_working_3-way'!X196^(1/3)*SIN('OddsRatio_working_3-way'!Y196/3)</f>
        <v>2.0709066136348497E-2</v>
      </c>
      <c r="AD196" s="11">
        <f>'OddsRatio_working_3-way'!X196^(1/3)*SIN(('OddsRatio_working_3-way'!Y196+2*PI())/3)</f>
        <v>0.44120801482455452</v>
      </c>
      <c r="AE196" s="11">
        <f>'OddsRatio_working_3-way'!X196^(1/3)*SIN(('OddsRatio_working_3-way'!Y196+4*PI())/3)</f>
        <v>-0.46191708096090306</v>
      </c>
      <c r="AF196" s="11">
        <f>-'OddsRatio_working_3-way'!U196/(3*'OddsRatio_working_3-way'!X196^(1/3))*COS(('OddsRatio_working_3-way'!Y196)/3)</f>
        <v>0.52141951716364043</v>
      </c>
      <c r="AG196" s="11">
        <f>-'OddsRatio_working_3-way'!U196/(3*'OddsRatio_working_3-way'!X196^(1/3))*COS(('OddsRatio_working_3-way'!Y196+2*PI())/3)</f>
        <v>-0.27864433594455007</v>
      </c>
      <c r="AH196" s="11">
        <f>-'OddsRatio_working_3-way'!U196/(3*'OddsRatio_working_3-way'!X196^(1/3))*COS(('OddsRatio_working_3-way'!Y196+4*PI())/3)</f>
        <v>-0.24277518121909028</v>
      </c>
      <c r="AI196" s="11">
        <f>'OddsRatio_working_3-way'!U196/(3*'OddsRatio_working_3-way'!X196^(1/3))*SIN(('OddsRatio_working_3-way'!Y196)/3)</f>
        <v>-2.0709066136348497E-2</v>
      </c>
      <c r="AJ196" s="11">
        <f>'OddsRatio_working_3-way'!U196/(3*'OddsRatio_working_3-way'!X196^(1/3))*SIN(('OddsRatio_working_3-way'!Y196+2*PI())/3)</f>
        <v>-0.44120801482455452</v>
      </c>
      <c r="AK196" s="11">
        <f>'OddsRatio_working_3-way'!U196/(3*'OddsRatio_working_3-way'!X196^(1/3))*SIN(('OddsRatio_working_3-way'!Y196+4*PI())/3)</f>
        <v>0.46191708096090306</v>
      </c>
      <c r="AL196" s="11">
        <f>'OddsRatio_working_3-way'!Z196+'OddsRatio_working_3-way'!AF196</f>
        <v>1.0428390343272809</v>
      </c>
      <c r="AM196" s="11">
        <f>'OddsRatio_working_3-way'!AA196+'OddsRatio_working_3-way'!AG196</f>
        <v>-0.55728867188910014</v>
      </c>
      <c r="AN196" s="11">
        <f>'OddsRatio_working_3-way'!AB196+'OddsRatio_working_3-way'!AH196</f>
        <v>-0.48555036243818056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1.0428390343272809</v>
      </c>
      <c r="AS196" s="11">
        <f>IF(('OddsRatio_working_3-way'!X196=0),IF(Q196&gt;0,-Q196^(1/3),(-Q196)^(1/3)),'OddsRatio_working_3-way'!AM196-'OddsRatio_working_3-way'!R196/3)</f>
        <v>-0.55728867188910014</v>
      </c>
      <c r="AT196" s="11">
        <f>IF(('OddsRatio_working_3-way'!X196=0),IF(Q196&gt;0,-Q196^(1/3),(-Q196)^(1/3)),'OddsRatio_working_3-way'!AN196-'OddsRatio_working_3-way'!R196/3)</f>
        <v>-0.48555036243818056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2.08</v>
      </c>
      <c r="B197" s="4">
        <f>IF('True_Odds_Calculator_3-way'!B196="","",'True_Odds_Calculator_3-way'!B196)</f>
        <v>3.5</v>
      </c>
      <c r="C197" s="4">
        <f>IF('True_Odds_Calculator_3-way'!C196="","",'True_Odds_Calculator_3-way'!C196)</f>
        <v>3.81</v>
      </c>
      <c r="D197" s="9">
        <f t="shared" si="52"/>
        <v>0.46954082309406275</v>
      </c>
      <c r="E197" s="9">
        <f t="shared" si="53"/>
        <v>0.27661449724829779</v>
      </c>
      <c r="F197" s="9">
        <f t="shared" si="54"/>
        <v>0.25384467965763946</v>
      </c>
      <c r="G197" s="9">
        <f t="shared" si="55"/>
        <v>1.0460558068326675</v>
      </c>
      <c r="H197" s="9">
        <f t="shared" si="56"/>
        <v>2.1297402713792808</v>
      </c>
      <c r="I197" s="9">
        <f t="shared" si="57"/>
        <v>3.6151395170816691</v>
      </c>
      <c r="J197" s="9">
        <f t="shared" si="58"/>
        <v>3.9394168171997967</v>
      </c>
      <c r="K197" s="11">
        <f t="shared" si="59"/>
        <v>0.48076923076923073</v>
      </c>
      <c r="L197" s="11">
        <f t="shared" si="60"/>
        <v>0.2857142857142857</v>
      </c>
      <c r="M197" s="11">
        <f t="shared" si="61"/>
        <v>0.26246719160104987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-0.27353551959851174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0.23037985636410835</v>
      </c>
      <c r="Q197" s="11">
        <f>2*'OddsRatio_working_3-way'!K197*'OddsRatio_working_3-way'!L197*'OddsRatio_working_3-way'!M197</f>
        <v>7.2106371318969728E-2</v>
      </c>
      <c r="R197" s="11">
        <f t="shared" si="62"/>
        <v>0</v>
      </c>
      <c r="S197" s="11">
        <f t="shared" si="63"/>
        <v>-0.8422301304863582</v>
      </c>
      <c r="T197" s="11">
        <f t="shared" si="64"/>
        <v>-0.26360880453407137</v>
      </c>
      <c r="U197" s="11">
        <f>'OddsRatio_working_3-way'!S197-'OddsRatio_working_3-way'!R197^2/3</f>
        <v>-0.8422301304863582</v>
      </c>
      <c r="V197" s="11">
        <f>'OddsRatio_working_3-way'!S197*'OddsRatio_working_3-way'!R197/3-2*'OddsRatio_working_3-way'!R197^3/27-'OddsRatio_working_3-way'!T197</f>
        <v>0.26360880453407137</v>
      </c>
      <c r="W197" s="11">
        <f>'OddsRatio_working_3-way'!V197^2+4*'OddsRatio_working_3-way'!U197^3/27</f>
        <v>-1.9019625502435092E-2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0.1487525019372089</v>
      </c>
      <c r="Y197" s="11">
        <f>IF('OddsRatio_working_3-way'!W197&gt;=0,IF('OddsRatio_working_3-way'!V197+SQRT('OddsRatio_working_3-way'!W197)&gt;0,0,PI()),ACOS('OddsRatio_working_3-way'!V197/(2*'OddsRatio_working_3-way'!X197)))</f>
        <v>0.48200966269254719</v>
      </c>
      <c r="Z197" s="11">
        <f>'OddsRatio_working_3-way'!X197^(1/3)*COS('OddsRatio_working_3-way'!Y197/3)</f>
        <v>0.52302790341633376</v>
      </c>
      <c r="AA197" s="11">
        <f>'OddsRatio_working_3-way'!X197^(1/3)*COS(('OddsRatio_working_3-way'!Y197+2*PI())/3)</f>
        <v>-0.33492302340591568</v>
      </c>
      <c r="AB197" s="11">
        <f>'OddsRatio_working_3-way'!X197^(1/3)*COS(('OddsRatio_working_3-way'!Y197+4*PI())/3)</f>
        <v>-0.18810488001041814</v>
      </c>
      <c r="AC197" s="11">
        <f>'OddsRatio_working_3-way'!X197^(1/3)*SIN('OddsRatio_working_3-way'!Y197/3)</f>
        <v>8.476549461131172E-2</v>
      </c>
      <c r="AD197" s="11">
        <f>'OddsRatio_working_3-way'!X197^(1/3)*SIN(('OddsRatio_working_3-way'!Y197+2*PI())/3)</f>
        <v>0.41057270394100298</v>
      </c>
      <c r="AE197" s="11">
        <f>'OddsRatio_working_3-way'!X197^(1/3)*SIN(('OddsRatio_working_3-way'!Y197+4*PI())/3)</f>
        <v>-0.49533819855231459</v>
      </c>
      <c r="AF197" s="11">
        <f>-'OddsRatio_working_3-way'!U197/(3*'OddsRatio_working_3-way'!X197^(1/3))*COS(('OddsRatio_working_3-way'!Y197)/3)</f>
        <v>0.52302790341633376</v>
      </c>
      <c r="AG197" s="11">
        <f>-'OddsRatio_working_3-way'!U197/(3*'OddsRatio_working_3-way'!X197^(1/3))*COS(('OddsRatio_working_3-way'!Y197+2*PI())/3)</f>
        <v>-0.33492302340591568</v>
      </c>
      <c r="AH197" s="11">
        <f>-'OddsRatio_working_3-way'!U197/(3*'OddsRatio_working_3-way'!X197^(1/3))*COS(('OddsRatio_working_3-way'!Y197+4*PI())/3)</f>
        <v>-0.18810488001041814</v>
      </c>
      <c r="AI197" s="11">
        <f>'OddsRatio_working_3-way'!U197/(3*'OddsRatio_working_3-way'!X197^(1/3))*SIN(('OddsRatio_working_3-way'!Y197)/3)</f>
        <v>-8.476549461131172E-2</v>
      </c>
      <c r="AJ197" s="11">
        <f>'OddsRatio_working_3-way'!U197/(3*'OddsRatio_working_3-way'!X197^(1/3))*SIN(('OddsRatio_working_3-way'!Y197+2*PI())/3)</f>
        <v>-0.41057270394100298</v>
      </c>
      <c r="AK197" s="11">
        <f>'OddsRatio_working_3-way'!U197/(3*'OddsRatio_working_3-way'!X197^(1/3))*SIN(('OddsRatio_working_3-way'!Y197+4*PI())/3)</f>
        <v>0.49533819855231459</v>
      </c>
      <c r="AL197" s="11">
        <f>'OddsRatio_working_3-way'!Z197+'OddsRatio_working_3-way'!AF197</f>
        <v>1.0460558068326675</v>
      </c>
      <c r="AM197" s="11">
        <f>'OddsRatio_working_3-way'!AA197+'OddsRatio_working_3-way'!AG197</f>
        <v>-0.66984604681183135</v>
      </c>
      <c r="AN197" s="11">
        <f>'OddsRatio_working_3-way'!AB197+'OddsRatio_working_3-way'!AH197</f>
        <v>-0.37620976002083628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1.0460558068326675</v>
      </c>
      <c r="AS197" s="11">
        <f>IF(('OddsRatio_working_3-way'!X197=0),IF(Q197&gt;0,-Q197^(1/3),(-Q197)^(1/3)),'OddsRatio_working_3-way'!AM197-'OddsRatio_working_3-way'!R197/3)</f>
        <v>-0.66984604681183135</v>
      </c>
      <c r="AT197" s="11">
        <f>IF(('OddsRatio_working_3-way'!X197=0),IF(Q197&gt;0,-Q197^(1/3),(-Q197)^(1/3)),'OddsRatio_working_3-way'!AN197-'OddsRatio_working_3-way'!R197/3)</f>
        <v>-0.37620976002083628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2.23</v>
      </c>
      <c r="B198" s="4">
        <f>IF('True_Odds_Calculator_3-way'!B197="","",'True_Odds_Calculator_3-way'!B197)</f>
        <v>3.3</v>
      </c>
      <c r="C198" s="4">
        <f>IF('True_Odds_Calculator_3-way'!C197="","",'True_Odds_Calculator_3-way'!C197)</f>
        <v>3.62</v>
      </c>
      <c r="D198" s="9">
        <f t="shared" si="52"/>
        <v>0.43798082514417891</v>
      </c>
      <c r="E198" s="9">
        <f t="shared" si="53"/>
        <v>0.29416185939274586</v>
      </c>
      <c r="F198" s="9">
        <f t="shared" si="54"/>
        <v>0.26785731546307523</v>
      </c>
      <c r="G198" s="9">
        <f t="shared" si="55"/>
        <v>1.0432560792334944</v>
      </c>
      <c r="H198" s="9">
        <f t="shared" si="56"/>
        <v>2.2832049774571979</v>
      </c>
      <c r="I198" s="9">
        <f t="shared" si="57"/>
        <v>3.3994889822370369</v>
      </c>
      <c r="J198" s="9">
        <f t="shared" si="58"/>
        <v>3.733330927591755</v>
      </c>
      <c r="K198" s="11">
        <f t="shared" si="59"/>
        <v>0.44843049327354262</v>
      </c>
      <c r="L198" s="11">
        <f t="shared" si="60"/>
        <v>0.30303030303030304</v>
      </c>
      <c r="M198" s="11">
        <f t="shared" si="61"/>
        <v>0.27624309392265195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-0.27823186401587408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0.23085949553258722</v>
      </c>
      <c r="Q198" s="11">
        <f>2*'OddsRatio_working_3-way'!K198*'OddsRatio_working_3-way'!L198*'OddsRatio_working_3-way'!M198</f>
        <v>7.5076258709784474E-2</v>
      </c>
      <c r="R198" s="11">
        <f t="shared" si="62"/>
        <v>0</v>
      </c>
      <c r="S198" s="11">
        <f t="shared" si="63"/>
        <v>-0.82973780285429821</v>
      </c>
      <c r="T198" s="11">
        <f t="shared" si="64"/>
        <v>-0.26983343182253605</v>
      </c>
      <c r="U198" s="11">
        <f>'OddsRatio_working_3-way'!S198-'OddsRatio_working_3-way'!R198^2/3</f>
        <v>-0.82973780285429821</v>
      </c>
      <c r="V198" s="11">
        <f>'OddsRatio_working_3-way'!S198*'OddsRatio_working_3-way'!R198/3-2*'OddsRatio_working_3-way'!R198^3/27-'OddsRatio_working_3-way'!T198</f>
        <v>0.26983343182253605</v>
      </c>
      <c r="W198" s="11">
        <f>'OddsRatio_working_3-way'!V198^2+4*'OddsRatio_working_3-way'!U198^3/27</f>
        <v>-1.181885067410797E-2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0.14545526082204382</v>
      </c>
      <c r="Y198" s="11">
        <f>IF('OddsRatio_working_3-way'!W198&gt;=0,IF('OddsRatio_working_3-way'!V198+SQRT('OddsRatio_working_3-way'!W198)&gt;0,0,PI()),ACOS('OddsRatio_working_3-way'!V198/(2*'OddsRatio_working_3-way'!X198)))</f>
        <v>0.38299956323968321</v>
      </c>
      <c r="Z198" s="11">
        <f>'OddsRatio_working_3-way'!X198^(1/3)*COS('OddsRatio_working_3-way'!Y198/3)</f>
        <v>0.5216280396167472</v>
      </c>
      <c r="AA198" s="11">
        <f>'OddsRatio_working_3-way'!X198^(1/3)*COS(('OddsRatio_working_3-way'!Y198+2*PI())/3)</f>
        <v>-0.31880187998415904</v>
      </c>
      <c r="AB198" s="11">
        <f>'OddsRatio_working_3-way'!X198^(1/3)*COS(('OddsRatio_working_3-way'!Y198+4*PI())/3)</f>
        <v>-0.20282615963258829</v>
      </c>
      <c r="AC198" s="11">
        <f>'OddsRatio_working_3-way'!X198^(1/3)*SIN('OddsRatio_working_3-way'!Y198/3)</f>
        <v>6.6958613364440298E-2</v>
      </c>
      <c r="AD198" s="11">
        <f>'OddsRatio_working_3-way'!X198^(1/3)*SIN(('OddsRatio_working_3-way'!Y198+2*PI())/3)</f>
        <v>0.41826382695215852</v>
      </c>
      <c r="AE198" s="11">
        <f>'OddsRatio_working_3-way'!X198^(1/3)*SIN(('OddsRatio_working_3-way'!Y198+4*PI())/3)</f>
        <v>-0.48522244031659867</v>
      </c>
      <c r="AF198" s="11">
        <f>-'OddsRatio_working_3-way'!U198/(3*'OddsRatio_working_3-way'!X198^(1/3))*COS(('OddsRatio_working_3-way'!Y198)/3)</f>
        <v>0.52162803961674731</v>
      </c>
      <c r="AG198" s="11">
        <f>-'OddsRatio_working_3-way'!U198/(3*'OddsRatio_working_3-way'!X198^(1/3))*COS(('OddsRatio_working_3-way'!Y198+2*PI())/3)</f>
        <v>-0.3188018799841591</v>
      </c>
      <c r="AH198" s="11">
        <f>-'OddsRatio_working_3-way'!U198/(3*'OddsRatio_working_3-way'!X198^(1/3))*COS(('OddsRatio_working_3-way'!Y198+4*PI())/3)</f>
        <v>-0.20282615963258832</v>
      </c>
      <c r="AI198" s="11">
        <f>'OddsRatio_working_3-way'!U198/(3*'OddsRatio_working_3-way'!X198^(1/3))*SIN(('OddsRatio_working_3-way'!Y198)/3)</f>
        <v>-6.6958613364440311E-2</v>
      </c>
      <c r="AJ198" s="11">
        <f>'OddsRatio_working_3-way'!U198/(3*'OddsRatio_working_3-way'!X198^(1/3))*SIN(('OddsRatio_working_3-way'!Y198+2*PI())/3)</f>
        <v>-0.41826382695215863</v>
      </c>
      <c r="AK198" s="11">
        <f>'OddsRatio_working_3-way'!U198/(3*'OddsRatio_working_3-way'!X198^(1/3))*SIN(('OddsRatio_working_3-way'!Y198+4*PI())/3)</f>
        <v>0.48522244031659878</v>
      </c>
      <c r="AL198" s="11">
        <f>'OddsRatio_working_3-way'!Z198+'OddsRatio_working_3-way'!AF198</f>
        <v>1.0432560792334944</v>
      </c>
      <c r="AM198" s="11">
        <f>'OddsRatio_working_3-way'!AA198+'OddsRatio_working_3-way'!AG198</f>
        <v>-0.6376037599683182</v>
      </c>
      <c r="AN198" s="11">
        <f>'OddsRatio_working_3-way'!AB198+'OddsRatio_working_3-way'!AH198</f>
        <v>-0.40565231926517664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1.0432560792334944</v>
      </c>
      <c r="AS198" s="11">
        <f>IF(('OddsRatio_working_3-way'!X198=0),IF(Q198&gt;0,-Q198^(1/3),(-Q198)^(1/3)),'OddsRatio_working_3-way'!AM198-'OddsRatio_working_3-way'!R198/3)</f>
        <v>-0.6376037599683182</v>
      </c>
      <c r="AT198" s="11">
        <f>IF(('OddsRatio_working_3-way'!X198=0),IF(Q198&gt;0,-Q198^(1/3),(-Q198)^(1/3)),'OddsRatio_working_3-way'!AN198-'OddsRatio_working_3-way'!R198/3)</f>
        <v>-0.40565231926517664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2.61</v>
      </c>
      <c r="B199" s="4">
        <f>IF('True_Odds_Calculator_3-way'!B198="","",'True_Odds_Calculator_3-way'!B198)</f>
        <v>3.21</v>
      </c>
      <c r="C199" s="4">
        <f>IF('True_Odds_Calculator_3-way'!C198="","",'True_Odds_Calculator_3-way'!C198)</f>
        <v>2.9</v>
      </c>
      <c r="D199" s="9">
        <f t="shared" si="52"/>
        <v>0.36931975293024494</v>
      </c>
      <c r="E199" s="9">
        <f t="shared" si="53"/>
        <v>0.29903558921916645</v>
      </c>
      <c r="F199" s="9">
        <f t="shared" si="54"/>
        <v>0.33164465785058872</v>
      </c>
      <c r="G199" s="9">
        <f t="shared" si="55"/>
        <v>1.0606712975029977</v>
      </c>
      <c r="H199" s="9">
        <f t="shared" si="56"/>
        <v>2.7076807889798258</v>
      </c>
      <c r="I199" s="9">
        <f t="shared" si="57"/>
        <v>3.3440835674816252</v>
      </c>
      <c r="J199" s="9">
        <f t="shared" si="58"/>
        <v>3.0152754652556961</v>
      </c>
      <c r="K199" s="11">
        <f t="shared" si="59"/>
        <v>0.38314176245210729</v>
      </c>
      <c r="L199" s="11">
        <f t="shared" si="60"/>
        <v>0.3115264797507788</v>
      </c>
      <c r="M199" s="11">
        <f t="shared" si="61"/>
        <v>0.34482758620689657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-0.2782455408168012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0.23542495232850505</v>
      </c>
      <c r="Q199" s="11">
        <f>2*'OddsRatio_working_3-way'!K199*'OddsRatio_working_3-way'!L199*'OddsRatio_working_3-way'!M199</f>
        <v>8.2316416898078698E-2</v>
      </c>
      <c r="R199" s="11">
        <f t="shared" si="62"/>
        <v>0</v>
      </c>
      <c r="S199" s="11">
        <f t="shared" si="63"/>
        <v>-0.84610503240197654</v>
      </c>
      <c r="T199" s="11">
        <f t="shared" si="64"/>
        <v>-0.29584092042027155</v>
      </c>
      <c r="U199" s="11">
        <f>'OddsRatio_working_3-way'!S199-'OddsRatio_working_3-way'!R199^2/3</f>
        <v>-0.84610503240197654</v>
      </c>
      <c r="V199" s="11">
        <f>'OddsRatio_working_3-way'!S199*'OddsRatio_working_3-way'!R199/3-2*'OddsRatio_working_3-way'!R199^3/27-'OddsRatio_working_3-way'!T199</f>
        <v>0.29584092042027155</v>
      </c>
      <c r="W199" s="11">
        <f>'OddsRatio_working_3-way'!V199^2+4*'OddsRatio_working_3-way'!U199^3/27</f>
        <v>-2.214636339956208E-3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0.14978024447091617</v>
      </c>
      <c r="Y199" s="11">
        <f>IF('OddsRatio_working_3-way'!W199&gt;=0,IF('OddsRatio_working_3-way'!V199+SQRT('OddsRatio_working_3-way'!W199)&gt;0,0,PI()),ACOS('OddsRatio_working_3-way'!V199/(2*'OddsRatio_working_3-way'!X199)))</f>
        <v>0.15775001819921286</v>
      </c>
      <c r="Z199" s="11">
        <f>'OddsRatio_working_3-way'!X199^(1/3)*COS('OddsRatio_working_3-way'!Y199/3)</f>
        <v>0.53033564875149886</v>
      </c>
      <c r="AA199" s="11">
        <f>'OddsRatio_working_3-way'!X199^(1/3)*COS(('OddsRatio_working_3-way'!Y199+2*PI())/3)</f>
        <v>-0.28934080201585893</v>
      </c>
      <c r="AB199" s="11">
        <f>'OddsRatio_working_3-way'!X199^(1/3)*COS(('OddsRatio_working_3-way'!Y199+4*PI())/3)</f>
        <v>-0.24099484673564001</v>
      </c>
      <c r="AC199" s="11">
        <f>'OddsRatio_working_3-way'!X199^(1/3)*SIN('OddsRatio_working_3-way'!Y199/3)</f>
        <v>2.7912550295264058E-2</v>
      </c>
      <c r="AD199" s="11">
        <f>'OddsRatio_working_3-way'!X199^(1/3)*SIN(('OddsRatio_working_3-way'!Y199+2*PI())/3)</f>
        <v>0.44532786920366701</v>
      </c>
      <c r="AE199" s="11">
        <f>'OddsRatio_working_3-way'!X199^(1/3)*SIN(('OddsRatio_working_3-way'!Y199+4*PI())/3)</f>
        <v>-0.47324041949893103</v>
      </c>
      <c r="AF199" s="11">
        <f>-'OddsRatio_working_3-way'!U199/(3*'OddsRatio_working_3-way'!X199^(1/3))*COS(('OddsRatio_working_3-way'!Y199)/3)</f>
        <v>0.53033564875149886</v>
      </c>
      <c r="AG199" s="11">
        <f>-'OddsRatio_working_3-way'!U199/(3*'OddsRatio_working_3-way'!X199^(1/3))*COS(('OddsRatio_working_3-way'!Y199+2*PI())/3)</f>
        <v>-0.28934080201585893</v>
      </c>
      <c r="AH199" s="11">
        <f>-'OddsRatio_working_3-way'!U199/(3*'OddsRatio_working_3-way'!X199^(1/3))*COS(('OddsRatio_working_3-way'!Y199+4*PI())/3)</f>
        <v>-0.24099484673564001</v>
      </c>
      <c r="AI199" s="11">
        <f>'OddsRatio_working_3-way'!U199/(3*'OddsRatio_working_3-way'!X199^(1/3))*SIN(('OddsRatio_working_3-way'!Y199)/3)</f>
        <v>-2.7912550295264058E-2</v>
      </c>
      <c r="AJ199" s="11">
        <f>'OddsRatio_working_3-way'!U199/(3*'OddsRatio_working_3-way'!X199^(1/3))*SIN(('OddsRatio_working_3-way'!Y199+2*PI())/3)</f>
        <v>-0.44532786920366701</v>
      </c>
      <c r="AK199" s="11">
        <f>'OddsRatio_working_3-way'!U199/(3*'OddsRatio_working_3-way'!X199^(1/3))*SIN(('OddsRatio_working_3-way'!Y199+4*PI())/3)</f>
        <v>0.47324041949893103</v>
      </c>
      <c r="AL199" s="11">
        <f>'OddsRatio_working_3-way'!Z199+'OddsRatio_working_3-way'!AF199</f>
        <v>1.0606712975029977</v>
      </c>
      <c r="AM199" s="11">
        <f>'OddsRatio_working_3-way'!AA199+'OddsRatio_working_3-way'!AG199</f>
        <v>-0.57868160403171787</v>
      </c>
      <c r="AN199" s="11">
        <f>'OddsRatio_working_3-way'!AB199+'OddsRatio_working_3-way'!AH199</f>
        <v>-0.48198969347128001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1.0606712975029977</v>
      </c>
      <c r="AS199" s="11">
        <f>IF(('OddsRatio_working_3-way'!X199=0),IF(Q199&gt;0,-Q199^(1/3),(-Q199)^(1/3)),'OddsRatio_working_3-way'!AM199-'OddsRatio_working_3-way'!R199/3)</f>
        <v>-0.57868160403171787</v>
      </c>
      <c r="AT199" s="11">
        <f>IF(('OddsRatio_working_3-way'!X199=0),IF(Q199&gt;0,-Q199^(1/3),(-Q199)^(1/3)),'OddsRatio_working_3-way'!AN199-'OddsRatio_working_3-way'!R199/3)</f>
        <v>-0.48198969347128001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2.7</v>
      </c>
      <c r="B200" s="4">
        <f>IF('True_Odds_Calculator_3-way'!B199="","",'True_Odds_Calculator_3-way'!B199)</f>
        <v>3.17</v>
      </c>
      <c r="C200" s="4">
        <f>IF('True_Odds_Calculator_3-way'!C199="","",'True_Odds_Calculator_3-way'!C199)</f>
        <v>2.83</v>
      </c>
      <c r="D200" s="9">
        <f t="shared" si="52"/>
        <v>0.35686755460213709</v>
      </c>
      <c r="E200" s="9">
        <f t="shared" si="53"/>
        <v>0.30299318338178977</v>
      </c>
      <c r="F200" s="9">
        <f t="shared" si="54"/>
        <v>0.34013926201607314</v>
      </c>
      <c r="G200" s="9">
        <f t="shared" si="55"/>
        <v>1.0600941393985384</v>
      </c>
      <c r="H200" s="9">
        <f t="shared" si="56"/>
        <v>2.8021600369775155</v>
      </c>
      <c r="I200" s="9">
        <f t="shared" si="57"/>
        <v>3.3004042824948292</v>
      </c>
      <c r="J200" s="9">
        <f t="shared" si="58"/>
        <v>2.9399722750993251</v>
      </c>
      <c r="K200" s="11">
        <f t="shared" si="59"/>
        <v>0.37037037037037035</v>
      </c>
      <c r="L200" s="11">
        <f t="shared" si="60"/>
        <v>0.31545741324921134</v>
      </c>
      <c r="M200" s="11">
        <f t="shared" si="61"/>
        <v>0.35335689045936397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-0.2787085443504389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0.23532355130486904</v>
      </c>
      <c r="Q200" s="11">
        <f>2*'OddsRatio_working_3-way'!K200*'OddsRatio_working_3-way'!L200*'OddsRatio_working_3-way'!M200</f>
        <v>8.2569667124515467E-2</v>
      </c>
      <c r="R200" s="11">
        <f t="shared" si="62"/>
        <v>0</v>
      </c>
      <c r="S200" s="11">
        <f t="shared" si="63"/>
        <v>-0.84433561896466647</v>
      </c>
      <c r="T200" s="11">
        <f t="shared" si="64"/>
        <v>-0.2962581119174269</v>
      </c>
      <c r="U200" s="11">
        <f>'OddsRatio_working_3-way'!S200-'OddsRatio_working_3-way'!R200^2/3</f>
        <v>-0.84433561896466647</v>
      </c>
      <c r="V200" s="11">
        <f>'OddsRatio_working_3-way'!S200*'OddsRatio_working_3-way'!R200/3-2*'OddsRatio_working_3-way'!R200^3/27-'OddsRatio_working_3-way'!T200</f>
        <v>0.2962581119174269</v>
      </c>
      <c r="W200" s="11">
        <f>'OddsRatio_working_3-way'!V200^2+4*'OddsRatio_working_3-way'!U200^3/27</f>
        <v>-1.4058110720035072E-3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0.14931064927599952</v>
      </c>
      <c r="Y200" s="11">
        <f>IF('OddsRatio_working_3-way'!W200&gt;=0,IF('OddsRatio_working_3-way'!V200+SQRT('OddsRatio_working_3-way'!W200)&gt;0,0,PI()),ACOS('OddsRatio_working_3-way'!V200/(2*'OddsRatio_working_3-way'!X200)))</f>
        <v>0.12588977000847112</v>
      </c>
      <c r="Z200" s="11">
        <f>'OddsRatio_working_3-way'!X200^(1/3)*COS('OddsRatio_working_3-way'!Y200/3)</f>
        <v>0.53004706969926918</v>
      </c>
      <c r="AA200" s="11">
        <f>'OddsRatio_working_3-way'!X200^(1/3)*COS(('OddsRatio_working_3-way'!Y200+2*PI())/3)</f>
        <v>-0.28429742051340701</v>
      </c>
      <c r="AB200" s="11">
        <f>'OddsRatio_working_3-way'!X200^(1/3)*COS(('OddsRatio_working_3-way'!Y200+4*PI())/3)</f>
        <v>-0.24574964918586251</v>
      </c>
      <c r="AC200" s="11">
        <f>'OddsRatio_working_3-way'!X200^(1/3)*SIN('OddsRatio_working_3-way'!Y200/3)</f>
        <v>2.2255566152618186E-2</v>
      </c>
      <c r="AD200" s="11">
        <f>'OddsRatio_working_3-way'!X200^(1/3)*SIN(('OddsRatio_working_3-way'!Y200+2*PI())/3)</f>
        <v>0.44790644448475903</v>
      </c>
      <c r="AE200" s="11">
        <f>'OddsRatio_working_3-way'!X200^(1/3)*SIN(('OddsRatio_working_3-way'!Y200+4*PI())/3)</f>
        <v>-0.470162010637377</v>
      </c>
      <c r="AF200" s="11">
        <f>-'OddsRatio_working_3-way'!U200/(3*'OddsRatio_working_3-way'!X200^(1/3))*COS(('OddsRatio_working_3-way'!Y200)/3)</f>
        <v>0.53004706969926918</v>
      </c>
      <c r="AG200" s="11">
        <f>-'OddsRatio_working_3-way'!U200/(3*'OddsRatio_working_3-way'!X200^(1/3))*COS(('OddsRatio_working_3-way'!Y200+2*PI())/3)</f>
        <v>-0.28429742051340701</v>
      </c>
      <c r="AH200" s="11">
        <f>-'OddsRatio_working_3-way'!U200/(3*'OddsRatio_working_3-way'!X200^(1/3))*COS(('OddsRatio_working_3-way'!Y200+4*PI())/3)</f>
        <v>-0.24574964918586251</v>
      </c>
      <c r="AI200" s="11">
        <f>'OddsRatio_working_3-way'!U200/(3*'OddsRatio_working_3-way'!X200^(1/3))*SIN(('OddsRatio_working_3-way'!Y200)/3)</f>
        <v>-2.2255566152618186E-2</v>
      </c>
      <c r="AJ200" s="11">
        <f>'OddsRatio_working_3-way'!U200/(3*'OddsRatio_working_3-way'!X200^(1/3))*SIN(('OddsRatio_working_3-way'!Y200+2*PI())/3)</f>
        <v>-0.44790644448475903</v>
      </c>
      <c r="AK200" s="11">
        <f>'OddsRatio_working_3-way'!U200/(3*'OddsRatio_working_3-way'!X200^(1/3))*SIN(('OddsRatio_working_3-way'!Y200+4*PI())/3)</f>
        <v>0.470162010637377</v>
      </c>
      <c r="AL200" s="11">
        <f>'OddsRatio_working_3-way'!Z200+'OddsRatio_working_3-way'!AF200</f>
        <v>1.0600941393985384</v>
      </c>
      <c r="AM200" s="11">
        <f>'OddsRatio_working_3-way'!AA200+'OddsRatio_working_3-way'!AG200</f>
        <v>-0.56859484102681401</v>
      </c>
      <c r="AN200" s="11">
        <f>'OddsRatio_working_3-way'!AB200+'OddsRatio_working_3-way'!AH200</f>
        <v>-0.49149929837172501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1.0600941393985384</v>
      </c>
      <c r="AS200" s="11">
        <f>IF(('OddsRatio_working_3-way'!X200=0),IF(Q200&gt;0,-Q200^(1/3),(-Q200)^(1/3)),'OddsRatio_working_3-way'!AM200-'OddsRatio_working_3-way'!R200/3)</f>
        <v>-0.56859484102681401</v>
      </c>
      <c r="AT200" s="11">
        <f>IF(('OddsRatio_working_3-way'!X200=0),IF(Q200&gt;0,-Q200^(1/3),(-Q200)^(1/3)),'OddsRatio_working_3-way'!AN200-'OddsRatio_working_3-way'!R200/3)</f>
        <v>-0.49149929837172501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4.28</v>
      </c>
      <c r="B201" s="4">
        <f>IF('True_Odds_Calculator_3-way'!B200="","",'True_Odds_Calculator_3-way'!B200)</f>
        <v>3.49</v>
      </c>
      <c r="C201" s="4">
        <f>IF('True_Odds_Calculator_3-way'!C200="","",'True_Odds_Calculator_3-way'!C200)</f>
        <v>1.93</v>
      </c>
      <c r="D201" s="9">
        <f t="shared" si="52"/>
        <v>0.22289492111644238</v>
      </c>
      <c r="E201" s="9">
        <f t="shared" si="53"/>
        <v>0.27422036289130114</v>
      </c>
      <c r="F201" s="9">
        <f t="shared" si="54"/>
        <v>0.50288471599225648</v>
      </c>
      <c r="G201" s="9">
        <f t="shared" si="55"/>
        <v>1.0629326095037208</v>
      </c>
      <c r="H201" s="9">
        <f t="shared" si="56"/>
        <v>4.4864189591722043</v>
      </c>
      <c r="I201" s="9">
        <f t="shared" si="57"/>
        <v>3.6467021976642644</v>
      </c>
      <c r="J201" s="9">
        <f t="shared" si="58"/>
        <v>1.9885273268384602</v>
      </c>
      <c r="K201" s="11">
        <f t="shared" si="59"/>
        <v>0.23364485981308411</v>
      </c>
      <c r="L201" s="11">
        <f t="shared" si="60"/>
        <v>0.28653295128939826</v>
      </c>
      <c r="M201" s="11">
        <f t="shared" si="61"/>
        <v>0.5181347150259068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-0.26346906752540056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0.23240651465291856</v>
      </c>
      <c r="Q201" s="11">
        <f>2*'OddsRatio_working_3-way'!K201*'OddsRatio_working_3-way'!L201*'OddsRatio_working_3-way'!M201</f>
        <v>6.9375079000871212E-2</v>
      </c>
      <c r="R201" s="11">
        <f t="shared" si="62"/>
        <v>0</v>
      </c>
      <c r="S201" s="11">
        <f t="shared" si="63"/>
        <v>-0.88210170869683857</v>
      </c>
      <c r="T201" s="11">
        <f t="shared" si="64"/>
        <v>-0.26331394289457866</v>
      </c>
      <c r="U201" s="11">
        <f>'OddsRatio_working_3-way'!S201-'OddsRatio_working_3-way'!R201^2/3</f>
        <v>-0.88210170869683857</v>
      </c>
      <c r="V201" s="11">
        <f>'OddsRatio_working_3-way'!S201*'OddsRatio_working_3-way'!R201/3-2*'OddsRatio_working_3-way'!R201^3/27-'OddsRatio_working_3-way'!T201</f>
        <v>0.26331394289457866</v>
      </c>
      <c r="W201" s="11">
        <f>'OddsRatio_working_3-way'!V201^2+4*'OddsRatio_working_3-way'!U201^3/27</f>
        <v>-3.2349672704252513E-2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0.15943956945104776</v>
      </c>
      <c r="Y201" s="11">
        <f>IF('OddsRatio_working_3-way'!W201&gt;=0,IF('OddsRatio_working_3-way'!V201+SQRT('OddsRatio_working_3-way'!W201)&gt;0,0,PI()),ACOS('OddsRatio_working_3-way'!V201/(2*'OddsRatio_working_3-way'!X201)))</f>
        <v>0.59926853014632953</v>
      </c>
      <c r="Z201" s="11">
        <f>'OddsRatio_working_3-way'!X201^(1/3)*COS('OddsRatio_working_3-way'!Y201/3)</f>
        <v>0.53146630475186041</v>
      </c>
      <c r="AA201" s="11">
        <f>'OddsRatio_working_3-way'!X201^(1/3)*COS(('OddsRatio_working_3-way'!Y201+2*PI())/3)</f>
        <v>-0.35891631801898827</v>
      </c>
      <c r="AB201" s="11">
        <f>'OddsRatio_working_3-way'!X201^(1/3)*COS(('OddsRatio_working_3-way'!Y201+4*PI())/3)</f>
        <v>-0.17254998673287253</v>
      </c>
      <c r="AC201" s="11">
        <f>'OddsRatio_working_3-way'!X201^(1/3)*SIN('OddsRatio_working_3-way'!Y201/3)</f>
        <v>0.10759865153592209</v>
      </c>
      <c r="AD201" s="11">
        <f>'OddsRatio_working_3-way'!X201^(1/3)*SIN(('OddsRatio_working_3-way'!Y201+2*PI())/3)</f>
        <v>0.40646399540259237</v>
      </c>
      <c r="AE201" s="11">
        <f>'OddsRatio_working_3-way'!X201^(1/3)*SIN(('OddsRatio_working_3-way'!Y201+4*PI())/3)</f>
        <v>-0.51406264693851444</v>
      </c>
      <c r="AF201" s="11">
        <f>-'OddsRatio_working_3-way'!U201/(3*'OddsRatio_working_3-way'!X201^(1/3))*COS(('OddsRatio_working_3-way'!Y201)/3)</f>
        <v>0.53146630475186041</v>
      </c>
      <c r="AG201" s="11">
        <f>-'OddsRatio_working_3-way'!U201/(3*'OddsRatio_working_3-way'!X201^(1/3))*COS(('OddsRatio_working_3-way'!Y201+2*PI())/3)</f>
        <v>-0.35891631801898827</v>
      </c>
      <c r="AH201" s="11">
        <f>-'OddsRatio_working_3-way'!U201/(3*'OddsRatio_working_3-way'!X201^(1/3))*COS(('OddsRatio_working_3-way'!Y201+4*PI())/3)</f>
        <v>-0.17254998673287253</v>
      </c>
      <c r="AI201" s="11">
        <f>'OddsRatio_working_3-way'!U201/(3*'OddsRatio_working_3-way'!X201^(1/3))*SIN(('OddsRatio_working_3-way'!Y201)/3)</f>
        <v>-0.10759865153592209</v>
      </c>
      <c r="AJ201" s="11">
        <f>'OddsRatio_working_3-way'!U201/(3*'OddsRatio_working_3-way'!X201^(1/3))*SIN(('OddsRatio_working_3-way'!Y201+2*PI())/3)</f>
        <v>-0.40646399540259237</v>
      </c>
      <c r="AK201" s="11">
        <f>'OddsRatio_working_3-way'!U201/(3*'OddsRatio_working_3-way'!X201^(1/3))*SIN(('OddsRatio_working_3-way'!Y201+4*PI())/3)</f>
        <v>0.51406264693851444</v>
      </c>
      <c r="AL201" s="11">
        <f>'OddsRatio_working_3-way'!Z201+'OddsRatio_working_3-way'!AF201</f>
        <v>1.0629326095037208</v>
      </c>
      <c r="AM201" s="11">
        <f>'OddsRatio_working_3-way'!AA201+'OddsRatio_working_3-way'!AG201</f>
        <v>-0.71783263603797653</v>
      </c>
      <c r="AN201" s="11">
        <f>'OddsRatio_working_3-way'!AB201+'OddsRatio_working_3-way'!AH201</f>
        <v>-0.34509997346574506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1.0629326095037208</v>
      </c>
      <c r="AS201" s="11">
        <f>IF(('OddsRatio_working_3-way'!X201=0),IF(Q201&gt;0,-Q201^(1/3),(-Q201)^(1/3)),'OddsRatio_working_3-way'!AM201-'OddsRatio_working_3-way'!R201/3)</f>
        <v>-0.71783263603797653</v>
      </c>
      <c r="AT201" s="11">
        <f>IF(('OddsRatio_working_3-way'!X201=0),IF(Q201&gt;0,-Q201^(1/3),(-Q201)^(1/3)),'OddsRatio_working_3-way'!AN201-'OddsRatio_working_3-way'!R201/3)</f>
        <v>-0.34509997346574506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2.94</v>
      </c>
      <c r="B202" s="4">
        <f>IF('True_Odds_Calculator_3-way'!B201="","",'True_Odds_Calculator_3-way'!B201)</f>
        <v>2.82</v>
      </c>
      <c r="C202" s="4">
        <f>IF('True_Odds_Calculator_3-way'!C201="","",'True_Odds_Calculator_3-way'!C201)</f>
        <v>2.78</v>
      </c>
      <c r="D202" s="9">
        <f t="shared" si="52"/>
        <v>0.32227294884279367</v>
      </c>
      <c r="E202" s="9">
        <f t="shared" si="53"/>
        <v>0.33637417854016183</v>
      </c>
      <c r="F202" s="9">
        <f t="shared" si="54"/>
        <v>0.34135287261704456</v>
      </c>
      <c r="G202" s="9">
        <f t="shared" si="55"/>
        <v>1.0839998890912041</v>
      </c>
      <c r="H202" s="9">
        <f t="shared" si="56"/>
        <v>3.1029597848369361</v>
      </c>
      <c r="I202" s="9">
        <f t="shared" si="57"/>
        <v>2.9728797981459913</v>
      </c>
      <c r="J202" s="9">
        <f t="shared" si="58"/>
        <v>2.9295198025823428</v>
      </c>
      <c r="K202" s="11">
        <f t="shared" si="59"/>
        <v>0.3401360544217687</v>
      </c>
      <c r="L202" s="11">
        <f t="shared" si="60"/>
        <v>0.3546099290780142</v>
      </c>
      <c r="M202" s="11">
        <f t="shared" si="61"/>
        <v>0.35971223021582738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-0.27267912114077741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0.24036350598201423</v>
      </c>
      <c r="Q202" s="11">
        <f>2*'OddsRatio_working_3-way'!K202*'OddsRatio_working_3-way'!L202*'OddsRatio_working_3-way'!M202</f>
        <v>8.6773828874373377E-2</v>
      </c>
      <c r="R202" s="11">
        <f t="shared" si="62"/>
        <v>0</v>
      </c>
      <c r="S202" s="11">
        <f t="shared" si="63"/>
        <v>-0.8814884871875488</v>
      </c>
      <c r="T202" s="11">
        <f t="shared" si="64"/>
        <v>-0.31822689068142557</v>
      </c>
      <c r="U202" s="11">
        <f>'OddsRatio_working_3-way'!S202-'OddsRatio_working_3-way'!R202^2/3</f>
        <v>-0.8814884871875488</v>
      </c>
      <c r="V202" s="11">
        <f>'OddsRatio_working_3-way'!S202*'OddsRatio_working_3-way'!R202/3-2*'OddsRatio_working_3-way'!R202^3/27-'OddsRatio_working_3-way'!T202</f>
        <v>0.31822689068142557</v>
      </c>
      <c r="W202" s="11">
        <f>'OddsRatio_working_3-way'!V202^2+4*'OddsRatio_working_3-way'!U202^3/27</f>
        <v>-2.0363210655655051E-4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0.15927333899567478</v>
      </c>
      <c r="Y202" s="11">
        <f>IF('OddsRatio_working_3-way'!W202&gt;=0,IF('OddsRatio_working_3-way'!V202+SQRT('OddsRatio_working_3-way'!W202)&gt;0,0,PI()),ACOS('OddsRatio_working_3-way'!V202/(2*'OddsRatio_working_3-way'!X202)))</f>
        <v>4.4812111650944786E-2</v>
      </c>
      <c r="Z202" s="11">
        <f>'OddsRatio_working_3-way'!X202^(1/3)*COS('OddsRatio_working_3-way'!Y202/3)</f>
        <v>0.54199994454560207</v>
      </c>
      <c r="AA202" s="11">
        <f>'OddsRatio_working_3-way'!X202^(1/3)*COS(('OddsRatio_working_3-way'!Y202+2*PI())/3)</f>
        <v>-0.27801188223446144</v>
      </c>
      <c r="AB202" s="11">
        <f>'OddsRatio_working_3-way'!X202^(1/3)*COS(('OddsRatio_working_3-way'!Y202+4*PI())/3)</f>
        <v>-0.26398806231114058</v>
      </c>
      <c r="AC202" s="11">
        <f>'OddsRatio_working_3-way'!X202^(1/3)*SIN('OddsRatio_working_3-way'!Y202/3)</f>
        <v>8.096656207796149E-3</v>
      </c>
      <c r="AD202" s="11">
        <f>'OddsRatio_working_3-way'!X202^(1/3)*SIN(('OddsRatio_working_3-way'!Y202+2*PI())/3)</f>
        <v>0.46533739272235036</v>
      </c>
      <c r="AE202" s="11">
        <f>'OddsRatio_working_3-way'!X202^(1/3)*SIN(('OddsRatio_working_3-way'!Y202+4*PI())/3)</f>
        <v>-0.47343404893014657</v>
      </c>
      <c r="AF202" s="11">
        <f>-'OddsRatio_working_3-way'!U202/(3*'OddsRatio_working_3-way'!X202^(1/3))*COS(('OddsRatio_working_3-way'!Y202)/3)</f>
        <v>0.54199994454560196</v>
      </c>
      <c r="AG202" s="11">
        <f>-'OddsRatio_working_3-way'!U202/(3*'OddsRatio_working_3-way'!X202^(1/3))*COS(('OddsRatio_working_3-way'!Y202+2*PI())/3)</f>
        <v>-0.27801188223446138</v>
      </c>
      <c r="AH202" s="11">
        <f>-'OddsRatio_working_3-way'!U202/(3*'OddsRatio_working_3-way'!X202^(1/3))*COS(('OddsRatio_working_3-way'!Y202+4*PI())/3)</f>
        <v>-0.26398806231114053</v>
      </c>
      <c r="AI202" s="11">
        <f>'OddsRatio_working_3-way'!U202/(3*'OddsRatio_working_3-way'!X202^(1/3))*SIN(('OddsRatio_working_3-way'!Y202)/3)</f>
        <v>-8.0966562077961473E-3</v>
      </c>
      <c r="AJ202" s="11">
        <f>'OddsRatio_working_3-way'!U202/(3*'OddsRatio_working_3-way'!X202^(1/3))*SIN(('OddsRatio_working_3-way'!Y202+2*PI())/3)</f>
        <v>-0.46533739272235025</v>
      </c>
      <c r="AK202" s="11">
        <f>'OddsRatio_working_3-way'!U202/(3*'OddsRatio_working_3-way'!X202^(1/3))*SIN(('OddsRatio_working_3-way'!Y202+4*PI())/3)</f>
        <v>0.47343404893014646</v>
      </c>
      <c r="AL202" s="11">
        <f>'OddsRatio_working_3-way'!Z202+'OddsRatio_working_3-way'!AF202</f>
        <v>1.0839998890912041</v>
      </c>
      <c r="AM202" s="11">
        <f>'OddsRatio_working_3-way'!AA202+'OddsRatio_working_3-way'!AG202</f>
        <v>-0.55602376446892277</v>
      </c>
      <c r="AN202" s="11">
        <f>'OddsRatio_working_3-way'!AB202+'OddsRatio_working_3-way'!AH202</f>
        <v>-0.52797612462228116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1.0839998890912041</v>
      </c>
      <c r="AS202" s="11">
        <f>IF(('OddsRatio_working_3-way'!X202=0),IF(Q202&gt;0,-Q202^(1/3),(-Q202)^(1/3)),'OddsRatio_working_3-way'!AM202-'OddsRatio_working_3-way'!R202/3)</f>
        <v>-0.55602376446892277</v>
      </c>
      <c r="AT202" s="11">
        <f>IF(('OddsRatio_working_3-way'!X202=0),IF(Q202&gt;0,-Q202^(1/3),(-Q202)^(1/3)),'OddsRatio_working_3-way'!AN202-'OddsRatio_working_3-way'!R202/3)</f>
        <v>-0.52797612462228116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6.65</v>
      </c>
      <c r="B203" s="4">
        <f>IF('True_Odds_Calculator_3-way'!B202="","",'True_Odds_Calculator_3-way'!B202)</f>
        <v>3.91</v>
      </c>
      <c r="C203" s="4">
        <f>IF('True_Odds_Calculator_3-way'!C202="","",'True_Odds_Calculator_3-way'!C202)</f>
        <v>1.52</v>
      </c>
      <c r="D203" s="9">
        <f t="shared" si="52"/>
        <v>0.13575253968783696</v>
      </c>
      <c r="E203" s="9">
        <f t="shared" si="53"/>
        <v>0.2337022363079588</v>
      </c>
      <c r="F203" s="9">
        <f t="shared" si="54"/>
        <v>0.63054522400420421</v>
      </c>
      <c r="G203" s="9">
        <f t="shared" si="55"/>
        <v>1.1267866709483345</v>
      </c>
      <c r="H203" s="9">
        <f t="shared" si="56"/>
        <v>7.3663446908580905</v>
      </c>
      <c r="I203" s="9">
        <f t="shared" si="57"/>
        <v>4.2789492124596524</v>
      </c>
      <c r="J203" s="9">
        <f t="shared" si="58"/>
        <v>1.5859290688931338</v>
      </c>
      <c r="K203" s="11">
        <f t="shared" si="59"/>
        <v>0.15037593984962405</v>
      </c>
      <c r="L203" s="11">
        <f t="shared" si="60"/>
        <v>0.25575447570332482</v>
      </c>
      <c r="M203" s="11">
        <f t="shared" si="61"/>
        <v>0.65789473684210531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-0.21632304614005049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0.22974383056847936</v>
      </c>
      <c r="Q203" s="11">
        <f>2*'OddsRatio_working_3-way'!K203*'OddsRatio_working_3-way'!L203*'OddsRatio_working_3-way'!M203</f>
        <v>5.0604367966625409E-2</v>
      </c>
      <c r="R203" s="11">
        <f t="shared" si="62"/>
        <v>0</v>
      </c>
      <c r="S203" s="11">
        <f t="shared" si="63"/>
        <v>-1.0620404745028418</v>
      </c>
      <c r="T203" s="11">
        <f t="shared" si="64"/>
        <v>-0.23392961993454664</v>
      </c>
      <c r="U203" s="11">
        <f>'OddsRatio_working_3-way'!S203-'OddsRatio_working_3-way'!R203^2/3</f>
        <v>-1.0620404745028418</v>
      </c>
      <c r="V203" s="11">
        <f>'OddsRatio_working_3-way'!S203*'OddsRatio_working_3-way'!R203/3-2*'OddsRatio_working_3-way'!R203^3/27-'OddsRatio_working_3-way'!T203</f>
        <v>0.23392961993454664</v>
      </c>
      <c r="W203" s="11">
        <f>'OddsRatio_working_3-way'!V203^2+4*'OddsRatio_working_3-way'!U203^3/27</f>
        <v>-0.12274467810170438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0.21063460374806997</v>
      </c>
      <c r="Y203" s="11">
        <f>IF('OddsRatio_working_3-way'!W203&gt;=0,IF('OddsRatio_working_3-way'!V203+SQRT('OddsRatio_working_3-way'!W203)&gt;0,0,PI()),ACOS('OddsRatio_working_3-way'!V203/(2*'OddsRatio_working_3-way'!X203)))</f>
        <v>0.98207601780744802</v>
      </c>
      <c r="Z203" s="11">
        <f>'OddsRatio_working_3-way'!X203^(1/3)*COS('OddsRatio_working_3-way'!Y203/3)</f>
        <v>0.56339333547416726</v>
      </c>
      <c r="AA203" s="11">
        <f>'OddsRatio_working_3-way'!X203^(1/3)*COS(('OddsRatio_working_3-way'!Y203+2*PI())/3)</f>
        <v>-0.44738034461317105</v>
      </c>
      <c r="AB203" s="11">
        <f>'OddsRatio_working_3-way'!X203^(1/3)*COS(('OddsRatio_working_3-way'!Y203+4*PI())/3)</f>
        <v>-0.11601299086099662</v>
      </c>
      <c r="AC203" s="11">
        <f>'OddsRatio_working_3-way'!X203^(1/3)*SIN('OddsRatio_working_3-way'!Y203/3)</f>
        <v>0.19131503088947213</v>
      </c>
      <c r="AD203" s="11">
        <f>'OddsRatio_working_3-way'!X203^(1/3)*SIN(('OddsRatio_working_3-way'!Y203+2*PI())/3)</f>
        <v>0.39225542539874142</v>
      </c>
      <c r="AE203" s="11">
        <f>'OddsRatio_working_3-way'!X203^(1/3)*SIN(('OddsRatio_working_3-way'!Y203+4*PI())/3)</f>
        <v>-0.58357045628821347</v>
      </c>
      <c r="AF203" s="11">
        <f>-'OddsRatio_working_3-way'!U203/(3*'OddsRatio_working_3-way'!X203^(1/3))*COS(('OddsRatio_working_3-way'!Y203)/3)</f>
        <v>0.56339333547416726</v>
      </c>
      <c r="AG203" s="11">
        <f>-'OddsRatio_working_3-way'!U203/(3*'OddsRatio_working_3-way'!X203^(1/3))*COS(('OddsRatio_working_3-way'!Y203+2*PI())/3)</f>
        <v>-0.44738034461317105</v>
      </c>
      <c r="AH203" s="11">
        <f>-'OddsRatio_working_3-way'!U203/(3*'OddsRatio_working_3-way'!X203^(1/3))*COS(('OddsRatio_working_3-way'!Y203+4*PI())/3)</f>
        <v>-0.11601299086099662</v>
      </c>
      <c r="AI203" s="11">
        <f>'OddsRatio_working_3-way'!U203/(3*'OddsRatio_working_3-way'!X203^(1/3))*SIN(('OddsRatio_working_3-way'!Y203)/3)</f>
        <v>-0.19131503088947213</v>
      </c>
      <c r="AJ203" s="11">
        <f>'OddsRatio_working_3-way'!U203/(3*'OddsRatio_working_3-way'!X203^(1/3))*SIN(('OddsRatio_working_3-way'!Y203+2*PI())/3)</f>
        <v>-0.39225542539874142</v>
      </c>
      <c r="AK203" s="11">
        <f>'OddsRatio_working_3-way'!U203/(3*'OddsRatio_working_3-way'!X203^(1/3))*SIN(('OddsRatio_working_3-way'!Y203+4*PI())/3)</f>
        <v>0.58357045628821347</v>
      </c>
      <c r="AL203" s="11">
        <f>'OddsRatio_working_3-way'!Z203+'OddsRatio_working_3-way'!AF203</f>
        <v>1.1267866709483345</v>
      </c>
      <c r="AM203" s="11">
        <f>'OddsRatio_working_3-way'!AA203+'OddsRatio_working_3-way'!AG203</f>
        <v>-0.89476068922634211</v>
      </c>
      <c r="AN203" s="11">
        <f>'OddsRatio_working_3-way'!AB203+'OddsRatio_working_3-way'!AH203</f>
        <v>-0.23202598172199324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1.1267866709483345</v>
      </c>
      <c r="AS203" s="11">
        <f>IF(('OddsRatio_working_3-way'!X203=0),IF(Q203&gt;0,-Q203^(1/3),(-Q203)^(1/3)),'OddsRatio_working_3-way'!AM203-'OddsRatio_working_3-way'!R203/3)</f>
        <v>-0.89476068922634211</v>
      </c>
      <c r="AT203" s="11">
        <f>IF(('OddsRatio_working_3-way'!X203=0),IF(Q203&gt;0,-Q203^(1/3),(-Q203)^(1/3)),'OddsRatio_working_3-way'!AN203-'OddsRatio_working_3-way'!R203/3)</f>
        <v>-0.23202598172199324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2.4500000000000002</v>
      </c>
      <c r="B204" s="4">
        <f>IF('True_Odds_Calculator_3-way'!B203="","",'True_Odds_Calculator_3-way'!B203)</f>
        <v>3.6</v>
      </c>
      <c r="C204" s="4">
        <f>IF('True_Odds_Calculator_3-way'!C203="","",'True_Odds_Calculator_3-way'!C203)</f>
        <v>2.79</v>
      </c>
      <c r="D204" s="9">
        <f t="shared" si="52"/>
        <v>0.39216001667449452</v>
      </c>
      <c r="E204" s="9">
        <f t="shared" si="53"/>
        <v>0.26460111476690756</v>
      </c>
      <c r="F204" s="9">
        <f t="shared" si="54"/>
        <v>0.34323886855859798</v>
      </c>
      <c r="G204" s="9">
        <f t="shared" si="55"/>
        <v>1.0689513736131291</v>
      </c>
      <c r="H204" s="9">
        <f t="shared" si="56"/>
        <v>2.5499794917390375</v>
      </c>
      <c r="I204" s="9">
        <f t="shared" si="57"/>
        <v>3.7792735713941346</v>
      </c>
      <c r="J204" s="9">
        <f t="shared" si="58"/>
        <v>2.9134229587675011</v>
      </c>
      <c r="K204" s="11">
        <f t="shared" si="59"/>
        <v>0.4081632653061224</v>
      </c>
      <c r="L204" s="11">
        <f t="shared" si="60"/>
        <v>0.27777777777777779</v>
      </c>
      <c r="M204" s="11">
        <f t="shared" si="61"/>
        <v>0.35842293906810035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-0.2742341859085331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0.23732312518794851</v>
      </c>
      <c r="Q204" s="11">
        <f>2*'OddsRatio_working_3-way'!K204*'OddsRatio_working_3-way'!L204*'OddsRatio_working_3-way'!M204</f>
        <v>8.1275042872585107E-2</v>
      </c>
      <c r="R204" s="11">
        <f t="shared" si="62"/>
        <v>0</v>
      </c>
      <c r="S204" s="11">
        <f t="shared" si="63"/>
        <v>-0.86540313856823181</v>
      </c>
      <c r="T204" s="11">
        <f t="shared" si="64"/>
        <v>-0.2963709378658328</v>
      </c>
      <c r="U204" s="11">
        <f>'OddsRatio_working_3-way'!S204-'OddsRatio_working_3-way'!R204^2/3</f>
        <v>-0.86540313856823181</v>
      </c>
      <c r="V204" s="11">
        <f>'OddsRatio_working_3-way'!S204*'OddsRatio_working_3-way'!R204/3-2*'OddsRatio_working_3-way'!R204^3/27-'OddsRatio_working_3-way'!T204</f>
        <v>0.2963709378658328</v>
      </c>
      <c r="W204" s="11">
        <f>'OddsRatio_working_3-way'!V204^2+4*'OddsRatio_working_3-way'!U204^3/27</f>
        <v>-8.1820393177702427E-3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0.15493367300981054</v>
      </c>
      <c r="Y204" s="11">
        <f>IF('OddsRatio_working_3-way'!W204&gt;=0,IF('OddsRatio_working_3-way'!V204+SQRT('OddsRatio_working_3-way'!W204)&gt;0,0,PI()),ACOS('OddsRatio_working_3-way'!V204/(2*'OddsRatio_working_3-way'!X204)))</f>
        <v>0.29622742113741141</v>
      </c>
      <c r="Z204" s="11">
        <f>'OddsRatio_working_3-way'!X204^(1/3)*COS('OddsRatio_working_3-way'!Y204/3)</f>
        <v>0.53447568680656465</v>
      </c>
      <c r="AA204" s="11">
        <f>'OddsRatio_working_3-way'!X204^(1/3)*COS(('OddsRatio_working_3-way'!Y204+2*PI())/3)</f>
        <v>-0.31309184869776341</v>
      </c>
      <c r="AB204" s="11">
        <f>'OddsRatio_working_3-way'!X204^(1/3)*COS(('OddsRatio_working_3-way'!Y204+4*PI())/3)</f>
        <v>-0.22138383810880127</v>
      </c>
      <c r="AC204" s="11">
        <f>'OddsRatio_working_3-way'!X204^(1/3)*SIN('OddsRatio_working_3-way'!Y204/3)</f>
        <v>5.2947644600382406E-2</v>
      </c>
      <c r="AD204" s="11">
        <f>'OddsRatio_working_3-way'!X204^(1/3)*SIN(('OddsRatio_working_3-way'!Y204+2*PI())/3)</f>
        <v>0.43639570017942902</v>
      </c>
      <c r="AE204" s="11">
        <f>'OddsRatio_working_3-way'!X204^(1/3)*SIN(('OddsRatio_working_3-way'!Y204+4*PI())/3)</f>
        <v>-0.4893433447798114</v>
      </c>
      <c r="AF204" s="11">
        <f>-'OddsRatio_working_3-way'!U204/(3*'OddsRatio_working_3-way'!X204^(1/3))*COS(('OddsRatio_working_3-way'!Y204)/3)</f>
        <v>0.53447568680656454</v>
      </c>
      <c r="AG204" s="11">
        <f>-'OddsRatio_working_3-way'!U204/(3*'OddsRatio_working_3-way'!X204^(1/3))*COS(('OddsRatio_working_3-way'!Y204+2*PI())/3)</f>
        <v>-0.31309184869776335</v>
      </c>
      <c r="AH204" s="11">
        <f>-'OddsRatio_working_3-way'!U204/(3*'OddsRatio_working_3-way'!X204^(1/3))*COS(('OddsRatio_working_3-way'!Y204+4*PI())/3)</f>
        <v>-0.22138383810880122</v>
      </c>
      <c r="AI204" s="11">
        <f>'OddsRatio_working_3-way'!U204/(3*'OddsRatio_working_3-way'!X204^(1/3))*SIN(('OddsRatio_working_3-way'!Y204)/3)</f>
        <v>-5.2947644600382392E-2</v>
      </c>
      <c r="AJ204" s="11">
        <f>'OddsRatio_working_3-way'!U204/(3*'OddsRatio_working_3-way'!X204^(1/3))*SIN(('OddsRatio_working_3-way'!Y204+2*PI())/3)</f>
        <v>-0.43639570017942891</v>
      </c>
      <c r="AK204" s="11">
        <f>'OddsRatio_working_3-way'!U204/(3*'OddsRatio_working_3-way'!X204^(1/3))*SIN(('OddsRatio_working_3-way'!Y204+4*PI())/3)</f>
        <v>0.48934334477981128</v>
      </c>
      <c r="AL204" s="11">
        <f>'OddsRatio_working_3-way'!Z204+'OddsRatio_working_3-way'!AF204</f>
        <v>1.0689513736131291</v>
      </c>
      <c r="AM204" s="11">
        <f>'OddsRatio_working_3-way'!AA204+'OddsRatio_working_3-way'!AG204</f>
        <v>-0.62618369739552682</v>
      </c>
      <c r="AN204" s="11">
        <f>'OddsRatio_working_3-way'!AB204+'OddsRatio_working_3-way'!AH204</f>
        <v>-0.44276767621760249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1.0689513736131291</v>
      </c>
      <c r="AS204" s="11">
        <f>IF(('OddsRatio_working_3-way'!X204=0),IF(Q204&gt;0,-Q204^(1/3),(-Q204)^(1/3)),'OddsRatio_working_3-way'!AM204-'OddsRatio_working_3-way'!R204/3)</f>
        <v>-0.62618369739552682</v>
      </c>
      <c r="AT204" s="11">
        <f>IF(('OddsRatio_working_3-way'!X204=0),IF(Q204&gt;0,-Q204^(1/3),(-Q204)^(1/3)),'OddsRatio_working_3-way'!AN204-'OddsRatio_working_3-way'!R204/3)</f>
        <v>-0.44276767621760249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1.49</v>
      </c>
      <c r="B205" s="4">
        <f>IF('True_Odds_Calculator_3-way'!B204="","",'True_Odds_Calculator_3-way'!B204)</f>
        <v>4.46</v>
      </c>
      <c r="C205" s="4">
        <f>IF('True_Odds_Calculator_3-way'!C204="","",'True_Odds_Calculator_3-way'!C204)</f>
        <v>6.41</v>
      </c>
      <c r="D205" s="9">
        <f t="shared" si="52"/>
        <v>0.64901705632003892</v>
      </c>
      <c r="E205" s="9">
        <f t="shared" si="53"/>
        <v>0.20752697954750249</v>
      </c>
      <c r="F205" s="9">
        <f t="shared" si="54"/>
        <v>0.14345596413245884</v>
      </c>
      <c r="G205" s="9">
        <f t="shared" si="55"/>
        <v>1.1036562364897642</v>
      </c>
      <c r="H205" s="9">
        <f t="shared" si="56"/>
        <v>1.5407915558799841</v>
      </c>
      <c r="I205" s="9">
        <f t="shared" si="57"/>
        <v>4.8186505782545836</v>
      </c>
      <c r="J205" s="9">
        <f t="shared" si="58"/>
        <v>6.970780239409625</v>
      </c>
      <c r="K205" s="11">
        <f t="shared" si="59"/>
        <v>0.67114093959731547</v>
      </c>
      <c r="L205" s="11">
        <f t="shared" si="60"/>
        <v>0.22421524663677131</v>
      </c>
      <c r="M205" s="11">
        <f t="shared" si="61"/>
        <v>0.15600624024960999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-0.21532293319902662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0.21973371185125792</v>
      </c>
      <c r="Q205" s="11">
        <f>2*'OddsRatio_working_3-way'!K205*'OddsRatio_working_3-way'!L205*'OddsRatio_working_3-way'!M205</f>
        <v>4.6951647831465375E-2</v>
      </c>
      <c r="R205" s="11">
        <f t="shared" si="62"/>
        <v>0</v>
      </c>
      <c r="S205" s="11">
        <f t="shared" si="63"/>
        <v>-1.0204844815491825</v>
      </c>
      <c r="T205" s="11">
        <f t="shared" si="64"/>
        <v>-0.21805223964726123</v>
      </c>
      <c r="U205" s="11">
        <f>'OddsRatio_working_3-way'!S205-'OddsRatio_working_3-way'!R205^2/3</f>
        <v>-1.0204844815491825</v>
      </c>
      <c r="V205" s="11">
        <f>'OddsRatio_working_3-way'!S205*'OddsRatio_working_3-way'!R205/3-2*'OddsRatio_working_3-way'!R205^3/27-'OddsRatio_working_3-way'!T205</f>
        <v>0.21805223964726123</v>
      </c>
      <c r="W205" s="11">
        <f>'OddsRatio_working_3-way'!V205^2+4*'OddsRatio_working_3-way'!U205^3/27</f>
        <v>-0.10989335147747763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0.19839363062650492</v>
      </c>
      <c r="Y205" s="11">
        <f>IF('OddsRatio_working_3-way'!W205&gt;=0,IF('OddsRatio_working_3-way'!V205+SQRT('OddsRatio_working_3-way'!W205)&gt;0,0,PI()),ACOS('OddsRatio_working_3-way'!V205/(2*'OddsRatio_working_3-way'!X205)))</f>
        <v>0.98897744509704733</v>
      </c>
      <c r="Z205" s="11">
        <f>'OddsRatio_working_3-way'!X205^(1/3)*COS('OddsRatio_working_3-way'!Y205/3)</f>
        <v>0.55182811824488209</v>
      </c>
      <c r="AA205" s="11">
        <f>'OddsRatio_working_3-way'!X205^(1/3)*COS(('OddsRatio_working_3-way'!Y205+2*PI())/3)</f>
        <v>-0.43942374178077764</v>
      </c>
      <c r="AB205" s="11">
        <f>'OddsRatio_working_3-way'!X205^(1/3)*COS(('OddsRatio_working_3-way'!Y205+4*PI())/3)</f>
        <v>-0.11240437646410462</v>
      </c>
      <c r="AC205" s="11">
        <f>'OddsRatio_working_3-way'!X205^(1/3)*SIN('OddsRatio_working_3-way'!Y205/3)</f>
        <v>0.18880471859580175</v>
      </c>
      <c r="AD205" s="11">
        <f>'OddsRatio_working_3-way'!X205^(1/3)*SIN(('OddsRatio_working_3-way'!Y205+2*PI())/3)</f>
        <v>0.38349480962473009</v>
      </c>
      <c r="AE205" s="11">
        <f>'OddsRatio_working_3-way'!X205^(1/3)*SIN(('OddsRatio_working_3-way'!Y205+4*PI())/3)</f>
        <v>-0.57229952822053187</v>
      </c>
      <c r="AF205" s="11">
        <f>-'OddsRatio_working_3-way'!U205/(3*'OddsRatio_working_3-way'!X205^(1/3))*COS(('OddsRatio_working_3-way'!Y205)/3)</f>
        <v>0.55182811824488209</v>
      </c>
      <c r="AG205" s="11">
        <f>-'OddsRatio_working_3-way'!U205/(3*'OddsRatio_working_3-way'!X205^(1/3))*COS(('OddsRatio_working_3-way'!Y205+2*PI())/3)</f>
        <v>-0.43942374178077764</v>
      </c>
      <c r="AH205" s="11">
        <f>-'OddsRatio_working_3-way'!U205/(3*'OddsRatio_working_3-way'!X205^(1/3))*COS(('OddsRatio_working_3-way'!Y205+4*PI())/3)</f>
        <v>-0.11240437646410462</v>
      </c>
      <c r="AI205" s="11">
        <f>'OddsRatio_working_3-way'!U205/(3*'OddsRatio_working_3-way'!X205^(1/3))*SIN(('OddsRatio_working_3-way'!Y205)/3)</f>
        <v>-0.18880471859580175</v>
      </c>
      <c r="AJ205" s="11">
        <f>'OddsRatio_working_3-way'!U205/(3*'OddsRatio_working_3-way'!X205^(1/3))*SIN(('OddsRatio_working_3-way'!Y205+2*PI())/3)</f>
        <v>-0.38349480962473009</v>
      </c>
      <c r="AK205" s="11">
        <f>'OddsRatio_working_3-way'!U205/(3*'OddsRatio_working_3-way'!X205^(1/3))*SIN(('OddsRatio_working_3-way'!Y205+4*PI())/3)</f>
        <v>0.57229952822053187</v>
      </c>
      <c r="AL205" s="11">
        <f>'OddsRatio_working_3-way'!Z205+'OddsRatio_working_3-way'!AF205</f>
        <v>1.1036562364897642</v>
      </c>
      <c r="AM205" s="11">
        <f>'OddsRatio_working_3-way'!AA205+'OddsRatio_working_3-way'!AG205</f>
        <v>-0.87884748356155529</v>
      </c>
      <c r="AN205" s="11">
        <f>'OddsRatio_working_3-way'!AB205+'OddsRatio_working_3-way'!AH205</f>
        <v>-0.22480875292820923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1.1036562364897642</v>
      </c>
      <c r="AS205" s="11">
        <f>IF(('OddsRatio_working_3-way'!X205=0),IF(Q205&gt;0,-Q205^(1/3),(-Q205)^(1/3)),'OddsRatio_working_3-way'!AM205-'OddsRatio_working_3-way'!R205/3)</f>
        <v>-0.87884748356155529</v>
      </c>
      <c r="AT205" s="11">
        <f>IF(('OddsRatio_working_3-way'!X205=0),IF(Q205&gt;0,-Q205^(1/3),(-Q205)^(1/3)),'OddsRatio_working_3-way'!AN205-'OddsRatio_working_3-way'!R205/3)</f>
        <v>-0.22480875292820923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2.2200000000000002</v>
      </c>
      <c r="B206" s="4">
        <f>IF('True_Odds_Calculator_3-way'!B205="","",'True_Odds_Calculator_3-way'!B205)</f>
        <v>3.14</v>
      </c>
      <c r="C206" s="4">
        <f>IF('True_Odds_Calculator_3-way'!C205="","",'True_Odds_Calculator_3-way'!C205)</f>
        <v>3.61</v>
      </c>
      <c r="D206" s="9">
        <f t="shared" si="52"/>
        <v>0.43323674977965559</v>
      </c>
      <c r="E206" s="9">
        <f t="shared" si="53"/>
        <v>0.30351561942003979</v>
      </c>
      <c r="F206" s="9">
        <f t="shared" si="54"/>
        <v>0.26324763080030456</v>
      </c>
      <c r="G206" s="9">
        <f t="shared" si="55"/>
        <v>1.0723006333153688</v>
      </c>
      <c r="H206" s="9">
        <f t="shared" si="56"/>
        <v>2.3082067726447502</v>
      </c>
      <c r="I206" s="9">
        <f t="shared" si="57"/>
        <v>3.2947233552948889</v>
      </c>
      <c r="J206" s="9">
        <f t="shared" si="58"/>
        <v>3.7987046529531123</v>
      </c>
      <c r="K206" s="11">
        <f t="shared" si="59"/>
        <v>0.4504504504504504</v>
      </c>
      <c r="L206" s="11">
        <f t="shared" si="60"/>
        <v>0.31847133757961782</v>
      </c>
      <c r="M206" s="11">
        <f t="shared" si="61"/>
        <v>0.2770083102493075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-0.27078480283484074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0.23723813797388615</v>
      </c>
      <c r="Q206" s="11">
        <f>2*'OddsRatio_working_3-way'!K206*'OddsRatio_working_3-way'!L206*'OddsRatio_working_3-way'!M206</f>
        <v>7.9476763140330364E-2</v>
      </c>
      <c r="R206" s="11">
        <f t="shared" si="62"/>
        <v>0</v>
      </c>
      <c r="S206" s="11">
        <f t="shared" si="63"/>
        <v>-0.87611319206338312</v>
      </c>
      <c r="T206" s="11">
        <f t="shared" si="64"/>
        <v>-0.29350525697265761</v>
      </c>
      <c r="U206" s="11">
        <f>'OddsRatio_working_3-way'!S206-'OddsRatio_working_3-way'!R206^2/3</f>
        <v>-0.87611319206338312</v>
      </c>
      <c r="V206" s="11">
        <f>'OddsRatio_working_3-way'!S206*'OddsRatio_working_3-way'!R206/3-2*'OddsRatio_working_3-way'!R206^3/27-'OddsRatio_working_3-way'!T206</f>
        <v>0.29350525697265761</v>
      </c>
      <c r="W206" s="11">
        <f>'OddsRatio_working_3-way'!V206^2+4*'OddsRatio_working_3-way'!U206^3/27</f>
        <v>-1.3481625950309481E-2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0.15781869488506048</v>
      </c>
      <c r="Y206" s="11">
        <f>IF('OddsRatio_working_3-way'!W206&gt;=0,IF('OddsRatio_working_3-way'!V206+SQRT('OddsRatio_working_3-way'!W206)&gt;0,0,PI()),ACOS('OddsRatio_working_3-way'!V206/(2*'OddsRatio_working_3-way'!X206)))</f>
        <v>0.37670671646065879</v>
      </c>
      <c r="Z206" s="11">
        <f>'OddsRatio_working_3-way'!X206^(1/3)*COS('OddsRatio_working_3-way'!Y206/3)</f>
        <v>0.53615031665768431</v>
      </c>
      <c r="AA206" s="11">
        <f>'OddsRatio_working_3-way'!X206^(1/3)*COS(('OddsRatio_working_3-way'!Y206+2*PI())/3)</f>
        <v>-0.32668766959345497</v>
      </c>
      <c r="AB206" s="11">
        <f>'OddsRatio_working_3-way'!X206^(1/3)*COS(('OddsRatio_working_3-way'!Y206+4*PI())/3)</f>
        <v>-0.20946264706422926</v>
      </c>
      <c r="AC206" s="11">
        <f>'OddsRatio_working_3-way'!X206^(1/3)*SIN('OddsRatio_working_3-way'!Y206/3)</f>
        <v>6.7679898313008455E-2</v>
      </c>
      <c r="AD206" s="11">
        <f>'OddsRatio_working_3-way'!X206^(1/3)*SIN(('OddsRatio_working_3-way'!Y206+2*PI())/3)</f>
        <v>0.43047984531612155</v>
      </c>
      <c r="AE206" s="11">
        <f>'OddsRatio_working_3-way'!X206^(1/3)*SIN(('OddsRatio_working_3-way'!Y206+4*PI())/3)</f>
        <v>-0.49815974362912996</v>
      </c>
      <c r="AF206" s="11">
        <f>-'OddsRatio_working_3-way'!U206/(3*'OddsRatio_working_3-way'!X206^(1/3))*COS(('OddsRatio_working_3-way'!Y206)/3)</f>
        <v>0.53615031665768442</v>
      </c>
      <c r="AG206" s="11">
        <f>-'OddsRatio_working_3-way'!U206/(3*'OddsRatio_working_3-way'!X206^(1/3))*COS(('OddsRatio_working_3-way'!Y206+2*PI())/3)</f>
        <v>-0.32668766959345502</v>
      </c>
      <c r="AH206" s="11">
        <f>-'OddsRatio_working_3-way'!U206/(3*'OddsRatio_working_3-way'!X206^(1/3))*COS(('OddsRatio_working_3-way'!Y206+4*PI())/3)</f>
        <v>-0.20946264706422932</v>
      </c>
      <c r="AI206" s="11">
        <f>'OddsRatio_working_3-way'!U206/(3*'OddsRatio_working_3-way'!X206^(1/3))*SIN(('OddsRatio_working_3-way'!Y206)/3)</f>
        <v>-6.7679898313008469E-2</v>
      </c>
      <c r="AJ206" s="11">
        <f>'OddsRatio_working_3-way'!U206/(3*'OddsRatio_working_3-way'!X206^(1/3))*SIN(('OddsRatio_working_3-way'!Y206+2*PI())/3)</f>
        <v>-0.4304798453161216</v>
      </c>
      <c r="AK206" s="11">
        <f>'OddsRatio_working_3-way'!U206/(3*'OddsRatio_working_3-way'!X206^(1/3))*SIN(('OddsRatio_working_3-way'!Y206+4*PI())/3)</f>
        <v>0.49815974362913007</v>
      </c>
      <c r="AL206" s="11">
        <f>'OddsRatio_working_3-way'!Z206+'OddsRatio_working_3-way'!AF206</f>
        <v>1.0723006333153688</v>
      </c>
      <c r="AM206" s="11">
        <f>'OddsRatio_working_3-way'!AA206+'OddsRatio_working_3-way'!AG206</f>
        <v>-0.65337533918690993</v>
      </c>
      <c r="AN206" s="11">
        <f>'OddsRatio_working_3-way'!AB206+'OddsRatio_working_3-way'!AH206</f>
        <v>-0.41892529412845858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1.0723006333153688</v>
      </c>
      <c r="AS206" s="11">
        <f>IF(('OddsRatio_working_3-way'!X206=0),IF(Q206&gt;0,-Q206^(1/3),(-Q206)^(1/3)),'OddsRatio_working_3-way'!AM206-'OddsRatio_working_3-way'!R206/3)</f>
        <v>-0.65337533918690993</v>
      </c>
      <c r="AT206" s="11">
        <f>IF(('OddsRatio_working_3-way'!X206=0),IF(Q206&gt;0,-Q206^(1/3),(-Q206)^(1/3)),'OddsRatio_working_3-way'!AN206-'OddsRatio_working_3-way'!R206/3)</f>
        <v>-0.41892529412845858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2.1800000000000002</v>
      </c>
      <c r="B207" s="4">
        <f>IF('True_Odds_Calculator_3-way'!B206="","",'True_Odds_Calculator_3-way'!B206)</f>
        <v>3.27</v>
      </c>
      <c r="C207" s="4">
        <f>IF('True_Odds_Calculator_3-way'!C206="","",'True_Odds_Calculator_3-way'!C206)</f>
        <v>4</v>
      </c>
      <c r="D207" s="9">
        <f t="shared" si="52"/>
        <v>0.45313658624771397</v>
      </c>
      <c r="E207" s="9">
        <f t="shared" si="53"/>
        <v>0.30105672846421488</v>
      </c>
      <c r="F207" s="9">
        <f t="shared" si="54"/>
        <v>0.24580668528807118</v>
      </c>
      <c r="G207" s="9">
        <f t="shared" si="55"/>
        <v>1.0227458674527887</v>
      </c>
      <c r="H207" s="9">
        <f t="shared" si="56"/>
        <v>2.2068401235942905</v>
      </c>
      <c r="I207" s="9">
        <f t="shared" si="57"/>
        <v>3.321633119117831</v>
      </c>
      <c r="J207" s="9">
        <f t="shared" si="58"/>
        <v>4.0682376023583657</v>
      </c>
      <c r="K207" s="11">
        <f t="shared" si="59"/>
        <v>0.4587155963302752</v>
      </c>
      <c r="L207" s="11">
        <f t="shared" si="60"/>
        <v>0.3058103975535168</v>
      </c>
      <c r="M207" s="11">
        <f t="shared" si="61"/>
        <v>0.25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-0.28181550374547593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0.22620149819038801</v>
      </c>
      <c r="Q207" s="11">
        <f>2*'OddsRatio_working_3-way'!K207*'OddsRatio_working_3-way'!L207*'OddsRatio_working_3-way'!M207</f>
        <v>7.0139999438879996E-2</v>
      </c>
      <c r="R207" s="11">
        <f t="shared" si="62"/>
        <v>0</v>
      </c>
      <c r="S207" s="11">
        <f t="shared" si="63"/>
        <v>-0.80265810498021362</v>
      </c>
      <c r="T207" s="11">
        <f t="shared" si="64"/>
        <v>-0.2488862341023918</v>
      </c>
      <c r="U207" s="11">
        <f>'OddsRatio_working_3-way'!S207-'OddsRatio_working_3-way'!R207^2/3</f>
        <v>-0.80265810498021362</v>
      </c>
      <c r="V207" s="11">
        <f>'OddsRatio_working_3-way'!S207*'OddsRatio_working_3-way'!R207/3-2*'OddsRatio_working_3-way'!R207^3/27-'OddsRatio_working_3-way'!T207</f>
        <v>0.2488862341023918</v>
      </c>
      <c r="W207" s="11">
        <f>'OddsRatio_working_3-way'!V207^2+4*'OddsRatio_working_3-way'!U207^3/27</f>
        <v>-1.4666092488539138E-2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0.13839296406809282</v>
      </c>
      <c r="Y207" s="11">
        <f>IF('OddsRatio_working_3-way'!W207&gt;=0,IF('OddsRatio_working_3-way'!V207+SQRT('OddsRatio_working_3-way'!W207)&gt;0,0,PI()),ACOS('OddsRatio_working_3-way'!V207/(2*'OddsRatio_working_3-way'!X207)))</f>
        <v>0.45285596987288734</v>
      </c>
      <c r="Z207" s="11">
        <f>'OddsRatio_working_3-way'!X207^(1/3)*COS('OddsRatio_working_3-way'!Y207/3)</f>
        <v>0.51137293372639436</v>
      </c>
      <c r="AA207" s="11">
        <f>'OddsRatio_working_3-way'!X207^(1/3)*COS(('OddsRatio_working_3-way'!Y207+2*PI())/3)</f>
        <v>-0.32304979690335245</v>
      </c>
      <c r="AB207" s="11">
        <f>'OddsRatio_working_3-way'!X207^(1/3)*COS(('OddsRatio_working_3-way'!Y207+4*PI())/3)</f>
        <v>-0.18832313682304186</v>
      </c>
      <c r="AC207" s="11">
        <f>'OddsRatio_working_3-way'!X207^(1/3)*SIN('OddsRatio_working_3-way'!Y207/3)</f>
        <v>7.7784473464386508E-2</v>
      </c>
      <c r="AD207" s="11">
        <f>'OddsRatio_working_3-way'!X207^(1/3)*SIN(('OddsRatio_working_3-way'!Y207+2*PI())/3)</f>
        <v>0.40396971468264042</v>
      </c>
      <c r="AE207" s="11">
        <f>'OddsRatio_working_3-way'!X207^(1/3)*SIN(('OddsRatio_working_3-way'!Y207+4*PI())/3)</f>
        <v>-0.48175418814702697</v>
      </c>
      <c r="AF207" s="11">
        <f>-'OddsRatio_working_3-way'!U207/(3*'OddsRatio_working_3-way'!X207^(1/3))*COS(('OddsRatio_working_3-way'!Y207)/3)</f>
        <v>0.51137293372639436</v>
      </c>
      <c r="AG207" s="11">
        <f>-'OddsRatio_working_3-way'!U207/(3*'OddsRatio_working_3-way'!X207^(1/3))*COS(('OddsRatio_working_3-way'!Y207+2*PI())/3)</f>
        <v>-0.32304979690335245</v>
      </c>
      <c r="AH207" s="11">
        <f>-'OddsRatio_working_3-way'!U207/(3*'OddsRatio_working_3-way'!X207^(1/3))*COS(('OddsRatio_working_3-way'!Y207+4*PI())/3)</f>
        <v>-0.18832313682304186</v>
      </c>
      <c r="AI207" s="11">
        <f>'OddsRatio_working_3-way'!U207/(3*'OddsRatio_working_3-way'!X207^(1/3))*SIN(('OddsRatio_working_3-way'!Y207)/3)</f>
        <v>-7.7784473464386508E-2</v>
      </c>
      <c r="AJ207" s="11">
        <f>'OddsRatio_working_3-way'!U207/(3*'OddsRatio_working_3-way'!X207^(1/3))*SIN(('OddsRatio_working_3-way'!Y207+2*PI())/3)</f>
        <v>-0.40396971468264042</v>
      </c>
      <c r="AK207" s="11">
        <f>'OddsRatio_working_3-way'!U207/(3*'OddsRatio_working_3-way'!X207^(1/3))*SIN(('OddsRatio_working_3-way'!Y207+4*PI())/3)</f>
        <v>0.48175418814702697</v>
      </c>
      <c r="AL207" s="11">
        <f>'OddsRatio_working_3-way'!Z207+'OddsRatio_working_3-way'!AF207</f>
        <v>1.0227458674527887</v>
      </c>
      <c r="AM207" s="11">
        <f>'OddsRatio_working_3-way'!AA207+'OddsRatio_working_3-way'!AG207</f>
        <v>-0.6460995938067049</v>
      </c>
      <c r="AN207" s="11">
        <f>'OddsRatio_working_3-way'!AB207+'OddsRatio_working_3-way'!AH207</f>
        <v>-0.37664627364608372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1.0227458674527887</v>
      </c>
      <c r="AS207" s="11">
        <f>IF(('OddsRatio_working_3-way'!X207=0),IF(Q207&gt;0,-Q207^(1/3),(-Q207)^(1/3)),'OddsRatio_working_3-way'!AM207-'OddsRatio_working_3-way'!R207/3)</f>
        <v>-0.6460995938067049</v>
      </c>
      <c r="AT207" s="11">
        <f>IF(('OddsRatio_working_3-way'!X207=0),IF(Q207&gt;0,-Q207^(1/3),(-Q207)^(1/3)),'OddsRatio_working_3-way'!AN207-'OddsRatio_working_3-way'!R207/3)</f>
        <v>-0.37664627364608372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1.74</v>
      </c>
      <c r="B208" s="4">
        <f>IF('True_Odds_Calculator_3-way'!B207="","",'True_Odds_Calculator_3-way'!B207)</f>
        <v>3.7</v>
      </c>
      <c r="C208" s="4">
        <f>IF('True_Odds_Calculator_3-way'!C207="","",'True_Odds_Calculator_3-way'!C207)</f>
        <v>6.4</v>
      </c>
      <c r="D208" s="9">
        <f t="shared" si="52"/>
        <v>0.57418694531787007</v>
      </c>
      <c r="E208" s="9">
        <f t="shared" si="53"/>
        <v>0.26984635463745715</v>
      </c>
      <c r="F208" s="9">
        <f t="shared" si="54"/>
        <v>0.15596670004467297</v>
      </c>
      <c r="G208" s="9">
        <f t="shared" si="55"/>
        <v>1.0021527858826342</v>
      </c>
      <c r="H208" s="9">
        <f t="shared" si="56"/>
        <v>1.7415930615531492</v>
      </c>
      <c r="I208" s="9">
        <f t="shared" si="57"/>
        <v>3.7058125218831131</v>
      </c>
      <c r="J208" s="9">
        <f t="shared" si="58"/>
        <v>6.4116250437662243</v>
      </c>
      <c r="K208" s="11">
        <f t="shared" si="59"/>
        <v>0.57471264367816088</v>
      </c>
      <c r="L208" s="11">
        <f t="shared" si="60"/>
        <v>0.27027027027027023</v>
      </c>
      <c r="M208" s="11">
        <f t="shared" si="61"/>
        <v>0.15625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-0.2618534482758621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0.21454644299471881</v>
      </c>
      <c r="Q208" s="11">
        <f>2*'OddsRatio_working_3-way'!K208*'OddsRatio_working_3-way'!L208*'OddsRatio_working_3-way'!M208</f>
        <v>4.8539919229574388E-2</v>
      </c>
      <c r="R208" s="11">
        <f t="shared" si="62"/>
        <v>0</v>
      </c>
      <c r="S208" s="11">
        <f t="shared" si="63"/>
        <v>-0.81933785637489309</v>
      </c>
      <c r="T208" s="11">
        <f t="shared" si="64"/>
        <v>-0.18537055574092604</v>
      </c>
      <c r="U208" s="11">
        <f>'OddsRatio_working_3-way'!S208-'OddsRatio_working_3-way'!R208^2/3</f>
        <v>-0.81933785637489309</v>
      </c>
      <c r="V208" s="11">
        <f>'OddsRatio_working_3-way'!S208*'OddsRatio_working_3-way'!R208/3-2*'OddsRatio_working_3-way'!R208^3/27-'OddsRatio_working_3-way'!T208</f>
        <v>0.18537055574092604</v>
      </c>
      <c r="W208" s="11">
        <f>'OddsRatio_working_3-way'!V208^2+4*'OddsRatio_working_3-way'!U208^3/27</f>
        <v>-4.7124187010553778E-2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0.14272914028523884</v>
      </c>
      <c r="Y208" s="11">
        <f>IF('OddsRatio_working_3-way'!W208&gt;=0,IF('OddsRatio_working_3-way'!V208+SQRT('OddsRatio_working_3-way'!W208)&gt;0,0,PI()),ACOS('OddsRatio_working_3-way'!V208/(2*'OddsRatio_working_3-way'!X208)))</f>
        <v>0.86402904352602539</v>
      </c>
      <c r="Z208" s="11">
        <f>'OddsRatio_working_3-way'!X208^(1/3)*COS('OddsRatio_working_3-way'!Y208/3)</f>
        <v>0.50107639294131723</v>
      </c>
      <c r="AA208" s="11">
        <f>'OddsRatio_working_3-way'!X208^(1/3)*COS(('OddsRatio_working_3-way'!Y208+2*PI())/3)</f>
        <v>-0.37909285574605128</v>
      </c>
      <c r="AB208" s="11">
        <f>'OddsRatio_working_3-way'!X208^(1/3)*COS(('OddsRatio_working_3-way'!Y208+4*PI())/3)</f>
        <v>-0.12198353719526589</v>
      </c>
      <c r="AC208" s="11">
        <f>'OddsRatio_working_3-way'!X208^(1/3)*SIN('OddsRatio_working_3-way'!Y208/3)</f>
        <v>0.14844213427645711</v>
      </c>
      <c r="AD208" s="11">
        <f>'OddsRatio_working_3-way'!X208^(1/3)*SIN(('OddsRatio_working_3-way'!Y208+2*PI())/3)</f>
        <v>0.35972381838562578</v>
      </c>
      <c r="AE208" s="11">
        <f>'OddsRatio_working_3-way'!X208^(1/3)*SIN(('OddsRatio_working_3-way'!Y208+4*PI())/3)</f>
        <v>-0.50816595266208298</v>
      </c>
      <c r="AF208" s="11">
        <f>-'OddsRatio_working_3-way'!U208/(3*'OddsRatio_working_3-way'!X208^(1/3))*COS(('OddsRatio_working_3-way'!Y208)/3)</f>
        <v>0.50107639294131712</v>
      </c>
      <c r="AG208" s="11">
        <f>-'OddsRatio_working_3-way'!U208/(3*'OddsRatio_working_3-way'!X208^(1/3))*COS(('OddsRatio_working_3-way'!Y208+2*PI())/3)</f>
        <v>-0.37909285574605112</v>
      </c>
      <c r="AH208" s="11">
        <f>-'OddsRatio_working_3-way'!U208/(3*'OddsRatio_working_3-way'!X208^(1/3))*COS(('OddsRatio_working_3-way'!Y208+4*PI())/3)</f>
        <v>-0.12198353719526583</v>
      </c>
      <c r="AI208" s="11">
        <f>'OddsRatio_working_3-way'!U208/(3*'OddsRatio_working_3-way'!X208^(1/3))*SIN(('OddsRatio_working_3-way'!Y208)/3)</f>
        <v>-0.14844213427645703</v>
      </c>
      <c r="AJ208" s="11">
        <f>'OddsRatio_working_3-way'!U208/(3*'OddsRatio_working_3-way'!X208^(1/3))*SIN(('OddsRatio_working_3-way'!Y208+2*PI())/3)</f>
        <v>-0.35972381838562562</v>
      </c>
      <c r="AK208" s="11">
        <f>'OddsRatio_working_3-way'!U208/(3*'OddsRatio_working_3-way'!X208^(1/3))*SIN(('OddsRatio_working_3-way'!Y208+4*PI())/3)</f>
        <v>0.50816595266208275</v>
      </c>
      <c r="AL208" s="11">
        <f>'OddsRatio_working_3-way'!Z208+'OddsRatio_working_3-way'!AF208</f>
        <v>1.0021527858826342</v>
      </c>
      <c r="AM208" s="11">
        <f>'OddsRatio_working_3-way'!AA208+'OddsRatio_working_3-way'!AG208</f>
        <v>-0.75818571149210245</v>
      </c>
      <c r="AN208" s="11">
        <f>'OddsRatio_working_3-way'!AB208+'OddsRatio_working_3-way'!AH208</f>
        <v>-0.24396707439053172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1.0021527858826342</v>
      </c>
      <c r="AS208" s="11">
        <f>IF(('OddsRatio_working_3-way'!X208=0),IF(Q208&gt;0,-Q208^(1/3),(-Q208)^(1/3)),'OddsRatio_working_3-way'!AM208-'OddsRatio_working_3-way'!R208/3)</f>
        <v>-0.75818571149210245</v>
      </c>
      <c r="AT208" s="11">
        <f>IF(('OddsRatio_working_3-way'!X208=0),IF(Q208&gt;0,-Q208^(1/3),(-Q208)^(1/3)),'OddsRatio_working_3-way'!AN208-'OddsRatio_working_3-way'!R208/3)</f>
        <v>-0.24396707439053172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1.98</v>
      </c>
      <c r="B209" s="4">
        <f>IF('True_Odds_Calculator_3-way'!B208="","",'True_Odds_Calculator_3-way'!B208)</f>
        <v>3.91</v>
      </c>
      <c r="C209" s="4">
        <f>IF('True_Odds_Calculator_3-way'!C208="","",'True_Odds_Calculator_3-way'!C208)</f>
        <v>3.75</v>
      </c>
      <c r="D209" s="9">
        <f t="shared" si="52"/>
        <v>0.49418168921417149</v>
      </c>
      <c r="E209" s="9">
        <f t="shared" si="53"/>
        <v>0.24756711576326723</v>
      </c>
      <c r="F209" s="9">
        <f t="shared" si="54"/>
        <v>0.25825119502256111</v>
      </c>
      <c r="G209" s="9">
        <f t="shared" si="55"/>
        <v>1.0444359730844632</v>
      </c>
      <c r="H209" s="9">
        <f t="shared" si="56"/>
        <v>2.0235472536227741</v>
      </c>
      <c r="I209" s="9">
        <f t="shared" si="57"/>
        <v>4.039308681675787</v>
      </c>
      <c r="J209" s="9">
        <f t="shared" si="58"/>
        <v>3.8721989259822744</v>
      </c>
      <c r="K209" s="11">
        <f t="shared" si="59"/>
        <v>0.50505050505050508</v>
      </c>
      <c r="L209" s="11">
        <f t="shared" si="60"/>
        <v>0.25575447570332482</v>
      </c>
      <c r="M209" s="11">
        <f t="shared" si="61"/>
        <v>0.26666666666666666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-0.27013356067064509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0.2287151136255996</v>
      </c>
      <c r="Q209" s="11">
        <f>2*'OddsRatio_working_3-way'!K209*'OddsRatio_working_3-way'!L209*'OddsRatio_working_3-way'!M209</f>
        <v>6.8890094465542034E-2</v>
      </c>
      <c r="R209" s="11">
        <f t="shared" si="62"/>
        <v>0</v>
      </c>
      <c r="S209" s="11">
        <f t="shared" si="63"/>
        <v>-0.84667418982588361</v>
      </c>
      <c r="T209" s="11">
        <f t="shared" si="64"/>
        <v>-0.25502234633309739</v>
      </c>
      <c r="U209" s="11">
        <f>'OddsRatio_working_3-way'!S209-'OddsRatio_working_3-way'!R209^2/3</f>
        <v>-0.84667418982588361</v>
      </c>
      <c r="V209" s="11">
        <f>'OddsRatio_working_3-way'!S209*'OddsRatio_working_3-way'!R209/3-2*'OddsRatio_working_3-way'!R209^3/27-'OddsRatio_working_3-way'!T209</f>
        <v>0.25502234633309739</v>
      </c>
      <c r="W209" s="11">
        <f>'OddsRatio_working_3-way'!V209^2+4*'OddsRatio_working_3-way'!U209^3/27</f>
        <v>-2.4881302907017067E-2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0.14993140101080837</v>
      </c>
      <c r="Y209" s="11">
        <f>IF('OddsRatio_working_3-way'!W209&gt;=0,IF('OddsRatio_working_3-way'!V209+SQRT('OddsRatio_working_3-way'!W209)&gt;0,0,PI()),ACOS('OddsRatio_working_3-way'!V209/(2*'OddsRatio_working_3-way'!X209)))</f>
        <v>0.55393067609322633</v>
      </c>
      <c r="Z209" s="11">
        <f>'OddsRatio_working_3-way'!X209^(1/3)*COS('OddsRatio_working_3-way'!Y209/3)</f>
        <v>0.5222179865422315</v>
      </c>
      <c r="AA209" s="11">
        <f>'OddsRatio_working_3-way'!X209^(1/3)*COS(('OddsRatio_working_3-way'!Y209+2*PI())/3)</f>
        <v>-0.345576906441172</v>
      </c>
      <c r="AB209" s="11">
        <f>'OddsRatio_working_3-way'!X209^(1/3)*COS(('OddsRatio_working_3-way'!Y209+4*PI())/3)</f>
        <v>-0.17664108010105936</v>
      </c>
      <c r="AC209" s="11">
        <f>'OddsRatio_working_3-way'!X209^(1/3)*SIN('OddsRatio_working_3-way'!Y209/3)</f>
        <v>9.7535144813235941E-2</v>
      </c>
      <c r="AD209" s="11">
        <f>'OddsRatio_working_3-way'!X209^(1/3)*SIN(('OddsRatio_working_3-way'!Y209+2*PI())/3)</f>
        <v>0.40348647025211465</v>
      </c>
      <c r="AE209" s="11">
        <f>'OddsRatio_working_3-way'!X209^(1/3)*SIN(('OddsRatio_working_3-way'!Y209+4*PI())/3)</f>
        <v>-0.50102161506535059</v>
      </c>
      <c r="AF209" s="11">
        <f>-'OddsRatio_working_3-way'!U209/(3*'OddsRatio_working_3-way'!X209^(1/3))*COS(('OddsRatio_working_3-way'!Y209)/3)</f>
        <v>0.52221798654223162</v>
      </c>
      <c r="AG209" s="11">
        <f>-'OddsRatio_working_3-way'!U209/(3*'OddsRatio_working_3-way'!X209^(1/3))*COS(('OddsRatio_working_3-way'!Y209+2*PI())/3)</f>
        <v>-0.34557690644117212</v>
      </c>
      <c r="AH209" s="11">
        <f>-'OddsRatio_working_3-way'!U209/(3*'OddsRatio_working_3-way'!X209^(1/3))*COS(('OddsRatio_working_3-way'!Y209+4*PI())/3)</f>
        <v>-0.17664108010105939</v>
      </c>
      <c r="AI209" s="11">
        <f>'OddsRatio_working_3-way'!U209/(3*'OddsRatio_working_3-way'!X209^(1/3))*SIN(('OddsRatio_working_3-way'!Y209)/3)</f>
        <v>-9.7535144813235969E-2</v>
      </c>
      <c r="AJ209" s="11">
        <f>'OddsRatio_working_3-way'!U209/(3*'OddsRatio_working_3-way'!X209^(1/3))*SIN(('OddsRatio_working_3-way'!Y209+2*PI())/3)</f>
        <v>-0.4034864702521147</v>
      </c>
      <c r="AK209" s="11">
        <f>'OddsRatio_working_3-way'!U209/(3*'OddsRatio_working_3-way'!X209^(1/3))*SIN(('OddsRatio_working_3-way'!Y209+4*PI())/3)</f>
        <v>0.5010216150653507</v>
      </c>
      <c r="AL209" s="11">
        <f>'OddsRatio_working_3-way'!Z209+'OddsRatio_working_3-way'!AF209</f>
        <v>1.0444359730844632</v>
      </c>
      <c r="AM209" s="11">
        <f>'OddsRatio_working_3-way'!AA209+'OddsRatio_working_3-way'!AG209</f>
        <v>-0.69115381288234412</v>
      </c>
      <c r="AN209" s="11">
        <f>'OddsRatio_working_3-way'!AB209+'OddsRatio_working_3-way'!AH209</f>
        <v>-0.35328216020211878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1.0444359730844632</v>
      </c>
      <c r="AS209" s="11">
        <f>IF(('OddsRatio_working_3-way'!X209=0),IF(Q209&gt;0,-Q209^(1/3),(-Q209)^(1/3)),'OddsRatio_working_3-way'!AM209-'OddsRatio_working_3-way'!R209/3)</f>
        <v>-0.69115381288234412</v>
      </c>
      <c r="AT209" s="11">
        <f>IF(('OddsRatio_working_3-way'!X209=0),IF(Q209&gt;0,-Q209^(1/3),(-Q209)^(1/3)),'OddsRatio_working_3-way'!AN209-'OddsRatio_working_3-way'!R209/3)</f>
        <v>-0.35328216020211878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1.32</v>
      </c>
      <c r="B210" s="4">
        <f>IF('True_Odds_Calculator_3-way'!B209="","",'True_Odds_Calculator_3-way'!B209)</f>
        <v>6.06</v>
      </c>
      <c r="C210" s="4">
        <f>IF('True_Odds_Calculator_3-way'!C209="","",'True_Odds_Calculator_3-way'!C209)</f>
        <v>9.2100000000000009</v>
      </c>
      <c r="D210" s="9">
        <f t="shared" si="52"/>
        <v>0.74353417619899209</v>
      </c>
      <c r="E210" s="9">
        <f t="shared" si="53"/>
        <v>0.15493845961924435</v>
      </c>
      <c r="F210" s="9">
        <f t="shared" si="54"/>
        <v>0.10152736418176352</v>
      </c>
      <c r="G210" s="9">
        <f t="shared" si="55"/>
        <v>1.0779002835824674</v>
      </c>
      <c r="H210" s="9">
        <f t="shared" si="56"/>
        <v>1.3449280907463894</v>
      </c>
      <c r="I210" s="9">
        <f t="shared" si="57"/>
        <v>6.4541754349272846</v>
      </c>
      <c r="J210" s="9">
        <f t="shared" si="58"/>
        <v>9.849561328212058</v>
      </c>
      <c r="K210" s="11">
        <f t="shared" si="59"/>
        <v>0.75757575757575757</v>
      </c>
      <c r="L210" s="11">
        <f t="shared" si="60"/>
        <v>0.16501650165016502</v>
      </c>
      <c r="M210" s="11">
        <f t="shared" si="61"/>
        <v>0.10857763300760043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-0.18044193127238883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0.1844647005417154</v>
      </c>
      <c r="Q210" s="11">
        <f>2*'OddsRatio_working_3-way'!K210*'OddsRatio_working_3-way'!L210*'OddsRatio_working_3-way'!M210</f>
        <v>2.7147122964196524E-2</v>
      </c>
      <c r="R210" s="11">
        <f t="shared" si="62"/>
        <v>0</v>
      </c>
      <c r="S210" s="11">
        <f t="shared" si="63"/>
        <v>-1.0222939825624784</v>
      </c>
      <c r="T210" s="11">
        <f t="shared" si="64"/>
        <v>-0.15044797388704612</v>
      </c>
      <c r="U210" s="11">
        <f>'OddsRatio_working_3-way'!S210-'OddsRatio_working_3-way'!R210^2/3</f>
        <v>-1.0222939825624784</v>
      </c>
      <c r="V210" s="11">
        <f>'OddsRatio_working_3-way'!S210*'OddsRatio_working_3-way'!R210/3-2*'OddsRatio_working_3-way'!R210^3/27-'OddsRatio_working_3-way'!T210</f>
        <v>0.15044797388704612</v>
      </c>
      <c r="W210" s="11">
        <f>'OddsRatio_working_3-way'!V210^2+4*'OddsRatio_working_3-way'!U210^3/27</f>
        <v>-0.13564453207996582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0.19892154541846588</v>
      </c>
      <c r="Y210" s="11">
        <f>IF('OddsRatio_working_3-way'!W210&gt;=0,IF('OddsRatio_working_3-way'!V210+SQRT('OddsRatio_working_3-way'!W210)&gt;0,0,PI()),ACOS('OddsRatio_working_3-way'!V210/(2*'OddsRatio_working_3-way'!X210)))</f>
        <v>1.1829894405808636</v>
      </c>
      <c r="Z210" s="11">
        <f>'OddsRatio_working_3-way'!X210^(1/3)*COS('OddsRatio_working_3-way'!Y210/3)</f>
        <v>0.53895014179123368</v>
      </c>
      <c r="AA210" s="11">
        <f>'OddsRatio_working_3-way'!X210^(1/3)*COS(('OddsRatio_working_3-way'!Y210+2*PI())/3)</f>
        <v>-0.46369930763765266</v>
      </c>
      <c r="AB210" s="11">
        <f>'OddsRatio_working_3-way'!X210^(1/3)*COS(('OddsRatio_working_3-way'!Y210+4*PI())/3)</f>
        <v>-7.5250834153580914E-2</v>
      </c>
      <c r="AC210" s="11">
        <f>'OddsRatio_working_3-way'!X210^(1/3)*SIN('OddsRatio_working_3-way'!Y210/3)</f>
        <v>0.22427083073232806</v>
      </c>
      <c r="AD210" s="11">
        <f>'OddsRatio_working_3-way'!X210^(1/3)*SIN(('OddsRatio_working_3-way'!Y210+2*PI())/3)</f>
        <v>0.35460909879826968</v>
      </c>
      <c r="AE210" s="11">
        <f>'OddsRatio_working_3-way'!X210^(1/3)*SIN(('OddsRatio_working_3-way'!Y210+4*PI())/3)</f>
        <v>-0.57887992953059764</v>
      </c>
      <c r="AF210" s="11">
        <f>-'OddsRatio_working_3-way'!U210/(3*'OddsRatio_working_3-way'!X210^(1/3))*COS(('OddsRatio_working_3-way'!Y210)/3)</f>
        <v>0.53895014179123368</v>
      </c>
      <c r="AG210" s="11">
        <f>-'OddsRatio_working_3-way'!U210/(3*'OddsRatio_working_3-way'!X210^(1/3))*COS(('OddsRatio_working_3-way'!Y210+2*PI())/3)</f>
        <v>-0.46369930763765266</v>
      </c>
      <c r="AH210" s="11">
        <f>-'OddsRatio_working_3-way'!U210/(3*'OddsRatio_working_3-way'!X210^(1/3))*COS(('OddsRatio_working_3-way'!Y210+4*PI())/3)</f>
        <v>-7.5250834153580914E-2</v>
      </c>
      <c r="AI210" s="11">
        <f>'OddsRatio_working_3-way'!U210/(3*'OddsRatio_working_3-way'!X210^(1/3))*SIN(('OddsRatio_working_3-way'!Y210)/3)</f>
        <v>-0.22427083073232806</v>
      </c>
      <c r="AJ210" s="11">
        <f>'OddsRatio_working_3-way'!U210/(3*'OddsRatio_working_3-way'!X210^(1/3))*SIN(('OddsRatio_working_3-way'!Y210+2*PI())/3)</f>
        <v>-0.35460909879826968</v>
      </c>
      <c r="AK210" s="11">
        <f>'OddsRatio_working_3-way'!U210/(3*'OddsRatio_working_3-way'!X210^(1/3))*SIN(('OddsRatio_working_3-way'!Y210+4*PI())/3)</f>
        <v>0.57887992953059764</v>
      </c>
      <c r="AL210" s="11">
        <f>'OddsRatio_working_3-way'!Z210+'OddsRatio_working_3-way'!AF210</f>
        <v>1.0779002835824674</v>
      </c>
      <c r="AM210" s="11">
        <f>'OddsRatio_working_3-way'!AA210+'OddsRatio_working_3-way'!AG210</f>
        <v>-0.92739861527530532</v>
      </c>
      <c r="AN210" s="11">
        <f>'OddsRatio_working_3-way'!AB210+'OddsRatio_working_3-way'!AH210</f>
        <v>-0.15050166830716183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1.0779002835824674</v>
      </c>
      <c r="AS210" s="11">
        <f>IF(('OddsRatio_working_3-way'!X210=0),IF(Q210&gt;0,-Q210^(1/3),(-Q210)^(1/3)),'OddsRatio_working_3-way'!AM210-'OddsRatio_working_3-way'!R210/3)</f>
        <v>-0.92739861527530532</v>
      </c>
      <c r="AT210" s="11">
        <f>IF(('OddsRatio_working_3-way'!X210=0),IF(Q210&gt;0,-Q210^(1/3),(-Q210)^(1/3)),'OddsRatio_working_3-way'!AN210-'OddsRatio_working_3-way'!R210/3)</f>
        <v>-0.15050166830716183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2.16</v>
      </c>
      <c r="B211" s="4">
        <f>IF('True_Odds_Calculator_3-way'!B210="","",'True_Odds_Calculator_3-way'!B210)</f>
        <v>3.8</v>
      </c>
      <c r="C211" s="4">
        <f>IF('True_Odds_Calculator_3-way'!C210="","",'True_Odds_Calculator_3-way'!C210)</f>
        <v>3.31</v>
      </c>
      <c r="D211" s="9">
        <f t="shared" si="52"/>
        <v>0.45216675406118351</v>
      </c>
      <c r="E211" s="9">
        <f t="shared" si="53"/>
        <v>0.25481032845098806</v>
      </c>
      <c r="F211" s="9">
        <f t="shared" si="54"/>
        <v>0.29302291748782849</v>
      </c>
      <c r="G211" s="9">
        <f t="shared" si="55"/>
        <v>1.0444598930829934</v>
      </c>
      <c r="H211" s="9">
        <f t="shared" si="56"/>
        <v>2.2115734759762726</v>
      </c>
      <c r="I211" s="9">
        <f t="shared" si="57"/>
        <v>3.9244877006323815</v>
      </c>
      <c r="J211" s="9">
        <f t="shared" si="58"/>
        <v>3.4127023530217144</v>
      </c>
      <c r="K211" s="11">
        <f t="shared" si="59"/>
        <v>0.46296296296296291</v>
      </c>
      <c r="L211" s="11">
        <f t="shared" si="60"/>
        <v>0.26315789473684209</v>
      </c>
      <c r="M211" s="11">
        <f t="shared" si="61"/>
        <v>0.30211480362537763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-0.27616119856539645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0.23078214165827454</v>
      </c>
      <c r="Q211" s="11">
        <f>2*'OddsRatio_working_3-way'!K211*'OddsRatio_working_3-way'!L211*'OddsRatio_working_3-way'!M211</f>
        <v>7.3614718232304477E-2</v>
      </c>
      <c r="R211" s="11">
        <f t="shared" si="62"/>
        <v>0</v>
      </c>
      <c r="S211" s="11">
        <f t="shared" si="63"/>
        <v>-0.83567909922589689</v>
      </c>
      <c r="T211" s="11">
        <f t="shared" si="64"/>
        <v>-0.26656430597317282</v>
      </c>
      <c r="U211" s="11">
        <f>'OddsRatio_working_3-way'!S211-'OddsRatio_working_3-way'!R211^2/3</f>
        <v>-0.83567909922589689</v>
      </c>
      <c r="V211" s="11">
        <f>'OddsRatio_working_3-way'!S211*'OddsRatio_working_3-way'!R211/3-2*'OddsRatio_working_3-way'!R211^3/27-'OddsRatio_working_3-way'!T211</f>
        <v>0.26656430597317282</v>
      </c>
      <c r="W211" s="11">
        <f>'OddsRatio_working_3-way'!V211^2+4*'OddsRatio_working_3-way'!U211^3/27</f>
        <v>-1.5403394548712895E-2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0.14702034193239399</v>
      </c>
      <c r="Y211" s="11">
        <f>IF('OddsRatio_working_3-way'!W211&gt;=0,IF('OddsRatio_working_3-way'!V211+SQRT('OddsRatio_working_3-way'!W211)&gt;0,0,PI()),ACOS('OddsRatio_working_3-way'!V211/(2*'OddsRatio_working_3-way'!X211)))</f>
        <v>0.43574494485596826</v>
      </c>
      <c r="Z211" s="11">
        <f>'OddsRatio_working_3-way'!X211^(1/3)*COS('OddsRatio_working_3-way'!Y211/3)</f>
        <v>0.52222994654149668</v>
      </c>
      <c r="AA211" s="11">
        <f>'OddsRatio_working_3-way'!X211^(1/3)*COS(('OddsRatio_working_3-way'!Y211+2*PI())/3)</f>
        <v>-0.32727150739945976</v>
      </c>
      <c r="AB211" s="11">
        <f>'OddsRatio_working_3-way'!X211^(1/3)*COS(('OddsRatio_working_3-way'!Y211+4*PI())/3)</f>
        <v>-0.19495843914203662</v>
      </c>
      <c r="AC211" s="11">
        <f>'OddsRatio_working_3-way'!X211^(1/3)*SIN('OddsRatio_working_3-way'!Y211/3)</f>
        <v>7.6390985575728501E-2</v>
      </c>
      <c r="AD211" s="11">
        <f>'OddsRatio_working_3-way'!X211^(1/3)*SIN(('OddsRatio_working_3-way'!Y211+2*PI())/3)</f>
        <v>0.41406890753406134</v>
      </c>
      <c r="AE211" s="11">
        <f>'OddsRatio_working_3-way'!X211^(1/3)*SIN(('OddsRatio_working_3-way'!Y211+4*PI())/3)</f>
        <v>-0.49045989310978982</v>
      </c>
      <c r="AF211" s="11">
        <f>-'OddsRatio_working_3-way'!U211/(3*'OddsRatio_working_3-way'!X211^(1/3))*COS(('OddsRatio_working_3-way'!Y211)/3)</f>
        <v>0.52222994654149668</v>
      </c>
      <c r="AG211" s="11">
        <f>-'OddsRatio_working_3-way'!U211/(3*'OddsRatio_working_3-way'!X211^(1/3))*COS(('OddsRatio_working_3-way'!Y211+2*PI())/3)</f>
        <v>-0.32727150739945976</v>
      </c>
      <c r="AH211" s="11">
        <f>-'OddsRatio_working_3-way'!U211/(3*'OddsRatio_working_3-way'!X211^(1/3))*COS(('OddsRatio_working_3-way'!Y211+4*PI())/3)</f>
        <v>-0.19495843914203662</v>
      </c>
      <c r="AI211" s="11">
        <f>'OddsRatio_working_3-way'!U211/(3*'OddsRatio_working_3-way'!X211^(1/3))*SIN(('OddsRatio_working_3-way'!Y211)/3)</f>
        <v>-7.6390985575728501E-2</v>
      </c>
      <c r="AJ211" s="11">
        <f>'OddsRatio_working_3-way'!U211/(3*'OddsRatio_working_3-way'!X211^(1/3))*SIN(('OddsRatio_working_3-way'!Y211+2*PI())/3)</f>
        <v>-0.41406890753406134</v>
      </c>
      <c r="AK211" s="11">
        <f>'OddsRatio_working_3-way'!U211/(3*'OddsRatio_working_3-way'!X211^(1/3))*SIN(('OddsRatio_working_3-way'!Y211+4*PI())/3)</f>
        <v>0.49045989310978982</v>
      </c>
      <c r="AL211" s="11">
        <f>'OddsRatio_working_3-way'!Z211+'OddsRatio_working_3-way'!AF211</f>
        <v>1.0444598930829934</v>
      </c>
      <c r="AM211" s="11">
        <f>'OddsRatio_working_3-way'!AA211+'OddsRatio_working_3-way'!AG211</f>
        <v>-0.65454301479891952</v>
      </c>
      <c r="AN211" s="11">
        <f>'OddsRatio_working_3-way'!AB211+'OddsRatio_working_3-way'!AH211</f>
        <v>-0.38991687828407323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1.0444598930829934</v>
      </c>
      <c r="AS211" s="11">
        <f>IF(('OddsRatio_working_3-way'!X211=0),IF(Q211&gt;0,-Q211^(1/3),(-Q211)^(1/3)),'OddsRatio_working_3-way'!AM211-'OddsRatio_working_3-way'!R211/3)</f>
        <v>-0.65454301479891952</v>
      </c>
      <c r="AT211" s="11">
        <f>IF(('OddsRatio_working_3-way'!X211=0),IF(Q211&gt;0,-Q211^(1/3),(-Q211)^(1/3)),'OddsRatio_working_3-way'!AN211-'OddsRatio_working_3-way'!R211/3)</f>
        <v>-0.38991687828407323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1.63</v>
      </c>
      <c r="B212" s="4">
        <f>IF('True_Odds_Calculator_3-way'!B211="","",'True_Odds_Calculator_3-way'!B211)</f>
        <v>4.16</v>
      </c>
      <c r="C212" s="4">
        <f>IF('True_Odds_Calculator_3-way'!C211="","",'True_Odds_Calculator_3-way'!C211)</f>
        <v>5.26</v>
      </c>
      <c r="D212" s="9">
        <f t="shared" si="52"/>
        <v>0.59498688612171358</v>
      </c>
      <c r="E212" s="9">
        <f t="shared" si="53"/>
        <v>0.22653384237843088</v>
      </c>
      <c r="F212" s="9">
        <f t="shared" si="54"/>
        <v>0.17847927149985532</v>
      </c>
      <c r="G212" s="9">
        <f t="shared" si="55"/>
        <v>1.0804909713681523</v>
      </c>
      <c r="H212" s="9">
        <f t="shared" si="56"/>
        <v>1.6807093119619361</v>
      </c>
      <c r="I212" s="9">
        <f t="shared" si="57"/>
        <v>4.4143514695233614</v>
      </c>
      <c r="J212" s="9">
        <f t="shared" si="58"/>
        <v>5.6028915380283282</v>
      </c>
      <c r="K212" s="11">
        <f t="shared" si="59"/>
        <v>0.61349693251533743</v>
      </c>
      <c r="L212" s="11">
        <f t="shared" si="60"/>
        <v>0.24038461538461536</v>
      </c>
      <c r="M212" s="11">
        <f t="shared" si="61"/>
        <v>0.19011406844106465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-0.23777738799957648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0.22569877462107285</v>
      </c>
      <c r="Q212" s="11">
        <f>2*'OddsRatio_working_3-way'!K212*'OddsRatio_working_3-way'!L212*'OddsRatio_working_3-way'!M212</f>
        <v>5.6074229719521189E-2</v>
      </c>
      <c r="R212" s="11">
        <f t="shared" si="62"/>
        <v>0</v>
      </c>
      <c r="S212" s="11">
        <f t="shared" si="63"/>
        <v>-0.94920200999716109</v>
      </c>
      <c r="T212" s="11">
        <f t="shared" si="64"/>
        <v>-0.23582658633469833</v>
      </c>
      <c r="U212" s="11">
        <f>'OddsRatio_working_3-way'!S212-'OddsRatio_working_3-way'!R212^2/3</f>
        <v>-0.94920200999716109</v>
      </c>
      <c r="V212" s="11">
        <f>'OddsRatio_working_3-way'!S212*'OddsRatio_working_3-way'!R212/3-2*'OddsRatio_working_3-way'!R212^3/27-'OddsRatio_working_3-way'!T212</f>
        <v>0.23582658633469833</v>
      </c>
      <c r="W212" s="11">
        <f>'OddsRatio_working_3-way'!V212^2+4*'OddsRatio_working_3-way'!U212^3/27</f>
        <v>-7.1084525830329065E-2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0.17797380751995923</v>
      </c>
      <c r="Y212" s="11">
        <f>IF('OddsRatio_working_3-way'!W212&gt;=0,IF('OddsRatio_working_3-way'!V212+SQRT('OddsRatio_working_3-way'!W212)&gt;0,0,PI()),ACOS('OddsRatio_working_3-way'!V212/(2*'OddsRatio_working_3-way'!X212)))</f>
        <v>0.84660261355743271</v>
      </c>
      <c r="Z212" s="11">
        <f>'OddsRatio_working_3-way'!X212^(1/3)*COS('OddsRatio_working_3-way'!Y212/3)</f>
        <v>0.54024548568407615</v>
      </c>
      <c r="AA212" s="11">
        <f>'OddsRatio_working_3-way'!X212^(1/3)*COS(('OddsRatio_working_3-way'!Y212+2*PI())/3)</f>
        <v>-0.40577529128021822</v>
      </c>
      <c r="AB212" s="11">
        <f>'OddsRatio_working_3-way'!X212^(1/3)*COS(('OddsRatio_working_3-way'!Y212+4*PI())/3)</f>
        <v>-0.13447019440385799</v>
      </c>
      <c r="AC212" s="11">
        <f>'OddsRatio_working_3-way'!X212^(1/3)*SIN('OddsRatio_working_3-way'!Y212/3)</f>
        <v>0.1566380707140842</v>
      </c>
      <c r="AD212" s="11">
        <f>'OddsRatio_working_3-way'!X212^(1/3)*SIN(('OddsRatio_working_3-way'!Y212+2*PI())/3)</f>
        <v>0.38954727952523011</v>
      </c>
      <c r="AE212" s="11">
        <f>'OddsRatio_working_3-way'!X212^(1/3)*SIN(('OddsRatio_working_3-way'!Y212+4*PI())/3)</f>
        <v>-0.54618535023931425</v>
      </c>
      <c r="AF212" s="11">
        <f>-'OddsRatio_working_3-way'!U212/(3*'OddsRatio_working_3-way'!X212^(1/3))*COS(('OddsRatio_working_3-way'!Y212)/3)</f>
        <v>0.54024548568407615</v>
      </c>
      <c r="AG212" s="11">
        <f>-'OddsRatio_working_3-way'!U212/(3*'OddsRatio_working_3-way'!X212^(1/3))*COS(('OddsRatio_working_3-way'!Y212+2*PI())/3)</f>
        <v>-0.40577529128021822</v>
      </c>
      <c r="AH212" s="11">
        <f>-'OddsRatio_working_3-way'!U212/(3*'OddsRatio_working_3-way'!X212^(1/3))*COS(('OddsRatio_working_3-way'!Y212+4*PI())/3)</f>
        <v>-0.13447019440385799</v>
      </c>
      <c r="AI212" s="11">
        <f>'OddsRatio_working_3-way'!U212/(3*'OddsRatio_working_3-way'!X212^(1/3))*SIN(('OddsRatio_working_3-way'!Y212)/3)</f>
        <v>-0.1566380707140842</v>
      </c>
      <c r="AJ212" s="11">
        <f>'OddsRatio_working_3-way'!U212/(3*'OddsRatio_working_3-way'!X212^(1/3))*SIN(('OddsRatio_working_3-way'!Y212+2*PI())/3)</f>
        <v>-0.38954727952523011</v>
      </c>
      <c r="AK212" s="11">
        <f>'OddsRatio_working_3-way'!U212/(3*'OddsRatio_working_3-way'!X212^(1/3))*SIN(('OddsRatio_working_3-way'!Y212+4*PI())/3)</f>
        <v>0.54618535023931425</v>
      </c>
      <c r="AL212" s="11">
        <f>'OddsRatio_working_3-way'!Z212+'OddsRatio_working_3-way'!AF212</f>
        <v>1.0804909713681523</v>
      </c>
      <c r="AM212" s="11">
        <f>'OddsRatio_working_3-way'!AA212+'OddsRatio_working_3-way'!AG212</f>
        <v>-0.81155058256043644</v>
      </c>
      <c r="AN212" s="11">
        <f>'OddsRatio_working_3-way'!AB212+'OddsRatio_working_3-way'!AH212</f>
        <v>-0.26894038880771598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1.0804909713681523</v>
      </c>
      <c r="AS212" s="11">
        <f>IF(('OddsRatio_working_3-way'!X212=0),IF(Q212&gt;0,-Q212^(1/3),(-Q212)^(1/3)),'OddsRatio_working_3-way'!AM212-'OddsRatio_working_3-way'!R212/3)</f>
        <v>-0.81155058256043644</v>
      </c>
      <c r="AT212" s="11">
        <f>IF(('OddsRatio_working_3-way'!X212=0),IF(Q212&gt;0,-Q212^(1/3),(-Q212)^(1/3)),'OddsRatio_working_3-way'!AN212-'OddsRatio_working_3-way'!R212/3)</f>
        <v>-0.26894038880771598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1.45</v>
      </c>
      <c r="B213" s="4">
        <f>IF('True_Odds_Calculator_3-way'!B212="","",'True_Odds_Calculator_3-way'!B212)</f>
        <v>4.95</v>
      </c>
      <c r="C213" s="4">
        <f>IF('True_Odds_Calculator_3-way'!C212="","",'True_Odds_Calculator_3-way'!C212)</f>
        <v>6.61</v>
      </c>
      <c r="D213" s="9">
        <f t="shared" si="52"/>
        <v>0.67093831734881249</v>
      </c>
      <c r="E213" s="9">
        <f t="shared" si="53"/>
        <v>0.18849924935366913</v>
      </c>
      <c r="F213" s="9">
        <f t="shared" si="54"/>
        <v>0.14056243329751858</v>
      </c>
      <c r="G213" s="9">
        <f t="shared" si="55"/>
        <v>1.0898888389007286</v>
      </c>
      <c r="H213" s="9">
        <f t="shared" si="56"/>
        <v>1.4904499775053277</v>
      </c>
      <c r="I213" s="9">
        <f t="shared" si="57"/>
        <v>5.3050609136578775</v>
      </c>
      <c r="J213" s="9">
        <f t="shared" si="58"/>
        <v>7.1142763862330884</v>
      </c>
      <c r="K213" s="11">
        <f t="shared" si="59"/>
        <v>0.68965517241379315</v>
      </c>
      <c r="L213" s="11">
        <f t="shared" si="60"/>
        <v>0.20202020202020202</v>
      </c>
      <c r="M213" s="11">
        <f t="shared" si="61"/>
        <v>0.15128593040847199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-0.2101831081433565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0.21098880715970808</v>
      </c>
      <c r="Q213" s="11">
        <f>2*'OddsRatio_working_3-way'!K213*'OddsRatio_working_3-way'!L213*'OddsRatio_working_3-way'!M213</f>
        <v>4.2155605826115501E-2</v>
      </c>
      <c r="R213" s="11">
        <f t="shared" si="62"/>
        <v>0</v>
      </c>
      <c r="S213" s="11">
        <f t="shared" si="63"/>
        <v>-1.0038333195444138</v>
      </c>
      <c r="T213" s="11">
        <f t="shared" si="64"/>
        <v>-0.20056609781107171</v>
      </c>
      <c r="U213" s="11">
        <f>'OddsRatio_working_3-way'!S213-'OddsRatio_working_3-way'!R213^2/3</f>
        <v>-1.0038333195444138</v>
      </c>
      <c r="V213" s="11">
        <f>'OddsRatio_working_3-way'!S213*'OddsRatio_working_3-way'!R213/3-2*'OddsRatio_working_3-way'!R213^3/27-'OddsRatio_working_3-way'!T213</f>
        <v>0.20056609781107171</v>
      </c>
      <c r="W213" s="11">
        <f>'OddsRatio_working_3-way'!V213^2+4*'OddsRatio_working_3-way'!U213^3/27</f>
        <v>-0.109631625294399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0.19355773356130684</v>
      </c>
      <c r="Y213" s="11">
        <f>IF('OddsRatio_working_3-way'!W213&gt;=0,IF('OddsRatio_working_3-way'!V213+SQRT('OddsRatio_working_3-way'!W213)&gt;0,0,PI()),ACOS('OddsRatio_working_3-way'!V213/(2*'OddsRatio_working_3-way'!X213)))</f>
        <v>1.0261635105293145</v>
      </c>
      <c r="Z213" s="11">
        <f>'OddsRatio_working_3-way'!X213^(1/3)*COS('OddsRatio_working_3-way'!Y213/3)</f>
        <v>0.54494441945036443</v>
      </c>
      <c r="AA213" s="11">
        <f>'OddsRatio_working_3-way'!X213^(1/3)*COS(('OddsRatio_working_3-way'!Y213+2*PI())/3)</f>
        <v>-0.44050498827904794</v>
      </c>
      <c r="AB213" s="11">
        <f>'OddsRatio_working_3-way'!X213^(1/3)*COS(('OddsRatio_working_3-way'!Y213+4*PI())/3)</f>
        <v>-0.10443943117131668</v>
      </c>
      <c r="AC213" s="11">
        <f>'OddsRatio_working_3-way'!X213^(1/3)*SIN('OddsRatio_working_3-way'!Y213/3)</f>
        <v>0.19402753986151025</v>
      </c>
      <c r="AD213" s="11">
        <f>'OddsRatio_working_3-way'!X213^(1/3)*SIN(('OddsRatio_working_3-way'!Y213+2*PI())/3)</f>
        <v>0.37492194096382331</v>
      </c>
      <c r="AE213" s="11">
        <f>'OddsRatio_working_3-way'!X213^(1/3)*SIN(('OddsRatio_working_3-way'!Y213+4*PI())/3)</f>
        <v>-0.56894948082533348</v>
      </c>
      <c r="AF213" s="11">
        <f>-'OddsRatio_working_3-way'!U213/(3*'OddsRatio_working_3-way'!X213^(1/3))*COS(('OddsRatio_working_3-way'!Y213)/3)</f>
        <v>0.5449444194503642</v>
      </c>
      <c r="AG213" s="11">
        <f>-'OddsRatio_working_3-way'!U213/(3*'OddsRatio_working_3-way'!X213^(1/3))*COS(('OddsRatio_working_3-way'!Y213+2*PI())/3)</f>
        <v>-0.44050498827904777</v>
      </c>
      <c r="AH213" s="11">
        <f>-'OddsRatio_working_3-way'!U213/(3*'OddsRatio_working_3-way'!X213^(1/3))*COS(('OddsRatio_working_3-way'!Y213+4*PI())/3)</f>
        <v>-0.10443943117131664</v>
      </c>
      <c r="AI213" s="11">
        <f>'OddsRatio_working_3-way'!U213/(3*'OddsRatio_working_3-way'!X213^(1/3))*SIN(('OddsRatio_working_3-way'!Y213)/3)</f>
        <v>-0.19402753986151017</v>
      </c>
      <c r="AJ213" s="11">
        <f>'OddsRatio_working_3-way'!U213/(3*'OddsRatio_working_3-way'!X213^(1/3))*SIN(('OddsRatio_working_3-way'!Y213+2*PI())/3)</f>
        <v>-0.37492194096382314</v>
      </c>
      <c r="AK213" s="11">
        <f>'OddsRatio_working_3-way'!U213/(3*'OddsRatio_working_3-way'!X213^(1/3))*SIN(('OddsRatio_working_3-way'!Y213+4*PI())/3)</f>
        <v>0.56894948082533325</v>
      </c>
      <c r="AL213" s="11">
        <f>'OddsRatio_working_3-way'!Z213+'OddsRatio_working_3-way'!AF213</f>
        <v>1.0898888389007286</v>
      </c>
      <c r="AM213" s="11">
        <f>'OddsRatio_working_3-way'!AA213+'OddsRatio_working_3-way'!AG213</f>
        <v>-0.88100997655809565</v>
      </c>
      <c r="AN213" s="11">
        <f>'OddsRatio_working_3-way'!AB213+'OddsRatio_working_3-way'!AH213</f>
        <v>-0.20887886234263331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1.0898888389007286</v>
      </c>
      <c r="AS213" s="11">
        <f>IF(('OddsRatio_working_3-way'!X213=0),IF(Q213&gt;0,-Q213^(1/3),(-Q213)^(1/3)),'OddsRatio_working_3-way'!AM213-'OddsRatio_working_3-way'!R213/3)</f>
        <v>-0.88100997655809565</v>
      </c>
      <c r="AT213" s="11">
        <f>IF(('OddsRatio_working_3-way'!X213=0),IF(Q213&gt;0,-Q213^(1/3),(-Q213)^(1/3)),'OddsRatio_working_3-way'!AN213-'OddsRatio_working_3-way'!R213/3)</f>
        <v>-0.20887886234263331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3.04</v>
      </c>
      <c r="B214" s="4">
        <f>IF('True_Odds_Calculator_3-way'!B213="","",'True_Odds_Calculator_3-way'!B213)</f>
        <v>3.65</v>
      </c>
      <c r="C214" s="4">
        <f>IF('True_Odds_Calculator_3-way'!C213="","",'True_Odds_Calculator_3-way'!C213)</f>
        <v>2.2999999999999998</v>
      </c>
      <c r="D214" s="9">
        <f t="shared" si="52"/>
        <v>0.31645604871741501</v>
      </c>
      <c r="E214" s="9">
        <f t="shared" si="53"/>
        <v>0.26275147488325495</v>
      </c>
      <c r="F214" s="9">
        <f t="shared" si="54"/>
        <v>0.42079247639932998</v>
      </c>
      <c r="G214" s="9">
        <f t="shared" si="55"/>
        <v>1.0588218038878932</v>
      </c>
      <c r="H214" s="9">
        <f t="shared" si="56"/>
        <v>3.1599964799313018</v>
      </c>
      <c r="I214" s="9">
        <f t="shared" si="57"/>
        <v>3.8058777803029171</v>
      </c>
      <c r="J214" s="9">
        <f t="shared" si="58"/>
        <v>2.3764683450542612</v>
      </c>
      <c r="K214" s="11">
        <f t="shared" si="59"/>
        <v>0.32894736842105265</v>
      </c>
      <c r="L214" s="11">
        <f t="shared" si="60"/>
        <v>0.27397260273972601</v>
      </c>
      <c r="M214" s="11">
        <f t="shared" si="61"/>
        <v>0.43478260869565222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-0.27537538008212914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0.23471051064229964</v>
      </c>
      <c r="Q214" s="11">
        <f>2*'OddsRatio_working_3-way'!K214*'OddsRatio_working_3-way'!L214*'OddsRatio_working_3-way'!M214</f>
        <v>7.8367449296260314E-2</v>
      </c>
      <c r="R214" s="11">
        <f t="shared" si="62"/>
        <v>0</v>
      </c>
      <c r="S214" s="11">
        <f t="shared" si="63"/>
        <v>-0.8523293206978001</v>
      </c>
      <c r="T214" s="11">
        <f t="shared" si="64"/>
        <v>-0.28458408036654426</v>
      </c>
      <c r="U214" s="11">
        <f>'OddsRatio_working_3-way'!S214-'OddsRatio_working_3-way'!R214^2/3</f>
        <v>-0.8523293206978001</v>
      </c>
      <c r="V214" s="11">
        <f>'OddsRatio_working_3-way'!S214*'OddsRatio_working_3-way'!R214/3-2*'OddsRatio_working_3-way'!R214^3/27-'OddsRatio_working_3-way'!T214</f>
        <v>0.28458408036654426</v>
      </c>
      <c r="W214" s="11">
        <f>'OddsRatio_working_3-way'!V214^2+4*'OddsRatio_working_3-way'!U214^3/27</f>
        <v>-1.0743405035230066E-2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0.15143604576957709</v>
      </c>
      <c r="Y214" s="11">
        <f>IF('OddsRatio_working_3-way'!W214&gt;=0,IF('OddsRatio_working_3-way'!V214+SQRT('OddsRatio_working_3-way'!W214)&gt;0,0,PI()),ACOS('OddsRatio_working_3-way'!V214/(2*'OddsRatio_working_3-way'!X214)))</f>
        <v>0.34928385107909432</v>
      </c>
      <c r="Z214" s="11">
        <f>'OddsRatio_working_3-way'!X214^(1/3)*COS('OddsRatio_working_3-way'!Y214/3)</f>
        <v>0.52941090194394658</v>
      </c>
      <c r="AA214" s="11">
        <f>'OddsRatio_working_3-way'!X214^(1/3)*COS(('OddsRatio_working_3-way'!Y214+2*PI())/3)</f>
        <v>-0.31832823392495707</v>
      </c>
      <c r="AB214" s="11">
        <f>'OddsRatio_working_3-way'!X214^(1/3)*COS(('OddsRatio_working_3-way'!Y214+4*PI())/3)</f>
        <v>-0.21108266801898959</v>
      </c>
      <c r="AC214" s="11">
        <f>'OddsRatio_working_3-way'!X214^(1/3)*SIN('OddsRatio_working_3-way'!Y214/3)</f>
        <v>6.1918256345204134E-2</v>
      </c>
      <c r="AD214" s="11">
        <f>'OddsRatio_working_3-way'!X214^(1/3)*SIN(('OddsRatio_working_3-way'!Y214+2*PI())/3)</f>
        <v>0.42752416195128812</v>
      </c>
      <c r="AE214" s="11">
        <f>'OddsRatio_working_3-way'!X214^(1/3)*SIN(('OddsRatio_working_3-way'!Y214+4*PI())/3)</f>
        <v>-0.48944241829649221</v>
      </c>
      <c r="AF214" s="11">
        <f>-'OddsRatio_working_3-way'!U214/(3*'OddsRatio_working_3-way'!X214^(1/3))*COS(('OddsRatio_working_3-way'!Y214)/3)</f>
        <v>0.52941090194394658</v>
      </c>
      <c r="AG214" s="11">
        <f>-'OddsRatio_working_3-way'!U214/(3*'OddsRatio_working_3-way'!X214^(1/3))*COS(('OddsRatio_working_3-way'!Y214+2*PI())/3)</f>
        <v>-0.31832823392495707</v>
      </c>
      <c r="AH214" s="11">
        <f>-'OddsRatio_working_3-way'!U214/(3*'OddsRatio_working_3-way'!X214^(1/3))*COS(('OddsRatio_working_3-way'!Y214+4*PI())/3)</f>
        <v>-0.21108266801898959</v>
      </c>
      <c r="AI214" s="11">
        <f>'OddsRatio_working_3-way'!U214/(3*'OddsRatio_working_3-way'!X214^(1/3))*SIN(('OddsRatio_working_3-way'!Y214)/3)</f>
        <v>-6.1918256345204134E-2</v>
      </c>
      <c r="AJ214" s="11">
        <f>'OddsRatio_working_3-way'!U214/(3*'OddsRatio_working_3-way'!X214^(1/3))*SIN(('OddsRatio_working_3-way'!Y214+2*PI())/3)</f>
        <v>-0.42752416195128812</v>
      </c>
      <c r="AK214" s="11">
        <f>'OddsRatio_working_3-way'!U214/(3*'OddsRatio_working_3-way'!X214^(1/3))*SIN(('OddsRatio_working_3-way'!Y214+4*PI())/3)</f>
        <v>0.48944241829649221</v>
      </c>
      <c r="AL214" s="11">
        <f>'OddsRatio_working_3-way'!Z214+'OddsRatio_working_3-way'!AF214</f>
        <v>1.0588218038878932</v>
      </c>
      <c r="AM214" s="11">
        <f>'OddsRatio_working_3-way'!AA214+'OddsRatio_working_3-way'!AG214</f>
        <v>-0.63665646784991414</v>
      </c>
      <c r="AN214" s="11">
        <f>'OddsRatio_working_3-way'!AB214+'OddsRatio_working_3-way'!AH214</f>
        <v>-0.42216533603797918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1.0588218038878932</v>
      </c>
      <c r="AS214" s="11">
        <f>IF(('OddsRatio_working_3-way'!X214=0),IF(Q214&gt;0,-Q214^(1/3),(-Q214)^(1/3)),'OddsRatio_working_3-way'!AM214-'OddsRatio_working_3-way'!R214/3)</f>
        <v>-0.63665646784991414</v>
      </c>
      <c r="AT214" s="11">
        <f>IF(('OddsRatio_working_3-way'!X214=0),IF(Q214&gt;0,-Q214^(1/3),(-Q214)^(1/3)),'OddsRatio_working_3-way'!AN214-'OddsRatio_working_3-way'!R214/3)</f>
        <v>-0.42216533603797918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1.46</v>
      </c>
      <c r="B215" s="4">
        <f>IF('True_Odds_Calculator_3-way'!B214="","",'True_Odds_Calculator_3-way'!B214)</f>
        <v>4.75</v>
      </c>
      <c r="C215" s="4">
        <f>IF('True_Odds_Calculator_3-way'!C214="","",'True_Odds_Calculator_3-way'!C214)</f>
        <v>6.72</v>
      </c>
      <c r="D215" s="9">
        <f t="shared" si="52"/>
        <v>0.66567699535966485</v>
      </c>
      <c r="E215" s="9">
        <f t="shared" si="53"/>
        <v>0.1962990991525278</v>
      </c>
      <c r="F215" s="9">
        <f t="shared" si="54"/>
        <v>0.1380239054878071</v>
      </c>
      <c r="G215" s="9">
        <f t="shared" si="55"/>
        <v>1.091804502166676</v>
      </c>
      <c r="H215" s="9">
        <f t="shared" si="56"/>
        <v>1.5022300709966712</v>
      </c>
      <c r="I215" s="9">
        <f t="shared" si="57"/>
        <v>5.0942668831250346</v>
      </c>
      <c r="J215" s="9">
        <f t="shared" si="58"/>
        <v>7.2451217523933851</v>
      </c>
      <c r="K215" s="11">
        <f t="shared" si="59"/>
        <v>0.68493150684931503</v>
      </c>
      <c r="L215" s="11">
        <f t="shared" si="60"/>
        <v>0.21052631578947367</v>
      </c>
      <c r="M215" s="11">
        <f t="shared" si="61"/>
        <v>0.14880952380952381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-0.21172365846122143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0.21307549696158207</v>
      </c>
      <c r="Q215" s="11">
        <f>2*'OddsRatio_working_3-way'!K215*'OddsRatio_working_3-way'!L215*'OddsRatio_working_3-way'!M215</f>
        <v>4.291550794795207E-2</v>
      </c>
      <c r="R215" s="11">
        <f t="shared" si="62"/>
        <v>0</v>
      </c>
      <c r="S215" s="11">
        <f t="shared" si="63"/>
        <v>-1.0063849194283985</v>
      </c>
      <c r="T215" s="11">
        <f t="shared" si="64"/>
        <v>-0.20269585486976802</v>
      </c>
      <c r="U215" s="11">
        <f>'OddsRatio_working_3-way'!S215-'OddsRatio_working_3-way'!R215^2/3</f>
        <v>-1.0063849194283985</v>
      </c>
      <c r="V215" s="11">
        <f>'OddsRatio_working_3-way'!S215*'OddsRatio_working_3-way'!R215/3-2*'OddsRatio_working_3-way'!R215^3/27-'OddsRatio_working_3-way'!T215</f>
        <v>0.20269585486976802</v>
      </c>
      <c r="W215" s="11">
        <f>'OddsRatio_working_3-way'!V215^2+4*'OddsRatio_working_3-way'!U215^3/27</f>
        <v>-0.10991843785102569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0.19429619620080815</v>
      </c>
      <c r="Y215" s="11">
        <f>IF('OddsRatio_working_3-way'!W215&gt;=0,IF('OddsRatio_working_3-way'!V215+SQRT('OddsRatio_working_3-way'!W215)&gt;0,0,PI()),ACOS('OddsRatio_working_3-way'!V215/(2*'OddsRatio_working_3-way'!X215)))</f>
        <v>1.0220528468306069</v>
      </c>
      <c r="Z215" s="11">
        <f>'OddsRatio_working_3-way'!X215^(1/3)*COS('OddsRatio_working_3-way'!Y215/3)</f>
        <v>0.54590225108333801</v>
      </c>
      <c r="AA215" s="11">
        <f>'OddsRatio_working_3-way'!X215^(1/3)*COS(('OddsRatio_working_3-way'!Y215+2*PI())/3)</f>
        <v>-0.44054969073155298</v>
      </c>
      <c r="AB215" s="11">
        <f>'OddsRatio_working_3-way'!X215^(1/3)*COS(('OddsRatio_working_3-way'!Y215+4*PI())/3)</f>
        <v>-0.1053525603517847</v>
      </c>
      <c r="AC215" s="11">
        <f>'OddsRatio_working_3-way'!X215^(1/3)*SIN('OddsRatio_working_3-way'!Y215/3)</f>
        <v>0.19352615345634921</v>
      </c>
      <c r="AD215" s="11">
        <f>'OddsRatio_working_3-way'!X215^(1/3)*SIN(('OddsRatio_working_3-way'!Y215+2*PI())/3)</f>
        <v>0.37600214069310728</v>
      </c>
      <c r="AE215" s="11">
        <f>'OddsRatio_working_3-way'!X215^(1/3)*SIN(('OddsRatio_working_3-way'!Y215+4*PI())/3)</f>
        <v>-0.56952829414945649</v>
      </c>
      <c r="AF215" s="11">
        <f>-'OddsRatio_working_3-way'!U215/(3*'OddsRatio_working_3-way'!X215^(1/3))*COS(('OddsRatio_working_3-way'!Y215)/3)</f>
        <v>0.5459022510833379</v>
      </c>
      <c r="AG215" s="11">
        <f>-'OddsRatio_working_3-way'!U215/(3*'OddsRatio_working_3-way'!X215^(1/3))*COS(('OddsRatio_working_3-way'!Y215+2*PI())/3)</f>
        <v>-0.44054969073155287</v>
      </c>
      <c r="AH215" s="11">
        <f>-'OddsRatio_working_3-way'!U215/(3*'OddsRatio_working_3-way'!X215^(1/3))*COS(('OddsRatio_working_3-way'!Y215+4*PI())/3)</f>
        <v>-0.10535256035178468</v>
      </c>
      <c r="AI215" s="11">
        <f>'OddsRatio_working_3-way'!U215/(3*'OddsRatio_working_3-way'!X215^(1/3))*SIN(('OddsRatio_working_3-way'!Y215)/3)</f>
        <v>-0.19352615345634919</v>
      </c>
      <c r="AJ215" s="11">
        <f>'OddsRatio_working_3-way'!U215/(3*'OddsRatio_working_3-way'!X215^(1/3))*SIN(('OddsRatio_working_3-way'!Y215+2*PI())/3)</f>
        <v>-0.37600214069310722</v>
      </c>
      <c r="AK215" s="11">
        <f>'OddsRatio_working_3-way'!U215/(3*'OddsRatio_working_3-way'!X215^(1/3))*SIN(('OddsRatio_working_3-way'!Y215+4*PI())/3)</f>
        <v>0.56952829414945638</v>
      </c>
      <c r="AL215" s="11">
        <f>'OddsRatio_working_3-way'!Z215+'OddsRatio_working_3-way'!AF215</f>
        <v>1.091804502166676</v>
      </c>
      <c r="AM215" s="11">
        <f>'OddsRatio_working_3-way'!AA215+'OddsRatio_working_3-way'!AG215</f>
        <v>-0.88109938146310585</v>
      </c>
      <c r="AN215" s="11">
        <f>'OddsRatio_working_3-way'!AB215+'OddsRatio_working_3-way'!AH215</f>
        <v>-0.21070512070356939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1.091804502166676</v>
      </c>
      <c r="AS215" s="11">
        <f>IF(('OddsRatio_working_3-way'!X215=0),IF(Q215&gt;0,-Q215^(1/3),(-Q215)^(1/3)),'OddsRatio_working_3-way'!AM215-'OddsRatio_working_3-way'!R215/3)</f>
        <v>-0.88109938146310585</v>
      </c>
      <c r="AT215" s="11">
        <f>IF(('OddsRatio_working_3-way'!X215=0),IF(Q215&gt;0,-Q215^(1/3),(-Q215)^(1/3)),'OddsRatio_working_3-way'!AN215-'OddsRatio_working_3-way'!R215/3)</f>
        <v>-0.21070512070356939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1.51</v>
      </c>
      <c r="B216" s="4">
        <f>IF('True_Odds_Calculator_3-way'!B215="","",'True_Odds_Calculator_3-way'!B215)</f>
        <v>4.3600000000000003</v>
      </c>
      <c r="C216" s="4">
        <f>IF('True_Odds_Calculator_3-way'!C215="","",'True_Odds_Calculator_3-way'!C215)</f>
        <v>7.17</v>
      </c>
      <c r="D216" s="9">
        <f t="shared" si="52"/>
        <v>0.64868029550190465</v>
      </c>
      <c r="E216" s="9">
        <f t="shared" si="53"/>
        <v>0.21890786314079835</v>
      </c>
      <c r="F216" s="9">
        <f t="shared" si="54"/>
        <v>0.13241184135729714</v>
      </c>
      <c r="G216" s="9">
        <f t="shared" si="55"/>
        <v>1.0619440276809169</v>
      </c>
      <c r="H216" s="9">
        <f t="shared" si="56"/>
        <v>1.5415914541172675</v>
      </c>
      <c r="I216" s="9">
        <f t="shared" si="57"/>
        <v>4.5681319330078818</v>
      </c>
      <c r="J216" s="9">
        <f t="shared" si="58"/>
        <v>7.5521946507912574</v>
      </c>
      <c r="K216" s="11">
        <f t="shared" si="59"/>
        <v>0.66225165562913912</v>
      </c>
      <c r="L216" s="11">
        <f t="shared" si="60"/>
        <v>0.2293577981651376</v>
      </c>
      <c r="M216" s="11">
        <f t="shared" si="61"/>
        <v>0.1394700139470014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-0.22398143631150425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0.21269198311378179</v>
      </c>
      <c r="Q216" s="11">
        <f>2*'OddsRatio_working_3-way'!K216*'OddsRatio_working_3-way'!L216*'OddsRatio_working_3-way'!M216</f>
        <v>4.2368920939000361E-2</v>
      </c>
      <c r="R216" s="11">
        <f t="shared" si="62"/>
        <v>0</v>
      </c>
      <c r="S216" s="11">
        <f t="shared" si="63"/>
        <v>-0.94959647824553839</v>
      </c>
      <c r="T216" s="11">
        <f t="shared" si="64"/>
        <v>-0.18916264506883237</v>
      </c>
      <c r="U216" s="11">
        <f>'OddsRatio_working_3-way'!S216-'OddsRatio_working_3-way'!R216^2/3</f>
        <v>-0.94959647824553839</v>
      </c>
      <c r="V216" s="11">
        <f>'OddsRatio_working_3-way'!S216*'OddsRatio_working_3-way'!R216/3-2*'OddsRatio_working_3-way'!R216^3/27-'OddsRatio_working_3-way'!T216</f>
        <v>0.18916264506883237</v>
      </c>
      <c r="W216" s="11">
        <f>'OddsRatio_working_3-way'!V216^2+4*'OddsRatio_working_3-way'!U216^3/27</f>
        <v>-9.1074223910420388E-2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0.17808476226214404</v>
      </c>
      <c r="Y216" s="11">
        <f>IF('OddsRatio_working_3-way'!W216&gt;=0,IF('OddsRatio_working_3-way'!V216+SQRT('OddsRatio_working_3-way'!W216)&gt;0,0,PI()),ACOS('OddsRatio_working_3-way'!V216/(2*'OddsRatio_working_3-way'!X216)))</f>
        <v>1.0108947126919583</v>
      </c>
      <c r="Z216" s="11">
        <f>'OddsRatio_working_3-way'!X216^(1/3)*COS('OddsRatio_working_3-way'!Y216/3)</f>
        <v>0.53097201384045845</v>
      </c>
      <c r="AA216" s="11">
        <f>'OddsRatio_working_3-way'!X216^(1/3)*COS(('OddsRatio_working_3-way'!Y216+2*PI())/3)</f>
        <v>-0.42657809223183174</v>
      </c>
      <c r="AB216" s="11">
        <f>'OddsRatio_working_3-way'!X216^(1/3)*COS(('OddsRatio_working_3-way'!Y216+4*PI())/3)</f>
        <v>-0.10439392160862682</v>
      </c>
      <c r="AC216" s="11">
        <f>'OddsRatio_working_3-way'!X216^(1/3)*SIN('OddsRatio_working_3-way'!Y216/3)</f>
        <v>0.18601311763794373</v>
      </c>
      <c r="AD216" s="11">
        <f>'OddsRatio_working_3-way'!X216^(1/3)*SIN(('OddsRatio_working_3-way'!Y216+2*PI())/3)</f>
        <v>0.3668286938654477</v>
      </c>
      <c r="AE216" s="11">
        <f>'OddsRatio_working_3-way'!X216^(1/3)*SIN(('OddsRatio_working_3-way'!Y216+4*PI())/3)</f>
        <v>-0.5528418115033914</v>
      </c>
      <c r="AF216" s="11">
        <f>-'OddsRatio_working_3-way'!U216/(3*'OddsRatio_working_3-way'!X216^(1/3))*COS(('OddsRatio_working_3-way'!Y216)/3)</f>
        <v>0.53097201384045845</v>
      </c>
      <c r="AG216" s="11">
        <f>-'OddsRatio_working_3-way'!U216/(3*'OddsRatio_working_3-way'!X216^(1/3))*COS(('OddsRatio_working_3-way'!Y216+2*PI())/3)</f>
        <v>-0.42657809223183174</v>
      </c>
      <c r="AH216" s="11">
        <f>-'OddsRatio_working_3-way'!U216/(3*'OddsRatio_working_3-way'!X216^(1/3))*COS(('OddsRatio_working_3-way'!Y216+4*PI())/3)</f>
        <v>-0.10439392160862682</v>
      </c>
      <c r="AI216" s="11">
        <f>'OddsRatio_working_3-way'!U216/(3*'OddsRatio_working_3-way'!X216^(1/3))*SIN(('OddsRatio_working_3-way'!Y216)/3)</f>
        <v>-0.18601311763794373</v>
      </c>
      <c r="AJ216" s="11">
        <f>'OddsRatio_working_3-way'!U216/(3*'OddsRatio_working_3-way'!X216^(1/3))*SIN(('OddsRatio_working_3-way'!Y216+2*PI())/3)</f>
        <v>-0.3668286938654477</v>
      </c>
      <c r="AK216" s="11">
        <f>'OddsRatio_working_3-way'!U216/(3*'OddsRatio_working_3-way'!X216^(1/3))*SIN(('OddsRatio_working_3-way'!Y216+4*PI())/3)</f>
        <v>0.5528418115033914</v>
      </c>
      <c r="AL216" s="11">
        <f>'OddsRatio_working_3-way'!Z216+'OddsRatio_working_3-way'!AF216</f>
        <v>1.0619440276809169</v>
      </c>
      <c r="AM216" s="11">
        <f>'OddsRatio_working_3-way'!AA216+'OddsRatio_working_3-way'!AG216</f>
        <v>-0.85315618446366348</v>
      </c>
      <c r="AN216" s="11">
        <f>'OddsRatio_working_3-way'!AB216+'OddsRatio_working_3-way'!AH216</f>
        <v>-0.20878784321725363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1.0619440276809169</v>
      </c>
      <c r="AS216" s="11">
        <f>IF(('OddsRatio_working_3-way'!X216=0),IF(Q216&gt;0,-Q216^(1/3),(-Q216)^(1/3)),'OddsRatio_working_3-way'!AM216-'OddsRatio_working_3-way'!R216/3)</f>
        <v>-0.85315618446366348</v>
      </c>
      <c r="AT216" s="11">
        <f>IF(('OddsRatio_working_3-way'!X216=0),IF(Q216&gt;0,-Q216^(1/3),(-Q216)^(1/3)),'OddsRatio_working_3-way'!AN216-'OddsRatio_working_3-way'!R216/3)</f>
        <v>-0.20878784321725363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2.31</v>
      </c>
      <c r="B217" s="4">
        <f>IF('True_Odds_Calculator_3-way'!B216="","",'True_Odds_Calculator_3-way'!B216)</f>
        <v>3.26</v>
      </c>
      <c r="C217" s="4">
        <f>IF('True_Odds_Calculator_3-way'!C216="","",'True_Odds_Calculator_3-way'!C216)</f>
        <v>3.48</v>
      </c>
      <c r="D217" s="9">
        <f t="shared" si="52"/>
        <v>0.42286501511551383</v>
      </c>
      <c r="E217" s="9">
        <f t="shared" si="53"/>
        <v>0.29810023018994297</v>
      </c>
      <c r="F217" s="9">
        <f t="shared" si="54"/>
        <v>0.27903475469454325</v>
      </c>
      <c r="G217" s="9">
        <f t="shared" si="55"/>
        <v>1.0418479690105886</v>
      </c>
      <c r="H217" s="9">
        <f t="shared" si="56"/>
        <v>2.3648208394038708</v>
      </c>
      <c r="I217" s="9">
        <f t="shared" si="57"/>
        <v>3.3545764099639297</v>
      </c>
      <c r="J217" s="9">
        <f t="shared" si="58"/>
        <v>3.5837829631462599</v>
      </c>
      <c r="K217" s="11">
        <f t="shared" si="59"/>
        <v>0.4329004329004329</v>
      </c>
      <c r="L217" s="11">
        <f t="shared" si="60"/>
        <v>0.30674846625766872</v>
      </c>
      <c r="M217" s="11">
        <f t="shared" si="61"/>
        <v>0.28735632183908044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-0.2801706203440919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0.23085886212605067</v>
      </c>
      <c r="Q217" s="11">
        <f>2*'OddsRatio_working_3-way'!K217*'OddsRatio_working_3-way'!L217*'OddsRatio_working_3-way'!M217</f>
        <v>7.6316979215223346E-2</v>
      </c>
      <c r="R217" s="11">
        <f t="shared" si="62"/>
        <v>0</v>
      </c>
      <c r="S217" s="11">
        <f t="shared" si="63"/>
        <v>-0.823993828626717</v>
      </c>
      <c r="T217" s="11">
        <f t="shared" si="64"/>
        <v>-0.27239465409147667</v>
      </c>
      <c r="U217" s="11">
        <f>'OddsRatio_working_3-way'!S217-'OddsRatio_working_3-way'!R217^2/3</f>
        <v>-0.823993828626717</v>
      </c>
      <c r="V217" s="11">
        <f>'OddsRatio_working_3-way'!S217*'OddsRatio_working_3-way'!R217/3-2*'OddsRatio_working_3-way'!R217^3/27-'OddsRatio_working_3-way'!T217</f>
        <v>0.27239465409147667</v>
      </c>
      <c r="W217" s="11">
        <f>'OddsRatio_working_3-way'!V217^2+4*'OddsRatio_working_3-way'!U217^3/27</f>
        <v>-8.6846566373639383E-3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0.14394747671892269</v>
      </c>
      <c r="Y217" s="11">
        <f>IF('OddsRatio_working_3-way'!W217&gt;=0,IF('OddsRatio_working_3-way'!V217+SQRT('OddsRatio_working_3-way'!W217)&gt;0,0,PI()),ACOS('OddsRatio_working_3-way'!V217/(2*'OddsRatio_working_3-way'!X217)))</f>
        <v>0.32963709444791522</v>
      </c>
      <c r="Z217" s="11">
        <f>'OddsRatio_working_3-way'!X217^(1/3)*COS('OddsRatio_working_3-way'!Y217/3)</f>
        <v>0.52092398450529431</v>
      </c>
      <c r="AA217" s="11">
        <f>'OddsRatio_working_3-way'!X217^(1/3)*COS(('OddsRatio_working_3-way'!Y217+2*PI())/3)</f>
        <v>-0.31023255515909959</v>
      </c>
      <c r="AB217" s="11">
        <f>'OddsRatio_working_3-way'!X217^(1/3)*COS(('OddsRatio_working_3-way'!Y217+4*PI())/3)</f>
        <v>-0.21069142934619511</v>
      </c>
      <c r="AC217" s="11">
        <f>'OddsRatio_working_3-way'!X217^(1/3)*SIN('OddsRatio_working_3-way'!Y217/3)</f>
        <v>5.7470095783519026E-2</v>
      </c>
      <c r="AD217" s="11">
        <f>'OddsRatio_working_3-way'!X217^(1/3)*SIN(('OddsRatio_working_3-way'!Y217+2*PI())/3)</f>
        <v>0.42239835613043675</v>
      </c>
      <c r="AE217" s="11">
        <f>'OddsRatio_working_3-way'!X217^(1/3)*SIN(('OddsRatio_working_3-way'!Y217+4*PI())/3)</f>
        <v>-0.47986845191395555</v>
      </c>
      <c r="AF217" s="11">
        <f>-'OddsRatio_working_3-way'!U217/(3*'OddsRatio_working_3-way'!X217^(1/3))*COS(('OddsRatio_working_3-way'!Y217)/3)</f>
        <v>0.52092398450529431</v>
      </c>
      <c r="AG217" s="11">
        <f>-'OddsRatio_working_3-way'!U217/(3*'OddsRatio_working_3-way'!X217^(1/3))*COS(('OddsRatio_working_3-way'!Y217+2*PI())/3)</f>
        <v>-0.31023255515909959</v>
      </c>
      <c r="AH217" s="11">
        <f>-'OddsRatio_working_3-way'!U217/(3*'OddsRatio_working_3-way'!X217^(1/3))*COS(('OddsRatio_working_3-way'!Y217+4*PI())/3)</f>
        <v>-0.21069142934619511</v>
      </c>
      <c r="AI217" s="11">
        <f>'OddsRatio_working_3-way'!U217/(3*'OddsRatio_working_3-way'!X217^(1/3))*SIN(('OddsRatio_working_3-way'!Y217)/3)</f>
        <v>-5.7470095783519026E-2</v>
      </c>
      <c r="AJ217" s="11">
        <f>'OddsRatio_working_3-way'!U217/(3*'OddsRatio_working_3-way'!X217^(1/3))*SIN(('OddsRatio_working_3-way'!Y217+2*PI())/3)</f>
        <v>-0.42239835613043675</v>
      </c>
      <c r="AK217" s="11">
        <f>'OddsRatio_working_3-way'!U217/(3*'OddsRatio_working_3-way'!X217^(1/3))*SIN(('OddsRatio_working_3-way'!Y217+4*PI())/3)</f>
        <v>0.47986845191395555</v>
      </c>
      <c r="AL217" s="11">
        <f>'OddsRatio_working_3-way'!Z217+'OddsRatio_working_3-way'!AF217</f>
        <v>1.0418479690105886</v>
      </c>
      <c r="AM217" s="11">
        <f>'OddsRatio_working_3-way'!AA217+'OddsRatio_working_3-way'!AG217</f>
        <v>-0.62046511031819918</v>
      </c>
      <c r="AN217" s="11">
        <f>'OddsRatio_working_3-way'!AB217+'OddsRatio_working_3-way'!AH217</f>
        <v>-0.42138285869239023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1.0418479690105886</v>
      </c>
      <c r="AS217" s="11">
        <f>IF(('OddsRatio_working_3-way'!X217=0),IF(Q217&gt;0,-Q217^(1/3),(-Q217)^(1/3)),'OddsRatio_working_3-way'!AM217-'OddsRatio_working_3-way'!R217/3)</f>
        <v>-0.62046511031819918</v>
      </c>
      <c r="AT217" s="11">
        <f>IF(('OddsRatio_working_3-way'!X217=0),IF(Q217&gt;0,-Q217^(1/3),(-Q217)^(1/3)),'OddsRatio_working_3-way'!AN217-'OddsRatio_working_3-way'!R217/3)</f>
        <v>-0.42138285869239023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2.19</v>
      </c>
      <c r="B218" s="4">
        <f>IF('True_Odds_Calculator_3-way'!B217="","",'True_Odds_Calculator_3-way'!B217)</f>
        <v>3.59</v>
      </c>
      <c r="C218" s="4">
        <f>IF('True_Odds_Calculator_3-way'!C217="","",'True_Odds_Calculator_3-way'!C217)</f>
        <v>3.42</v>
      </c>
      <c r="D218" s="9">
        <f t="shared" si="52"/>
        <v>0.44614614657425095</v>
      </c>
      <c r="E218" s="9">
        <f t="shared" si="53"/>
        <v>0.27013084279586003</v>
      </c>
      <c r="F218" s="9">
        <f t="shared" si="54"/>
        <v>0.28372301062988931</v>
      </c>
      <c r="G218" s="9">
        <f t="shared" si="55"/>
        <v>1.0432083966518493</v>
      </c>
      <c r="H218" s="9">
        <f t="shared" si="56"/>
        <v>2.2414179920157005</v>
      </c>
      <c r="I218" s="9">
        <f t="shared" si="57"/>
        <v>3.7019097473282891</v>
      </c>
      <c r="J218" s="9">
        <f t="shared" si="58"/>
        <v>3.5245643198974754</v>
      </c>
      <c r="K218" s="11">
        <f t="shared" si="59"/>
        <v>0.45662100456621008</v>
      </c>
      <c r="L218" s="11">
        <f t="shared" si="60"/>
        <v>0.2785515320334262</v>
      </c>
      <c r="M218" s="11">
        <f t="shared" si="61"/>
        <v>0.29239766081871343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-0.27739422922509827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0.23058285916943608</v>
      </c>
      <c r="Q218" s="11">
        <f>2*'OddsRatio_working_3-way'!K218*'OddsRatio_working_3-way'!L218*'OddsRatio_working_3-way'!M218</f>
        <v>7.4381567474011645E-2</v>
      </c>
      <c r="R218" s="11">
        <f t="shared" si="62"/>
        <v>0</v>
      </c>
      <c r="S218" s="11">
        <f t="shared" si="63"/>
        <v>-0.83124605660892836</v>
      </c>
      <c r="T218" s="11">
        <f t="shared" si="64"/>
        <v>-0.26814388922868659</v>
      </c>
      <c r="U218" s="11">
        <f>'OddsRatio_working_3-way'!S218-'OddsRatio_working_3-way'!R218^2/3</f>
        <v>-0.83124605660892836</v>
      </c>
      <c r="V218" s="11">
        <f>'OddsRatio_working_3-way'!S218*'OddsRatio_working_3-way'!R218/3-2*'OddsRatio_working_3-way'!R218^3/27-'OddsRatio_working_3-way'!T218</f>
        <v>0.26814388922868659</v>
      </c>
      <c r="W218" s="11">
        <f>'OddsRatio_working_3-way'!V218^2+4*'OddsRatio_working_3-way'!U218^3/27</f>
        <v>-1.3190127742570404E-2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0.14585204238650254</v>
      </c>
      <c r="Y218" s="11">
        <f>IF('OddsRatio_working_3-way'!W218&gt;=0,IF('OddsRatio_working_3-way'!V218+SQRT('OddsRatio_working_3-way'!W218)&gt;0,0,PI()),ACOS('OddsRatio_working_3-way'!V218/(2*'OddsRatio_working_3-way'!X218)))</f>
        <v>0.40466955524994863</v>
      </c>
      <c r="Z218" s="11">
        <f>'OddsRatio_working_3-way'!X218^(1/3)*COS('OddsRatio_working_3-way'!Y218/3)</f>
        <v>0.52160419832592464</v>
      </c>
      <c r="AA218" s="11">
        <f>'OddsRatio_working_3-way'!X218^(1/3)*COS(('OddsRatio_working_3-way'!Y218+2*PI())/3)</f>
        <v>-0.3221071509026775</v>
      </c>
      <c r="AB218" s="11">
        <f>'OddsRatio_working_3-way'!X218^(1/3)*COS(('OddsRatio_working_3-way'!Y218+4*PI())/3)</f>
        <v>-0.19949704742324686</v>
      </c>
      <c r="AC218" s="11">
        <f>'OddsRatio_working_3-way'!X218^(1/3)*SIN('OddsRatio_working_3-way'!Y218/3)</f>
        <v>7.0788976249217123E-2</v>
      </c>
      <c r="AD218" s="11">
        <f>'OddsRatio_working_3-way'!X218^(1/3)*SIN(('OddsRatio_working_3-way'!Y218+2*PI())/3)</f>
        <v>0.41632799834625889</v>
      </c>
      <c r="AE218" s="11">
        <f>'OddsRatio_working_3-way'!X218^(1/3)*SIN(('OddsRatio_working_3-way'!Y218+4*PI())/3)</f>
        <v>-0.48711697459547593</v>
      </c>
      <c r="AF218" s="11">
        <f>-'OddsRatio_working_3-way'!U218/(3*'OddsRatio_working_3-way'!X218^(1/3))*COS(('OddsRatio_working_3-way'!Y218)/3)</f>
        <v>0.52160419832592464</v>
      </c>
      <c r="AG218" s="11">
        <f>-'OddsRatio_working_3-way'!U218/(3*'OddsRatio_working_3-way'!X218^(1/3))*COS(('OddsRatio_working_3-way'!Y218+2*PI())/3)</f>
        <v>-0.3221071509026775</v>
      </c>
      <c r="AH218" s="11">
        <f>-'OddsRatio_working_3-way'!U218/(3*'OddsRatio_working_3-way'!X218^(1/3))*COS(('OddsRatio_working_3-way'!Y218+4*PI())/3)</f>
        <v>-0.19949704742324686</v>
      </c>
      <c r="AI218" s="11">
        <f>'OddsRatio_working_3-way'!U218/(3*'OddsRatio_working_3-way'!X218^(1/3))*SIN(('OddsRatio_working_3-way'!Y218)/3)</f>
        <v>-7.0788976249217123E-2</v>
      </c>
      <c r="AJ218" s="11">
        <f>'OddsRatio_working_3-way'!U218/(3*'OddsRatio_working_3-way'!X218^(1/3))*SIN(('OddsRatio_working_3-way'!Y218+2*PI())/3)</f>
        <v>-0.41632799834625889</v>
      </c>
      <c r="AK218" s="11">
        <f>'OddsRatio_working_3-way'!U218/(3*'OddsRatio_working_3-way'!X218^(1/3))*SIN(('OddsRatio_working_3-way'!Y218+4*PI())/3)</f>
        <v>0.48711697459547593</v>
      </c>
      <c r="AL218" s="11">
        <f>'OddsRatio_working_3-way'!Z218+'OddsRatio_working_3-way'!AF218</f>
        <v>1.0432083966518493</v>
      </c>
      <c r="AM218" s="11">
        <f>'OddsRatio_working_3-way'!AA218+'OddsRatio_working_3-way'!AG218</f>
        <v>-0.64421430180535499</v>
      </c>
      <c r="AN218" s="11">
        <f>'OddsRatio_working_3-way'!AB218+'OddsRatio_working_3-way'!AH218</f>
        <v>-0.39899409484649373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1.0432083966518493</v>
      </c>
      <c r="AS218" s="11">
        <f>IF(('OddsRatio_working_3-way'!X218=0),IF(Q218&gt;0,-Q218^(1/3),(-Q218)^(1/3)),'OddsRatio_working_3-way'!AM218-'OddsRatio_working_3-way'!R218/3)</f>
        <v>-0.64421430180535499</v>
      </c>
      <c r="AT218" s="11">
        <f>IF(('OddsRatio_working_3-way'!X218=0),IF(Q218&gt;0,-Q218^(1/3),(-Q218)^(1/3)),'OddsRatio_working_3-way'!AN218-'OddsRatio_working_3-way'!R218/3)</f>
        <v>-0.39899409484649373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3.1</v>
      </c>
      <c r="B219" s="4">
        <f>IF('True_Odds_Calculator_3-way'!B218="","",'True_Odds_Calculator_3-way'!B218)</f>
        <v>3.07</v>
      </c>
      <c r="C219" s="4">
        <f>IF('True_Odds_Calculator_3-way'!C218="","",'True_Odds_Calculator_3-way'!C218)</f>
        <v>2.56</v>
      </c>
      <c r="D219" s="9">
        <f t="shared" si="52"/>
        <v>0.31001511205249788</v>
      </c>
      <c r="E219" s="9">
        <f t="shared" si="53"/>
        <v>0.31310132898674264</v>
      </c>
      <c r="F219" s="9">
        <f t="shared" si="54"/>
        <v>0.37688355896075953</v>
      </c>
      <c r="G219" s="9">
        <f t="shared" si="55"/>
        <v>1.0598329551764383</v>
      </c>
      <c r="H219" s="9">
        <f t="shared" si="56"/>
        <v>3.22564920587052</v>
      </c>
      <c r="I219" s="9">
        <f t="shared" si="57"/>
        <v>3.1938542172152262</v>
      </c>
      <c r="J219" s="9">
        <f t="shared" si="58"/>
        <v>2.6533394100752434</v>
      </c>
      <c r="K219" s="11">
        <f t="shared" si="59"/>
        <v>0.32258064516129031</v>
      </c>
      <c r="L219" s="11">
        <f t="shared" si="60"/>
        <v>0.32573289902280134</v>
      </c>
      <c r="M219" s="11">
        <f t="shared" si="61"/>
        <v>0.390625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-0.27833909057476092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0.23518769044867077</v>
      </c>
      <c r="Q219" s="11">
        <f>2*'OddsRatio_working_3-way'!K219*'OddsRatio_working_3-way'!L219*'OddsRatio_working_3-way'!M219</f>
        <v>8.2089944310181781E-2</v>
      </c>
      <c r="R219" s="11">
        <f t="shared" si="62"/>
        <v>0</v>
      </c>
      <c r="S219" s="11">
        <f t="shared" si="63"/>
        <v>-0.84496823627258411</v>
      </c>
      <c r="T219" s="11">
        <f t="shared" si="64"/>
        <v>-0.29492783115971527</v>
      </c>
      <c r="U219" s="11">
        <f>'OddsRatio_working_3-way'!S219-'OddsRatio_working_3-way'!R219^2/3</f>
        <v>-0.84496823627258411</v>
      </c>
      <c r="V219" s="11">
        <f>'OddsRatio_working_3-way'!S219*'OddsRatio_working_3-way'!R219/3-2*'OddsRatio_working_3-way'!R219^3/27-'OddsRatio_working_3-way'!T219</f>
        <v>0.29492783115971527</v>
      </c>
      <c r="W219" s="11">
        <f>'OddsRatio_working_3-way'!V219^2+4*'OddsRatio_working_3-way'!U219^3/27</f>
        <v>-2.3928465957542139E-3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0.14947848690390847</v>
      </c>
      <c r="Y219" s="11">
        <f>IF('OddsRatio_working_3-way'!W219&gt;=0,IF('OddsRatio_working_3-way'!V219+SQRT('OddsRatio_working_3-way'!W219)&gt;0,0,PI()),ACOS('OddsRatio_working_3-way'!V219/(2*'OddsRatio_working_3-way'!X219)))</f>
        <v>0.16436371388779047</v>
      </c>
      <c r="Z219" s="11">
        <f>'OddsRatio_working_3-way'!X219^(1/3)*COS('OddsRatio_working_3-way'!Y219/3)</f>
        <v>0.52991647758821914</v>
      </c>
      <c r="AA219" s="11">
        <f>'OddsRatio_working_3-way'!X219^(1/3)*COS(('OddsRatio_working_3-way'!Y219+2*PI())/3)</f>
        <v>-0.29012675391751147</v>
      </c>
      <c r="AB219" s="11">
        <f>'OddsRatio_working_3-way'!X219^(1/3)*COS(('OddsRatio_working_3-way'!Y219+4*PI())/3)</f>
        <v>-0.23978972367070758</v>
      </c>
      <c r="AC219" s="11">
        <f>'OddsRatio_working_3-way'!X219^(1/3)*SIN('OddsRatio_working_3-way'!Y219/3)</f>
        <v>2.9062097963198516E-2</v>
      </c>
      <c r="AD219" s="11">
        <f>'OddsRatio_working_3-way'!X219^(1/3)*SIN(('OddsRatio_working_3-way'!Y219+2*PI())/3)</f>
        <v>0.44439008249376566</v>
      </c>
      <c r="AE219" s="11">
        <f>'OddsRatio_working_3-way'!X219^(1/3)*SIN(('OddsRatio_working_3-way'!Y219+4*PI())/3)</f>
        <v>-0.47345218045696413</v>
      </c>
      <c r="AF219" s="11">
        <f>-'OddsRatio_working_3-way'!U219/(3*'OddsRatio_working_3-way'!X219^(1/3))*COS(('OddsRatio_working_3-way'!Y219)/3)</f>
        <v>0.52991647758821914</v>
      </c>
      <c r="AG219" s="11">
        <f>-'OddsRatio_working_3-way'!U219/(3*'OddsRatio_working_3-way'!X219^(1/3))*COS(('OddsRatio_working_3-way'!Y219+2*PI())/3)</f>
        <v>-0.29012675391751147</v>
      </c>
      <c r="AH219" s="11">
        <f>-'OddsRatio_working_3-way'!U219/(3*'OddsRatio_working_3-way'!X219^(1/3))*COS(('OddsRatio_working_3-way'!Y219+4*PI())/3)</f>
        <v>-0.23978972367070758</v>
      </c>
      <c r="AI219" s="11">
        <f>'OddsRatio_working_3-way'!U219/(3*'OddsRatio_working_3-way'!X219^(1/3))*SIN(('OddsRatio_working_3-way'!Y219)/3)</f>
        <v>-2.9062097963198516E-2</v>
      </c>
      <c r="AJ219" s="11">
        <f>'OddsRatio_working_3-way'!U219/(3*'OddsRatio_working_3-way'!X219^(1/3))*SIN(('OddsRatio_working_3-way'!Y219+2*PI())/3)</f>
        <v>-0.44439008249376566</v>
      </c>
      <c r="AK219" s="11">
        <f>'OddsRatio_working_3-way'!U219/(3*'OddsRatio_working_3-way'!X219^(1/3))*SIN(('OddsRatio_working_3-way'!Y219+4*PI())/3)</f>
        <v>0.47345218045696413</v>
      </c>
      <c r="AL219" s="11">
        <f>'OddsRatio_working_3-way'!Z219+'OddsRatio_working_3-way'!AF219</f>
        <v>1.0598329551764383</v>
      </c>
      <c r="AM219" s="11">
        <f>'OddsRatio_working_3-way'!AA219+'OddsRatio_working_3-way'!AG219</f>
        <v>-0.58025350783502294</v>
      </c>
      <c r="AN219" s="11">
        <f>'OddsRatio_working_3-way'!AB219+'OddsRatio_working_3-way'!AH219</f>
        <v>-0.47957944734141517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1.0598329551764383</v>
      </c>
      <c r="AS219" s="11">
        <f>IF(('OddsRatio_working_3-way'!X219=0),IF(Q219&gt;0,-Q219^(1/3),(-Q219)^(1/3)),'OddsRatio_working_3-way'!AM219-'OddsRatio_working_3-way'!R219/3)</f>
        <v>-0.58025350783502294</v>
      </c>
      <c r="AT219" s="11">
        <f>IF(('OddsRatio_working_3-way'!X219=0),IF(Q219&gt;0,-Q219^(1/3),(-Q219)^(1/3)),'OddsRatio_working_3-way'!AN219-'OddsRatio_working_3-way'!R219/3)</f>
        <v>-0.47957944734141517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2.95</v>
      </c>
      <c r="B220" s="4">
        <f>IF('True_Odds_Calculator_3-way'!B219="","",'True_Odds_Calculator_3-way'!B219)</f>
        <v>3.38</v>
      </c>
      <c r="C220" s="4">
        <f>IF('True_Odds_Calculator_3-way'!C219="","",'True_Odds_Calculator_3-way'!C219)</f>
        <v>2.48</v>
      </c>
      <c r="D220" s="9">
        <f t="shared" si="52"/>
        <v>0.3263164153294692</v>
      </c>
      <c r="E220" s="9">
        <f t="shared" si="53"/>
        <v>0.28411018096256235</v>
      </c>
      <c r="F220" s="9">
        <f t="shared" si="54"/>
        <v>0.38957340370796845</v>
      </c>
      <c r="G220" s="9">
        <f t="shared" si="55"/>
        <v>1.0587232058818932</v>
      </c>
      <c r="H220" s="9">
        <f t="shared" si="56"/>
        <v>3.0645102514696916</v>
      </c>
      <c r="I220" s="9">
        <f t="shared" si="57"/>
        <v>3.5197612299989052</v>
      </c>
      <c r="J220" s="9">
        <f t="shared" si="58"/>
        <v>2.5669103447052017</v>
      </c>
      <c r="K220" s="11">
        <f t="shared" si="59"/>
        <v>0.33898305084745761</v>
      </c>
      <c r="L220" s="11">
        <f t="shared" si="60"/>
        <v>0.29585798816568049</v>
      </c>
      <c r="M220" s="11">
        <f t="shared" si="61"/>
        <v>0.40322580645161293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-0.27776843167767173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0.23495556468597645</v>
      </c>
      <c r="Q220" s="11">
        <f>2*'OddsRatio_working_3-way'!K220*'OddsRatio_working_3-way'!L220*'OddsRatio_working_3-way'!M220</f>
        <v>8.087971245644629E-2</v>
      </c>
      <c r="R220" s="11">
        <f t="shared" si="62"/>
        <v>0</v>
      </c>
      <c r="S220" s="11">
        <f t="shared" si="63"/>
        <v>-0.84586849292731647</v>
      </c>
      <c r="T220" s="11">
        <f t="shared" si="64"/>
        <v>-0.29117676176499707</v>
      </c>
      <c r="U220" s="11">
        <f>'OddsRatio_working_3-way'!S220-'OddsRatio_working_3-way'!R220^2/3</f>
        <v>-0.84586849292731647</v>
      </c>
      <c r="V220" s="11">
        <f>'OddsRatio_working_3-way'!S220*'OddsRatio_working_3-way'!R220/3-2*'OddsRatio_working_3-way'!R220^3/27-'OddsRatio_working_3-way'!T220</f>
        <v>0.29117676176499707</v>
      </c>
      <c r="W220" s="11">
        <f>'OddsRatio_working_3-way'!V220^2+4*'OddsRatio_working_3-way'!U220^3/27</f>
        <v>-4.8773400365062919E-3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0.14971743938871662</v>
      </c>
      <c r="Y220" s="11">
        <f>IF('OddsRatio_working_3-way'!W220&gt;=0,IF('OddsRatio_working_3-way'!V220+SQRT('OddsRatio_working_3-way'!W220)&gt;0,0,PI()),ACOS('OddsRatio_working_3-way'!V220/(2*'OddsRatio_working_3-way'!X220)))</f>
        <v>0.23540057735391695</v>
      </c>
      <c r="Z220" s="11">
        <f>'OddsRatio_working_3-way'!X220^(1/3)*COS('OddsRatio_working_3-way'!Y220/3)</f>
        <v>0.52936160294094659</v>
      </c>
      <c r="AA220" s="11">
        <f>'OddsRatio_working_3-way'!X220^(1/3)*COS(('OddsRatio_working_3-way'!Y220+2*PI())/3)</f>
        <v>-0.30072720532263114</v>
      </c>
      <c r="AB220" s="11">
        <f>'OddsRatio_working_3-way'!X220^(1/3)*COS(('OddsRatio_working_3-way'!Y220+4*PI())/3)</f>
        <v>-0.22863439761831528</v>
      </c>
      <c r="AC220" s="11">
        <f>'OddsRatio_working_3-way'!X220^(1/3)*SIN('OddsRatio_working_3-way'!Y220/3)</f>
        <v>4.1622801934722661E-2</v>
      </c>
      <c r="AD220" s="11">
        <f>'OddsRatio_working_3-way'!X220^(1/3)*SIN(('OddsRatio_working_3-way'!Y220+2*PI())/3)</f>
        <v>0.43762919496754965</v>
      </c>
      <c r="AE220" s="11">
        <f>'OddsRatio_working_3-way'!X220^(1/3)*SIN(('OddsRatio_working_3-way'!Y220+4*PI())/3)</f>
        <v>-0.47925199690227227</v>
      </c>
      <c r="AF220" s="11">
        <f>-'OddsRatio_working_3-way'!U220/(3*'OddsRatio_working_3-way'!X220^(1/3))*COS(('OddsRatio_working_3-way'!Y220)/3)</f>
        <v>0.52936160294094659</v>
      </c>
      <c r="AG220" s="11">
        <f>-'OddsRatio_working_3-way'!U220/(3*'OddsRatio_working_3-way'!X220^(1/3))*COS(('OddsRatio_working_3-way'!Y220+2*PI())/3)</f>
        <v>-0.30072720532263114</v>
      </c>
      <c r="AH220" s="11">
        <f>-'OddsRatio_working_3-way'!U220/(3*'OddsRatio_working_3-way'!X220^(1/3))*COS(('OddsRatio_working_3-way'!Y220+4*PI())/3)</f>
        <v>-0.22863439761831528</v>
      </c>
      <c r="AI220" s="11">
        <f>'OddsRatio_working_3-way'!U220/(3*'OddsRatio_working_3-way'!X220^(1/3))*SIN(('OddsRatio_working_3-way'!Y220)/3)</f>
        <v>-4.1622801934722661E-2</v>
      </c>
      <c r="AJ220" s="11">
        <f>'OddsRatio_working_3-way'!U220/(3*'OddsRatio_working_3-way'!X220^(1/3))*SIN(('OddsRatio_working_3-way'!Y220+2*PI())/3)</f>
        <v>-0.43762919496754965</v>
      </c>
      <c r="AK220" s="11">
        <f>'OddsRatio_working_3-way'!U220/(3*'OddsRatio_working_3-way'!X220^(1/3))*SIN(('OddsRatio_working_3-way'!Y220+4*PI())/3)</f>
        <v>0.47925199690227227</v>
      </c>
      <c r="AL220" s="11">
        <f>'OddsRatio_working_3-way'!Z220+'OddsRatio_working_3-way'!AF220</f>
        <v>1.0587232058818932</v>
      </c>
      <c r="AM220" s="11">
        <f>'OddsRatio_working_3-way'!AA220+'OddsRatio_working_3-way'!AG220</f>
        <v>-0.60145441064526228</v>
      </c>
      <c r="AN220" s="11">
        <f>'OddsRatio_working_3-way'!AB220+'OddsRatio_working_3-way'!AH220</f>
        <v>-0.45726879523663055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1.0587232058818932</v>
      </c>
      <c r="AS220" s="11">
        <f>IF(('OddsRatio_working_3-way'!X220=0),IF(Q220&gt;0,-Q220^(1/3),(-Q220)^(1/3)),'OddsRatio_working_3-way'!AM220-'OddsRatio_working_3-way'!R220/3)</f>
        <v>-0.60145441064526228</v>
      </c>
      <c r="AT220" s="11">
        <f>IF(('OddsRatio_working_3-way'!X220=0),IF(Q220&gt;0,-Q220^(1/3),(-Q220)^(1/3)),'OddsRatio_working_3-way'!AN220-'OddsRatio_working_3-way'!R220/3)</f>
        <v>-0.45726879523663055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4.2</v>
      </c>
      <c r="B221" s="4">
        <f>IF('True_Odds_Calculator_3-way'!B220="","",'True_Odds_Calculator_3-way'!B220)</f>
        <v>3.62</v>
      </c>
      <c r="C221" s="4">
        <f>IF('True_Odds_Calculator_3-way'!C220="","",'True_Odds_Calculator_3-way'!C220)</f>
        <v>1.9</v>
      </c>
      <c r="D221" s="9">
        <f t="shared" si="52"/>
        <v>0.22649612815024139</v>
      </c>
      <c r="E221" s="9">
        <f t="shared" si="53"/>
        <v>0.26342811096076935</v>
      </c>
      <c r="F221" s="9">
        <f t="shared" si="54"/>
        <v>0.51007576088898932</v>
      </c>
      <c r="G221" s="9">
        <f t="shared" si="55"/>
        <v>1.0672145344255499</v>
      </c>
      <c r="H221" s="9">
        <f t="shared" si="56"/>
        <v>4.4150865101617596</v>
      </c>
      <c r="I221" s="9">
        <f t="shared" si="57"/>
        <v>3.7961020801949399</v>
      </c>
      <c r="J221" s="9">
        <f t="shared" si="58"/>
        <v>1.9604930809829948</v>
      </c>
      <c r="K221" s="11">
        <f t="shared" si="59"/>
        <v>0.23809523809523808</v>
      </c>
      <c r="L221" s="11">
        <f t="shared" si="60"/>
        <v>0.27624309392265195</v>
      </c>
      <c r="M221" s="11">
        <f t="shared" si="61"/>
        <v>0.52631578947368418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-0.2612054999376896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0.23262576330328588</v>
      </c>
      <c r="Q221" s="11">
        <f>2*'OddsRatio_working_3-way'!K221*'OddsRatio_working_3-way'!L221*'OddsRatio_working_3-way'!M221</f>
        <v>6.9233858125977932E-2</v>
      </c>
      <c r="R221" s="11">
        <f t="shared" si="62"/>
        <v>0</v>
      </c>
      <c r="S221" s="11">
        <f t="shared" si="63"/>
        <v>-0.89058524173027986</v>
      </c>
      <c r="T221" s="11">
        <f t="shared" si="64"/>
        <v>-0.26505513146734516</v>
      </c>
      <c r="U221" s="11">
        <f>'OddsRatio_working_3-way'!S221-'OddsRatio_working_3-way'!R221^2/3</f>
        <v>-0.89058524173027986</v>
      </c>
      <c r="V221" s="11">
        <f>'OddsRatio_working_3-way'!S221*'OddsRatio_working_3-way'!R221/3-2*'OddsRatio_working_3-way'!R221^3/27-'OddsRatio_working_3-way'!T221</f>
        <v>0.26505513146734516</v>
      </c>
      <c r="W221" s="11">
        <f>'OddsRatio_working_3-way'!V221^2+4*'OddsRatio_working_3-way'!U221^3/27</f>
        <v>-3.4391795745074477E-2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0.16174518421134376</v>
      </c>
      <c r="Y221" s="11">
        <f>IF('OddsRatio_working_3-way'!W221&gt;=0,IF('OddsRatio_working_3-way'!V221+SQRT('OddsRatio_working_3-way'!W221)&gt;0,0,PI()),ACOS('OddsRatio_working_3-way'!V221/(2*'OddsRatio_working_3-way'!X221)))</f>
        <v>0.61050224378531459</v>
      </c>
      <c r="Z221" s="11">
        <f>'OddsRatio_working_3-way'!X221^(1/3)*COS('OddsRatio_working_3-way'!Y221/3)</f>
        <v>0.53360726721277496</v>
      </c>
      <c r="AA221" s="11">
        <f>'OddsRatio_working_3-way'!X221^(1/3)*COS(('OddsRatio_working_3-way'!Y221+2*PI())/3)</f>
        <v>-0.36216491356767799</v>
      </c>
      <c r="AB221" s="11">
        <f>'OddsRatio_working_3-way'!X221^(1/3)*COS(('OddsRatio_working_3-way'!Y221+4*PI())/3)</f>
        <v>-0.17144235364509705</v>
      </c>
      <c r="AC221" s="11">
        <f>'OddsRatio_working_3-way'!X221^(1/3)*SIN('OddsRatio_working_3-way'!Y221/3)</f>
        <v>0.11011372131183675</v>
      </c>
      <c r="AD221" s="11">
        <f>'OddsRatio_working_3-way'!X221^(1/3)*SIN(('OddsRatio_working_3-way'!Y221+2*PI())/3)</f>
        <v>0.4070605883943359</v>
      </c>
      <c r="AE221" s="11">
        <f>'OddsRatio_working_3-way'!X221^(1/3)*SIN(('OddsRatio_working_3-way'!Y221+4*PI())/3)</f>
        <v>-0.51717430970617262</v>
      </c>
      <c r="AF221" s="11">
        <f>-'OddsRatio_working_3-way'!U221/(3*'OddsRatio_working_3-way'!X221^(1/3))*COS(('OddsRatio_working_3-way'!Y221)/3)</f>
        <v>0.53360726721277496</v>
      </c>
      <c r="AG221" s="11">
        <f>-'OddsRatio_working_3-way'!U221/(3*'OddsRatio_working_3-way'!X221^(1/3))*COS(('OddsRatio_working_3-way'!Y221+2*PI())/3)</f>
        <v>-0.36216491356767799</v>
      </c>
      <c r="AH221" s="11">
        <f>-'OddsRatio_working_3-way'!U221/(3*'OddsRatio_working_3-way'!X221^(1/3))*COS(('OddsRatio_working_3-way'!Y221+4*PI())/3)</f>
        <v>-0.17144235364509705</v>
      </c>
      <c r="AI221" s="11">
        <f>'OddsRatio_working_3-way'!U221/(3*'OddsRatio_working_3-way'!X221^(1/3))*SIN(('OddsRatio_working_3-way'!Y221)/3)</f>
        <v>-0.11011372131183675</v>
      </c>
      <c r="AJ221" s="11">
        <f>'OddsRatio_working_3-way'!U221/(3*'OddsRatio_working_3-way'!X221^(1/3))*SIN(('OddsRatio_working_3-way'!Y221+2*PI())/3)</f>
        <v>-0.4070605883943359</v>
      </c>
      <c r="AK221" s="11">
        <f>'OddsRatio_working_3-way'!U221/(3*'OddsRatio_working_3-way'!X221^(1/3))*SIN(('OddsRatio_working_3-way'!Y221+4*PI())/3)</f>
        <v>0.51717430970617262</v>
      </c>
      <c r="AL221" s="11">
        <f>'OddsRatio_working_3-way'!Z221+'OddsRatio_working_3-way'!AF221</f>
        <v>1.0672145344255499</v>
      </c>
      <c r="AM221" s="11">
        <f>'OddsRatio_working_3-way'!AA221+'OddsRatio_working_3-way'!AG221</f>
        <v>-0.72432982713535599</v>
      </c>
      <c r="AN221" s="11">
        <f>'OddsRatio_working_3-way'!AB221+'OddsRatio_working_3-way'!AH221</f>
        <v>-0.3428847072901941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1.0672145344255499</v>
      </c>
      <c r="AS221" s="11">
        <f>IF(('OddsRatio_working_3-way'!X221=0),IF(Q221&gt;0,-Q221^(1/3),(-Q221)^(1/3)),'OddsRatio_working_3-way'!AM221-'OddsRatio_working_3-way'!R221/3)</f>
        <v>-0.72432982713535599</v>
      </c>
      <c r="AT221" s="11">
        <f>IF(('OddsRatio_working_3-way'!X221=0),IF(Q221&gt;0,-Q221^(1/3),(-Q221)^(1/3)),'OddsRatio_working_3-way'!AN221-'OddsRatio_working_3-way'!R221/3)</f>
        <v>-0.3428847072901941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2.87</v>
      </c>
      <c r="B222" s="4">
        <f>IF('True_Odds_Calculator_3-way'!B221="","",'True_Odds_Calculator_3-way'!B221)</f>
        <v>2.82</v>
      </c>
      <c r="C222" s="4">
        <f>IF('True_Odds_Calculator_3-way'!C221="","",'True_Odds_Calculator_3-way'!C221)</f>
        <v>2.85</v>
      </c>
      <c r="D222" s="9">
        <f t="shared" si="52"/>
        <v>0.33053062678900946</v>
      </c>
      <c r="E222" s="9">
        <f t="shared" si="53"/>
        <v>0.33655504646842704</v>
      </c>
      <c r="F222" s="9">
        <f t="shared" si="54"/>
        <v>0.3329143267425636</v>
      </c>
      <c r="G222" s="9">
        <f t="shared" si="55"/>
        <v>1.0831220570698363</v>
      </c>
      <c r="H222" s="9">
        <f t="shared" si="56"/>
        <v>3.0254382467205945</v>
      </c>
      <c r="I222" s="9">
        <f t="shared" si="57"/>
        <v>2.9712821438671018</v>
      </c>
      <c r="J222" s="9">
        <f t="shared" si="58"/>
        <v>3.0037758055791972</v>
      </c>
      <c r="K222" s="11">
        <f t="shared" si="59"/>
        <v>0.34843205574912889</v>
      </c>
      <c r="L222" s="11">
        <f t="shared" si="60"/>
        <v>0.3546099290780142</v>
      </c>
      <c r="M222" s="11">
        <f t="shared" si="61"/>
        <v>0.35087719298245612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-0.27296618990825983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0.24017837362824115</v>
      </c>
      <c r="Q222" s="11">
        <f>2*'OddsRatio_working_3-way'!K222*'OddsRatio_working_3-way'!L222*'OddsRatio_working_3-way'!M222</f>
        <v>8.6706994089617739E-2</v>
      </c>
      <c r="R222" s="11">
        <f t="shared" si="62"/>
        <v>0</v>
      </c>
      <c r="S222" s="11">
        <f t="shared" si="63"/>
        <v>-0.87988323282440872</v>
      </c>
      <c r="T222" s="11">
        <f t="shared" si="64"/>
        <v>-0.31764737647090568</v>
      </c>
      <c r="U222" s="11">
        <f>'OddsRatio_working_3-way'!S222-'OddsRatio_working_3-way'!R222^2/3</f>
        <v>-0.87988323282440872</v>
      </c>
      <c r="V222" s="11">
        <f>'OddsRatio_working_3-way'!S222*'OddsRatio_working_3-way'!R222/3-2*'OddsRatio_working_3-way'!R222^3/27-'OddsRatio_working_3-way'!T222</f>
        <v>0.31764737647090568</v>
      </c>
      <c r="W222" s="11">
        <f>'OddsRatio_working_3-way'!V222^2+4*'OddsRatio_working_3-way'!U222^3/27</f>
        <v>-1.8775701350379204E-5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0.15883846470565596</v>
      </c>
      <c r="Y222" s="11">
        <f>IF('OddsRatio_working_3-way'!W222&gt;=0,IF('OddsRatio_working_3-way'!V222+SQRT('OddsRatio_working_3-way'!W222)&gt;0,0,PI()),ACOS('OddsRatio_working_3-way'!V222/(2*'OddsRatio_working_3-way'!X222)))</f>
        <v>1.3640361353037589E-2</v>
      </c>
      <c r="Z222" s="11">
        <f>'OddsRatio_working_3-way'!X222^(1/3)*COS('OddsRatio_working_3-way'!Y222/3)</f>
        <v>0.54156102853491817</v>
      </c>
      <c r="AA222" s="11">
        <f>'OddsRatio_working_3-way'!X222^(1/3)*COS(('OddsRatio_working_3-way'!Y222+2*PI())/3)</f>
        <v>-0.27291299762105803</v>
      </c>
      <c r="AB222" s="11">
        <f>'OddsRatio_working_3-way'!X222^(1/3)*COS(('OddsRatio_working_3-way'!Y222+4*PI())/3)</f>
        <v>-0.26864803091386036</v>
      </c>
      <c r="AC222" s="11">
        <f>'OddsRatio_working_3-way'!X222^(1/3)*SIN('OddsRatio_working_3-way'!Y222/3)</f>
        <v>2.4623796764855514E-3</v>
      </c>
      <c r="AD222" s="11">
        <f>'OddsRatio_working_3-way'!X222^(1/3)*SIN(('OddsRatio_working_3-way'!Y222+2*PI())/3)</f>
        <v>0.46777441857262558</v>
      </c>
      <c r="AE222" s="11">
        <f>'OddsRatio_working_3-way'!X222^(1/3)*SIN(('OddsRatio_working_3-way'!Y222+4*PI())/3)</f>
        <v>-0.47023679824911091</v>
      </c>
      <c r="AF222" s="11">
        <f>-'OddsRatio_working_3-way'!U222/(3*'OddsRatio_working_3-way'!X222^(1/3))*COS(('OddsRatio_working_3-way'!Y222)/3)</f>
        <v>0.54156102853491828</v>
      </c>
      <c r="AG222" s="11">
        <f>-'OddsRatio_working_3-way'!U222/(3*'OddsRatio_working_3-way'!X222^(1/3))*COS(('OddsRatio_working_3-way'!Y222+2*PI())/3)</f>
        <v>-0.27291299762105808</v>
      </c>
      <c r="AH222" s="11">
        <f>-'OddsRatio_working_3-way'!U222/(3*'OddsRatio_working_3-way'!X222^(1/3))*COS(('OddsRatio_working_3-way'!Y222+4*PI())/3)</f>
        <v>-0.26864803091386041</v>
      </c>
      <c r="AI222" s="11">
        <f>'OddsRatio_working_3-way'!U222/(3*'OddsRatio_working_3-way'!X222^(1/3))*SIN(('OddsRatio_working_3-way'!Y222)/3)</f>
        <v>-2.4623796764855518E-3</v>
      </c>
      <c r="AJ222" s="11">
        <f>'OddsRatio_working_3-way'!U222/(3*'OddsRatio_working_3-way'!X222^(1/3))*SIN(('OddsRatio_working_3-way'!Y222+2*PI())/3)</f>
        <v>-0.46777441857262569</v>
      </c>
      <c r="AK222" s="11">
        <f>'OddsRatio_working_3-way'!U222/(3*'OddsRatio_working_3-way'!X222^(1/3))*SIN(('OddsRatio_working_3-way'!Y222+4*PI())/3)</f>
        <v>0.47023679824911102</v>
      </c>
      <c r="AL222" s="11">
        <f>'OddsRatio_working_3-way'!Z222+'OddsRatio_working_3-way'!AF222</f>
        <v>1.0831220570698363</v>
      </c>
      <c r="AM222" s="11">
        <f>'OddsRatio_working_3-way'!AA222+'OddsRatio_working_3-way'!AG222</f>
        <v>-0.54582599524211606</v>
      </c>
      <c r="AN222" s="11">
        <f>'OddsRatio_working_3-way'!AB222+'OddsRatio_working_3-way'!AH222</f>
        <v>-0.53729606182772072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1.0831220570698363</v>
      </c>
      <c r="AS222" s="11">
        <f>IF(('OddsRatio_working_3-way'!X222=0),IF(Q222&gt;0,-Q222^(1/3),(-Q222)^(1/3)),'OddsRatio_working_3-way'!AM222-'OddsRatio_working_3-way'!R222/3)</f>
        <v>-0.54582599524211606</v>
      </c>
      <c r="AT222" s="11">
        <f>IF(('OddsRatio_working_3-way'!X222=0),IF(Q222&gt;0,-Q222^(1/3),(-Q222)^(1/3)),'OddsRatio_working_3-way'!AN222-'OddsRatio_working_3-way'!R222/3)</f>
        <v>-0.53729606182772072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1.49</v>
      </c>
      <c r="B223" s="4">
        <f>IF('True_Odds_Calculator_3-way'!B222="","",'True_Odds_Calculator_3-way'!B222)</f>
        <v>3.96</v>
      </c>
      <c r="C223" s="4">
        <f>IF('True_Odds_Calculator_3-way'!C222="","",'True_Odds_Calculator_3-way'!C222)</f>
        <v>7.27</v>
      </c>
      <c r="D223" s="9">
        <f t="shared" si="52"/>
        <v>0.64475070873194229</v>
      </c>
      <c r="E223" s="9">
        <f t="shared" si="53"/>
        <v>0.23103163454723008</v>
      </c>
      <c r="F223" s="9">
        <f t="shared" si="54"/>
        <v>0.12421765672082778</v>
      </c>
      <c r="G223" s="9">
        <f t="shared" si="55"/>
        <v>1.1244633682282656</v>
      </c>
      <c r="H223" s="9">
        <f t="shared" si="56"/>
        <v>1.5509870504318499</v>
      </c>
      <c r="I223" s="9">
        <f t="shared" si="57"/>
        <v>4.3284115699556667</v>
      </c>
      <c r="J223" s="9">
        <f t="shared" si="58"/>
        <v>8.0503853187912249</v>
      </c>
      <c r="K223" s="11">
        <f t="shared" si="59"/>
        <v>0.67114093959731547</v>
      </c>
      <c r="L223" s="11">
        <f t="shared" si="60"/>
        <v>0.25252525252525254</v>
      </c>
      <c r="M223" s="11">
        <f t="shared" si="61"/>
        <v>0.13755158184319122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-0.21200176016789296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0.22659504025418925</v>
      </c>
      <c r="Q223" s="11">
        <f>2*'OddsRatio_working_3-way'!K223*'OddsRatio_working_3-way'!L223*'OddsRatio_working_3-way'!M223</f>
        <v>4.6624493879462825E-2</v>
      </c>
      <c r="R223" s="11">
        <f t="shared" si="62"/>
        <v>0</v>
      </c>
      <c r="S223" s="11">
        <f t="shared" si="63"/>
        <v>-1.0688356553018206</v>
      </c>
      <c r="T223" s="11">
        <f t="shared" si="64"/>
        <v>-0.21992503195510715</v>
      </c>
      <c r="U223" s="11">
        <f>'OddsRatio_working_3-way'!S223-'OddsRatio_working_3-way'!R223^2/3</f>
        <v>-1.0688356553018206</v>
      </c>
      <c r="V223" s="11">
        <f>'OddsRatio_working_3-way'!S223*'OddsRatio_working_3-way'!R223/3-2*'OddsRatio_working_3-way'!R223^3/27-'OddsRatio_working_3-way'!T223</f>
        <v>0.21992503195510715</v>
      </c>
      <c r="W223" s="11">
        <f>'OddsRatio_working_3-way'!V223^2+4*'OddsRatio_working_3-way'!U223^3/27</f>
        <v>-0.13252900631644765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0.21265936729715348</v>
      </c>
      <c r="Y223" s="11">
        <f>IF('OddsRatio_working_3-way'!W223&gt;=0,IF('OddsRatio_working_3-way'!V223+SQRT('OddsRatio_working_3-way'!W223)&gt;0,0,PI()),ACOS('OddsRatio_working_3-way'!V223/(2*'OddsRatio_working_3-way'!X223)))</f>
        <v>1.0273570180226259</v>
      </c>
      <c r="Z223" s="11">
        <f>'OddsRatio_working_3-way'!X223^(1/3)*COS('OddsRatio_working_3-way'!Y223/3)</f>
        <v>0.56223168411413282</v>
      </c>
      <c r="AA223" s="11">
        <f>'OddsRatio_working_3-way'!X223^(1/3)*COS(('OddsRatio_working_3-way'!Y223+2*PI())/3)</f>
        <v>-0.45469741901468747</v>
      </c>
      <c r="AB223" s="11">
        <f>'OddsRatio_working_3-way'!X223^(1/3)*COS(('OddsRatio_working_3-way'!Y223+4*PI())/3)</f>
        <v>-0.10753426509944559</v>
      </c>
      <c r="AC223" s="11">
        <f>'OddsRatio_working_3-way'!X223^(1/3)*SIN('OddsRatio_working_3-way'!Y223/3)</f>
        <v>0.20043474036568465</v>
      </c>
      <c r="AD223" s="11">
        <f>'OddsRatio_working_3-way'!X223^(1/3)*SIN(('OddsRatio_working_3-way'!Y223+2*PI())/3)</f>
        <v>0.38668955107250474</v>
      </c>
      <c r="AE223" s="11">
        <f>'OddsRatio_working_3-way'!X223^(1/3)*SIN(('OddsRatio_working_3-way'!Y223+4*PI())/3)</f>
        <v>-0.58712429143818912</v>
      </c>
      <c r="AF223" s="11">
        <f>-'OddsRatio_working_3-way'!U223/(3*'OddsRatio_working_3-way'!X223^(1/3))*COS(('OddsRatio_working_3-way'!Y223)/3)</f>
        <v>0.56223168411413293</v>
      </c>
      <c r="AG223" s="11">
        <f>-'OddsRatio_working_3-way'!U223/(3*'OddsRatio_working_3-way'!X223^(1/3))*COS(('OddsRatio_working_3-way'!Y223+2*PI())/3)</f>
        <v>-0.45469741901468752</v>
      </c>
      <c r="AH223" s="11">
        <f>-'OddsRatio_working_3-way'!U223/(3*'OddsRatio_working_3-way'!X223^(1/3))*COS(('OddsRatio_working_3-way'!Y223+4*PI())/3)</f>
        <v>-0.10753426509944562</v>
      </c>
      <c r="AI223" s="11">
        <f>'OddsRatio_working_3-way'!U223/(3*'OddsRatio_working_3-way'!X223^(1/3))*SIN(('OddsRatio_working_3-way'!Y223)/3)</f>
        <v>-0.2004347403656847</v>
      </c>
      <c r="AJ223" s="11">
        <f>'OddsRatio_working_3-way'!U223/(3*'OddsRatio_working_3-way'!X223^(1/3))*SIN(('OddsRatio_working_3-way'!Y223+2*PI())/3)</f>
        <v>-0.3866895510725048</v>
      </c>
      <c r="AK223" s="11">
        <f>'OddsRatio_working_3-way'!U223/(3*'OddsRatio_working_3-way'!X223^(1/3))*SIN(('OddsRatio_working_3-way'!Y223+4*PI())/3)</f>
        <v>0.58712429143818923</v>
      </c>
      <c r="AL223" s="11">
        <f>'OddsRatio_working_3-way'!Z223+'OddsRatio_working_3-way'!AF223</f>
        <v>1.1244633682282656</v>
      </c>
      <c r="AM223" s="11">
        <f>'OddsRatio_working_3-way'!AA223+'OddsRatio_working_3-way'!AG223</f>
        <v>-0.90939483802937504</v>
      </c>
      <c r="AN223" s="11">
        <f>'OddsRatio_working_3-way'!AB223+'OddsRatio_working_3-way'!AH223</f>
        <v>-0.21506853019889122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1.1244633682282656</v>
      </c>
      <c r="AS223" s="11">
        <f>IF(('OddsRatio_working_3-way'!X223=0),IF(Q223&gt;0,-Q223^(1/3),(-Q223)^(1/3)),'OddsRatio_working_3-way'!AM223-'OddsRatio_working_3-way'!R223/3)</f>
        <v>-0.90939483802937504</v>
      </c>
      <c r="AT223" s="11">
        <f>IF(('OddsRatio_working_3-way'!X223=0),IF(Q223&gt;0,-Q223^(1/3),(-Q223)^(1/3)),'OddsRatio_working_3-way'!AN223-'OddsRatio_working_3-way'!R223/3)</f>
        <v>-0.21506853019889122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3.54</v>
      </c>
      <c r="B224" s="4">
        <f>IF('True_Odds_Calculator_3-way'!B223="","",'True_Odds_Calculator_3-way'!B223)</f>
        <v>3.71</v>
      </c>
      <c r="C224" s="4">
        <f>IF('True_Odds_Calculator_3-way'!C223="","",'True_Odds_Calculator_3-way'!C223)</f>
        <v>2.0299999999999998</v>
      </c>
      <c r="D224" s="9">
        <f t="shared" si="52"/>
        <v>0.2686301324695694</v>
      </c>
      <c r="E224" s="9">
        <f t="shared" si="53"/>
        <v>0.25609432749184835</v>
      </c>
      <c r="F224" s="9">
        <f t="shared" si="54"/>
        <v>0.47527554003858213</v>
      </c>
      <c r="G224" s="9">
        <f t="shared" si="55"/>
        <v>1.0718860541869184</v>
      </c>
      <c r="H224" s="9">
        <f t="shared" si="56"/>
        <v>3.7225905776347732</v>
      </c>
      <c r="I224" s="9">
        <f t="shared" si="57"/>
        <v>3.9048112068465501</v>
      </c>
      <c r="J224" s="9">
        <f t="shared" si="58"/>
        <v>2.1040426358125259</v>
      </c>
      <c r="K224" s="11">
        <f t="shared" si="59"/>
        <v>0.2824858757062147</v>
      </c>
      <c r="L224" s="11">
        <f t="shared" si="60"/>
        <v>0.26954177897574122</v>
      </c>
      <c r="M224" s="11">
        <f t="shared" si="61"/>
        <v>0.49261083743842371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-0.26592980961337931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0.23555180373043547</v>
      </c>
      <c r="Q224" s="11">
        <f>2*'OddsRatio_working_3-way'!K224*'OddsRatio_working_3-way'!L224*'OddsRatio_working_3-way'!M224</f>
        <v>7.5016498003323384E-2</v>
      </c>
      <c r="R224" s="11">
        <f t="shared" si="62"/>
        <v>0</v>
      </c>
      <c r="S224" s="11">
        <f t="shared" si="63"/>
        <v>-0.88576682724246392</v>
      </c>
      <c r="T224" s="11">
        <f t="shared" si="64"/>
        <v>-0.2820913462555617</v>
      </c>
      <c r="U224" s="11">
        <f>'OddsRatio_working_3-way'!S224-'OddsRatio_working_3-way'!R224^2/3</f>
        <v>-0.88576682724246392</v>
      </c>
      <c r="V224" s="11">
        <f>'OddsRatio_working_3-way'!S224*'OddsRatio_working_3-way'!R224/3-2*'OddsRatio_working_3-way'!R224^3/27-'OddsRatio_working_3-way'!T224</f>
        <v>0.2820913462555617</v>
      </c>
      <c r="W224" s="11">
        <f>'OddsRatio_working_3-way'!V224^2+4*'OddsRatio_working_3-way'!U224^3/27</f>
        <v>-2.3381136287076165E-2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0.16043430424892877</v>
      </c>
      <c r="Y224" s="11">
        <f>IF('OddsRatio_working_3-way'!W224&gt;=0,IF('OddsRatio_working_3-way'!V224+SQRT('OddsRatio_working_3-way'!W224)&gt;0,0,PI()),ACOS('OddsRatio_working_3-way'!V224/(2*'OddsRatio_working_3-way'!X224)))</f>
        <v>0.49672264563887358</v>
      </c>
      <c r="Z224" s="11">
        <f>'OddsRatio_working_3-way'!X224^(1/3)*COS('OddsRatio_working_3-way'!Y224/3)</f>
        <v>0.5359430270934592</v>
      </c>
      <c r="AA224" s="11">
        <f>'OddsRatio_working_3-way'!X224^(1/3)*COS(('OddsRatio_working_3-way'!Y224+2*PI())/3)</f>
        <v>-0.34553123629662574</v>
      </c>
      <c r="AB224" s="11">
        <f>'OddsRatio_working_3-way'!X224^(1/3)*COS(('OddsRatio_working_3-way'!Y224+4*PI())/3)</f>
        <v>-0.19041179079683354</v>
      </c>
      <c r="AC224" s="11">
        <f>'OddsRatio_working_3-way'!X224^(1/3)*SIN('OddsRatio_working_3-way'!Y224/3)</f>
        <v>8.9558253615850611E-2</v>
      </c>
      <c r="AD224" s="11">
        <f>'OddsRatio_working_3-way'!X224^(1/3)*SIN(('OddsRatio_working_3-way'!Y224+2*PI())/3)</f>
        <v>0.41936114963614202</v>
      </c>
      <c r="AE224" s="11">
        <f>'OddsRatio_working_3-way'!X224^(1/3)*SIN(('OddsRatio_working_3-way'!Y224+4*PI())/3)</f>
        <v>-0.50891940325199259</v>
      </c>
      <c r="AF224" s="11">
        <f>-'OddsRatio_working_3-way'!U224/(3*'OddsRatio_working_3-way'!X224^(1/3))*COS(('OddsRatio_working_3-way'!Y224)/3)</f>
        <v>0.5359430270934592</v>
      </c>
      <c r="AG224" s="11">
        <f>-'OddsRatio_working_3-way'!U224/(3*'OddsRatio_working_3-way'!X224^(1/3))*COS(('OddsRatio_working_3-way'!Y224+2*PI())/3)</f>
        <v>-0.34553123629662574</v>
      </c>
      <c r="AH224" s="11">
        <f>-'OddsRatio_working_3-way'!U224/(3*'OddsRatio_working_3-way'!X224^(1/3))*COS(('OddsRatio_working_3-way'!Y224+4*PI())/3)</f>
        <v>-0.19041179079683354</v>
      </c>
      <c r="AI224" s="11">
        <f>'OddsRatio_working_3-way'!U224/(3*'OddsRatio_working_3-way'!X224^(1/3))*SIN(('OddsRatio_working_3-way'!Y224)/3)</f>
        <v>-8.9558253615850611E-2</v>
      </c>
      <c r="AJ224" s="11">
        <f>'OddsRatio_working_3-way'!U224/(3*'OddsRatio_working_3-way'!X224^(1/3))*SIN(('OddsRatio_working_3-way'!Y224+2*PI())/3)</f>
        <v>-0.41936114963614202</v>
      </c>
      <c r="AK224" s="11">
        <f>'OddsRatio_working_3-way'!U224/(3*'OddsRatio_working_3-way'!X224^(1/3))*SIN(('OddsRatio_working_3-way'!Y224+4*PI())/3)</f>
        <v>0.50891940325199259</v>
      </c>
      <c r="AL224" s="11">
        <f>'OddsRatio_working_3-way'!Z224+'OddsRatio_working_3-way'!AF224</f>
        <v>1.0718860541869184</v>
      </c>
      <c r="AM224" s="11">
        <f>'OddsRatio_working_3-way'!AA224+'OddsRatio_working_3-way'!AG224</f>
        <v>-0.69106247259325149</v>
      </c>
      <c r="AN224" s="11">
        <f>'OddsRatio_working_3-way'!AB224+'OddsRatio_working_3-way'!AH224</f>
        <v>-0.38082358159366708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1.0718860541869184</v>
      </c>
      <c r="AS224" s="11">
        <f>IF(('OddsRatio_working_3-way'!X224=0),IF(Q224&gt;0,-Q224^(1/3),(-Q224)^(1/3)),'OddsRatio_working_3-way'!AM224-'OddsRatio_working_3-way'!R224/3)</f>
        <v>-0.69106247259325149</v>
      </c>
      <c r="AT224" s="11">
        <f>IF(('OddsRatio_working_3-way'!X224=0),IF(Q224&gt;0,-Q224^(1/3),(-Q224)^(1/3)),'OddsRatio_working_3-way'!AN224-'OddsRatio_working_3-way'!R224/3)</f>
        <v>-0.38082358159366708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4.34</v>
      </c>
      <c r="B225" s="4">
        <f>IF('True_Odds_Calculator_3-way'!B224="","",'True_Odds_Calculator_3-way'!B224)</f>
        <v>3.86</v>
      </c>
      <c r="C225" s="4">
        <f>IF('True_Odds_Calculator_3-way'!C224="","",'True_Odds_Calculator_3-way'!C224)</f>
        <v>1.79</v>
      </c>
      <c r="D225" s="9">
        <f t="shared" si="52"/>
        <v>0.21670530541937466</v>
      </c>
      <c r="E225" s="9">
        <f t="shared" si="53"/>
        <v>0.24419405908598446</v>
      </c>
      <c r="F225" s="9">
        <f t="shared" si="54"/>
        <v>0.53910063549464082</v>
      </c>
      <c r="G225" s="9">
        <f t="shared" si="55"/>
        <v>1.082204098238706</v>
      </c>
      <c r="H225" s="9">
        <f t="shared" si="56"/>
        <v>4.6145616881172788</v>
      </c>
      <c r="I225" s="9">
        <f t="shared" si="57"/>
        <v>4.0951037209626984</v>
      </c>
      <c r="J225" s="9">
        <f t="shared" si="58"/>
        <v>1.8549412376085781</v>
      </c>
      <c r="K225" s="11">
        <f t="shared" si="59"/>
        <v>0.2304147465437788</v>
      </c>
      <c r="L225" s="11">
        <f t="shared" si="60"/>
        <v>0.2590673575129534</v>
      </c>
      <c r="M225" s="11">
        <f t="shared" si="61"/>
        <v>0.55865921787709494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-0.25165729609792264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0.2331025962226842</v>
      </c>
      <c r="Q225" s="11">
        <f>2*'OddsRatio_working_3-way'!K225*'OddsRatio_working_3-way'!L225*'OddsRatio_working_3-way'!M225</f>
        <v>6.6696021809065573E-2</v>
      </c>
      <c r="R225" s="11">
        <f t="shared" si="62"/>
        <v>0</v>
      </c>
      <c r="S225" s="11">
        <f t="shared" si="63"/>
        <v>-0.9262699704600712</v>
      </c>
      <c r="T225" s="11">
        <f t="shared" si="64"/>
        <v>-0.26502717323607183</v>
      </c>
      <c r="U225" s="11">
        <f>'OddsRatio_working_3-way'!S225-'OddsRatio_working_3-way'!R225^2/3</f>
        <v>-0.9262699704600712</v>
      </c>
      <c r="V225" s="11">
        <f>'OddsRatio_working_3-way'!S225*'OddsRatio_working_3-way'!R225/3-2*'OddsRatio_working_3-way'!R225^3/27-'OddsRatio_working_3-way'!T225</f>
        <v>0.26502717323607183</v>
      </c>
      <c r="W225" s="11">
        <f>'OddsRatio_working_3-way'!V225^2+4*'OddsRatio_working_3-way'!U225^3/27</f>
        <v>-4.749651715941948E-2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0.17156334086345654</v>
      </c>
      <c r="Y225" s="11">
        <f>IF('OddsRatio_working_3-way'!W225&gt;=0,IF('OddsRatio_working_3-way'!V225+SQRT('OddsRatio_working_3-way'!W225)&gt;0,0,PI()),ACOS('OddsRatio_working_3-way'!V225/(2*'OddsRatio_working_3-way'!X225)))</f>
        <v>0.68820287683700976</v>
      </c>
      <c r="Z225" s="11">
        <f>'OddsRatio_working_3-way'!X225^(1/3)*COS('OddsRatio_working_3-way'!Y225/3)</f>
        <v>0.54110204911935311</v>
      </c>
      <c r="AA225" s="11">
        <f>'OddsRatio_working_3-way'!X225^(1/3)*COS(('OddsRatio_working_3-way'!Y225+2*PI())/3)</f>
        <v>-0.37997644182708173</v>
      </c>
      <c r="AB225" s="11">
        <f>'OddsRatio_working_3-way'!X225^(1/3)*COS(('OddsRatio_working_3-way'!Y225+4*PI())/3)</f>
        <v>-0.16112560729227118</v>
      </c>
      <c r="AC225" s="11">
        <f>'OddsRatio_working_3-way'!X225^(1/3)*SIN('OddsRatio_working_3-way'!Y225/3)</f>
        <v>0.12635358823104714</v>
      </c>
      <c r="AD225" s="11">
        <f>'OddsRatio_working_3-way'!X225^(1/3)*SIN(('OddsRatio_working_3-way'!Y225+2*PI())/3)</f>
        <v>0.40543132646165136</v>
      </c>
      <c r="AE225" s="11">
        <f>'OddsRatio_working_3-way'!X225^(1/3)*SIN(('OddsRatio_working_3-way'!Y225+4*PI())/3)</f>
        <v>-0.53178491469269851</v>
      </c>
      <c r="AF225" s="11">
        <f>-'OddsRatio_working_3-way'!U225/(3*'OddsRatio_working_3-way'!X225^(1/3))*COS(('OddsRatio_working_3-way'!Y225)/3)</f>
        <v>0.541102049119353</v>
      </c>
      <c r="AG225" s="11">
        <f>-'OddsRatio_working_3-way'!U225/(3*'OddsRatio_working_3-way'!X225^(1/3))*COS(('OddsRatio_working_3-way'!Y225+2*PI())/3)</f>
        <v>-0.37997644182708168</v>
      </c>
      <c r="AH225" s="11">
        <f>-'OddsRatio_working_3-way'!U225/(3*'OddsRatio_working_3-way'!X225^(1/3))*COS(('OddsRatio_working_3-way'!Y225+4*PI())/3)</f>
        <v>-0.16112560729227116</v>
      </c>
      <c r="AI225" s="11">
        <f>'OddsRatio_working_3-way'!U225/(3*'OddsRatio_working_3-way'!X225^(1/3))*SIN(('OddsRatio_working_3-way'!Y225)/3)</f>
        <v>-0.12635358823104711</v>
      </c>
      <c r="AJ225" s="11">
        <f>'OddsRatio_working_3-way'!U225/(3*'OddsRatio_working_3-way'!X225^(1/3))*SIN(('OddsRatio_working_3-way'!Y225+2*PI())/3)</f>
        <v>-0.40543132646165125</v>
      </c>
      <c r="AK225" s="11">
        <f>'OddsRatio_working_3-way'!U225/(3*'OddsRatio_working_3-way'!X225^(1/3))*SIN(('OddsRatio_working_3-way'!Y225+4*PI())/3)</f>
        <v>0.5317849146926984</v>
      </c>
      <c r="AL225" s="11">
        <f>'OddsRatio_working_3-way'!Z225+'OddsRatio_working_3-way'!AF225</f>
        <v>1.082204098238706</v>
      </c>
      <c r="AM225" s="11">
        <f>'OddsRatio_working_3-way'!AA225+'OddsRatio_working_3-way'!AG225</f>
        <v>-0.75995288365416336</v>
      </c>
      <c r="AN225" s="11">
        <f>'OddsRatio_working_3-way'!AB225+'OddsRatio_working_3-way'!AH225</f>
        <v>-0.32225121458454231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1.082204098238706</v>
      </c>
      <c r="AS225" s="11">
        <f>IF(('OddsRatio_working_3-way'!X225=0),IF(Q225&gt;0,-Q225^(1/3),(-Q225)^(1/3)),'OddsRatio_working_3-way'!AM225-'OddsRatio_working_3-way'!R225/3)</f>
        <v>-0.75995288365416336</v>
      </c>
      <c r="AT225" s="11">
        <f>IF(('OddsRatio_working_3-way'!X225=0),IF(Q225&gt;0,-Q225^(1/3),(-Q225)^(1/3)),'OddsRatio_working_3-way'!AN225-'OddsRatio_working_3-way'!R225/3)</f>
        <v>-0.32225121458454231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1.94</v>
      </c>
      <c r="B226" s="4">
        <f>IF('True_Odds_Calculator_3-way'!B225="","",'True_Odds_Calculator_3-way'!B225)</f>
        <v>3.79</v>
      </c>
      <c r="C226" s="4">
        <f>IF('True_Odds_Calculator_3-way'!C225="","",'True_Odds_Calculator_3-way'!C225)</f>
        <v>3.73</v>
      </c>
      <c r="D226" s="9">
        <f t="shared" si="52"/>
        <v>0.49675804406274227</v>
      </c>
      <c r="E226" s="9">
        <f t="shared" si="53"/>
        <v>0.24957410784806353</v>
      </c>
      <c r="F226" s="9">
        <f t="shared" si="54"/>
        <v>0.25366784808919463</v>
      </c>
      <c r="G226" s="9">
        <f t="shared" si="55"/>
        <v>1.0777153773565433</v>
      </c>
      <c r="H226" s="9">
        <f t="shared" si="56"/>
        <v>2.01305245471515</v>
      </c>
      <c r="I226" s="9">
        <f t="shared" si="57"/>
        <v>4.0068259028247555</v>
      </c>
      <c r="J226" s="9">
        <f t="shared" si="58"/>
        <v>3.9421629801833626</v>
      </c>
      <c r="K226" s="11">
        <f t="shared" si="59"/>
        <v>0.51546391752577325</v>
      </c>
      <c r="L226" s="11">
        <f t="shared" si="60"/>
        <v>0.26385224274406333</v>
      </c>
      <c r="M226" s="11">
        <f t="shared" si="61"/>
        <v>0.26809651474530832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-0.26106276425059916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0.23554980350552074</v>
      </c>
      <c r="Q226" s="11">
        <f>2*'OddsRatio_working_3-way'!K226*'OddsRatio_working_3-way'!L226*'OddsRatio_working_3-way'!M226</f>
        <v>7.2925635760223137E-2</v>
      </c>
      <c r="R226" s="11">
        <f t="shared" si="62"/>
        <v>0</v>
      </c>
      <c r="S226" s="11">
        <f t="shared" si="63"/>
        <v>-0.90227269362478657</v>
      </c>
      <c r="T226" s="11">
        <f t="shared" si="64"/>
        <v>-0.27934139121510421</v>
      </c>
      <c r="U226" s="11">
        <f>'OddsRatio_working_3-way'!S226-'OddsRatio_working_3-way'!R226^2/3</f>
        <v>-0.90227269362478657</v>
      </c>
      <c r="V226" s="11">
        <f>'OddsRatio_working_3-way'!S226*'OddsRatio_working_3-way'!R226/3-2*'OddsRatio_working_3-way'!R226^3/27-'OddsRatio_working_3-way'!T226</f>
        <v>0.27934139121510421</v>
      </c>
      <c r="W226" s="11">
        <f>'OddsRatio_working_3-way'!V226^2+4*'OddsRatio_working_3-way'!U226^3/27</f>
        <v>-3.0788624652535512E-2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0.16493956279386507</v>
      </c>
      <c r="Y226" s="11">
        <f>IF('OddsRatio_working_3-way'!W226&gt;=0,IF('OddsRatio_working_3-way'!V226+SQRT('OddsRatio_working_3-way'!W226)&gt;0,0,PI()),ACOS('OddsRatio_working_3-way'!V226/(2*'OddsRatio_working_3-way'!X226)))</f>
        <v>0.5608576359864994</v>
      </c>
      <c r="Z226" s="11">
        <f>'OddsRatio_working_3-way'!X226^(1/3)*COS('OddsRatio_working_3-way'!Y226/3)</f>
        <v>0.53885768867827177</v>
      </c>
      <c r="AA226" s="11">
        <f>'OddsRatio_working_3-way'!X226^(1/3)*COS(('OddsRatio_working_3-way'!Y226+2*PI())/3)</f>
        <v>-0.35770379503541072</v>
      </c>
      <c r="AB226" s="11">
        <f>'OddsRatio_working_3-way'!X226^(1/3)*COS(('OddsRatio_working_3-way'!Y226+4*PI())/3)</f>
        <v>-0.18115389364286119</v>
      </c>
      <c r="AC226" s="11">
        <f>'OddsRatio_working_3-way'!X226^(1/3)*SIN('OddsRatio_working_3-way'!Y226/3)</f>
        <v>0.10193113309439036</v>
      </c>
      <c r="AD226" s="11">
        <f>'OddsRatio_working_3-way'!X226^(1/3)*SIN(('OddsRatio_working_3-way'!Y226+2*PI())/3)</f>
        <v>0.41569888087275447</v>
      </c>
      <c r="AE226" s="11">
        <f>'OddsRatio_working_3-way'!X226^(1/3)*SIN(('OddsRatio_working_3-way'!Y226+4*PI())/3)</f>
        <v>-0.51763001396714481</v>
      </c>
      <c r="AF226" s="11">
        <f>-'OddsRatio_working_3-way'!U226/(3*'OddsRatio_working_3-way'!X226^(1/3))*COS(('OddsRatio_working_3-way'!Y226)/3)</f>
        <v>0.53885768867827155</v>
      </c>
      <c r="AG226" s="11">
        <f>-'OddsRatio_working_3-way'!U226/(3*'OddsRatio_working_3-way'!X226^(1/3))*COS(('OddsRatio_working_3-way'!Y226+2*PI())/3)</f>
        <v>-0.35770379503541061</v>
      </c>
      <c r="AH226" s="11">
        <f>-'OddsRatio_working_3-way'!U226/(3*'OddsRatio_working_3-way'!X226^(1/3))*COS(('OddsRatio_working_3-way'!Y226+4*PI())/3)</f>
        <v>-0.18115389364286111</v>
      </c>
      <c r="AI226" s="11">
        <f>'OddsRatio_working_3-way'!U226/(3*'OddsRatio_working_3-way'!X226^(1/3))*SIN(('OddsRatio_working_3-way'!Y226)/3)</f>
        <v>-0.10193113309439032</v>
      </c>
      <c r="AJ226" s="11">
        <f>'OddsRatio_working_3-way'!U226/(3*'OddsRatio_working_3-way'!X226^(1/3))*SIN(('OddsRatio_working_3-way'!Y226+2*PI())/3)</f>
        <v>-0.41569888087275431</v>
      </c>
      <c r="AK226" s="11">
        <f>'OddsRatio_working_3-way'!U226/(3*'OddsRatio_working_3-way'!X226^(1/3))*SIN(('OddsRatio_working_3-way'!Y226+4*PI())/3)</f>
        <v>0.51763001396714459</v>
      </c>
      <c r="AL226" s="11">
        <f>'OddsRatio_working_3-way'!Z226+'OddsRatio_working_3-way'!AF226</f>
        <v>1.0777153773565433</v>
      </c>
      <c r="AM226" s="11">
        <f>'OddsRatio_working_3-way'!AA226+'OddsRatio_working_3-way'!AG226</f>
        <v>-0.71540759007082133</v>
      </c>
      <c r="AN226" s="11">
        <f>'OddsRatio_working_3-way'!AB226+'OddsRatio_working_3-way'!AH226</f>
        <v>-0.36230778728572233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1.0777153773565433</v>
      </c>
      <c r="AS226" s="11">
        <f>IF(('OddsRatio_working_3-way'!X226=0),IF(Q226&gt;0,-Q226^(1/3),(-Q226)^(1/3)),'OddsRatio_working_3-way'!AM226-'OddsRatio_working_3-way'!R226/3)</f>
        <v>-0.71540759007082133</v>
      </c>
      <c r="AT226" s="11">
        <f>IF(('OddsRatio_working_3-way'!X226=0),IF(Q226&gt;0,-Q226^(1/3),(-Q226)^(1/3)),'OddsRatio_working_3-way'!AN226-'OddsRatio_working_3-way'!R226/3)</f>
        <v>-0.36230778728572233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4.8</v>
      </c>
      <c r="B227" s="4">
        <f>IF('True_Odds_Calculator_3-way'!B226="","",'True_Odds_Calculator_3-way'!B226)</f>
        <v>3.57</v>
      </c>
      <c r="C227" s="4">
        <f>IF('True_Odds_Calculator_3-way'!C226="","",'True_Odds_Calculator_3-way'!C226)</f>
        <v>1.95</v>
      </c>
      <c r="D227" s="9">
        <f t="shared" si="52"/>
        <v>0.20799472872236963</v>
      </c>
      <c r="E227" s="9">
        <f t="shared" si="53"/>
        <v>0.27969799515008636</v>
      </c>
      <c r="F227" s="9">
        <f t="shared" si="54"/>
        <v>0.51230727612754445</v>
      </c>
      <c r="G227" s="9">
        <f t="shared" si="55"/>
        <v>1.0020563554190072</v>
      </c>
      <c r="H227" s="9">
        <f t="shared" si="56"/>
        <v>4.8078141505922263</v>
      </c>
      <c r="I227" s="9">
        <f t="shared" si="57"/>
        <v>3.5752848334268483</v>
      </c>
      <c r="J227" s="9">
        <f t="shared" si="58"/>
        <v>1.9519535376480563</v>
      </c>
      <c r="K227" s="11">
        <f t="shared" si="59"/>
        <v>0.20833333333333334</v>
      </c>
      <c r="L227" s="11">
        <f t="shared" si="60"/>
        <v>0.28011204481792717</v>
      </c>
      <c r="M227" s="11">
        <f t="shared" si="61"/>
        <v>0.51282051282051289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-0.27764909382556457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0.21906198376786612</v>
      </c>
      <c r="Q227" s="11">
        <f>2*'OddsRatio_working_3-way'!K227*'OddsRatio_working_3-way'!L227*'OddsRatio_working_3-way'!M227</f>
        <v>5.9853001029471629E-2</v>
      </c>
      <c r="R227" s="11">
        <f t="shared" si="62"/>
        <v>0</v>
      </c>
      <c r="S227" s="11">
        <f t="shared" si="63"/>
        <v>-0.78898865020425279</v>
      </c>
      <c r="T227" s="11">
        <f t="shared" si="64"/>
        <v>-0.2155706694547139</v>
      </c>
      <c r="U227" s="11">
        <f>'OddsRatio_working_3-way'!S227-'OddsRatio_working_3-way'!R227^2/3</f>
        <v>-0.78898865020425279</v>
      </c>
      <c r="V227" s="11">
        <f>'OddsRatio_working_3-way'!S227*'OddsRatio_working_3-way'!R227/3-2*'OddsRatio_working_3-way'!R227^3/27-'OddsRatio_working_3-way'!T227</f>
        <v>0.2155706694547139</v>
      </c>
      <c r="W227" s="11">
        <f>'OddsRatio_working_3-way'!V227^2+4*'OddsRatio_working_3-way'!U227^3/27</f>
        <v>-2.6291934299930243E-2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0.13487276210292032</v>
      </c>
      <c r="Y227" s="11">
        <f>IF('OddsRatio_working_3-way'!W227&gt;=0,IF('OddsRatio_working_3-way'!V227+SQRT('OddsRatio_working_3-way'!W227)&gt;0,0,PI()),ACOS('OddsRatio_working_3-way'!V227/(2*'OddsRatio_working_3-way'!X227)))</f>
        <v>0.64489464720818035</v>
      </c>
      <c r="Z227" s="11">
        <f>'OddsRatio_working_3-way'!X227^(1/3)*COS('OddsRatio_working_3-way'!Y227/3)</f>
        <v>0.5010281777095037</v>
      </c>
      <c r="AA227" s="11">
        <f>'OddsRatio_working_3-way'!X227^(1/3)*COS(('OddsRatio_working_3-way'!Y227+2*PI())/3)</f>
        <v>-0.34525181316182874</v>
      </c>
      <c r="AB227" s="11">
        <f>'OddsRatio_working_3-way'!X227^(1/3)*COS(('OddsRatio_working_3-way'!Y227+4*PI())/3)</f>
        <v>-0.15577636454767513</v>
      </c>
      <c r="AC227" s="11">
        <f>'OddsRatio_working_3-way'!X227^(1/3)*SIN('OddsRatio_working_3-way'!Y227/3)</f>
        <v>0.10939370126220674</v>
      </c>
      <c r="AD227" s="11">
        <f>'OddsRatio_working_3-way'!X227^(1/3)*SIN(('OddsRatio_working_3-way'!Y227+2*PI())/3)</f>
        <v>0.37920627927715106</v>
      </c>
      <c r="AE227" s="11">
        <f>'OddsRatio_working_3-way'!X227^(1/3)*SIN(('OddsRatio_working_3-way'!Y227+4*PI())/3)</f>
        <v>-0.48859998053935777</v>
      </c>
      <c r="AF227" s="11">
        <f>-'OddsRatio_working_3-way'!U227/(3*'OddsRatio_working_3-way'!X227^(1/3))*COS(('OddsRatio_working_3-way'!Y227)/3)</f>
        <v>0.50102817770950359</v>
      </c>
      <c r="AG227" s="11">
        <f>-'OddsRatio_working_3-way'!U227/(3*'OddsRatio_working_3-way'!X227^(1/3))*COS(('OddsRatio_working_3-way'!Y227+2*PI())/3)</f>
        <v>-0.34525181316182862</v>
      </c>
      <c r="AH227" s="11">
        <f>-'OddsRatio_working_3-way'!U227/(3*'OddsRatio_working_3-way'!X227^(1/3))*COS(('OddsRatio_working_3-way'!Y227+4*PI())/3)</f>
        <v>-0.15577636454767507</v>
      </c>
      <c r="AI227" s="11">
        <f>'OddsRatio_working_3-way'!U227/(3*'OddsRatio_working_3-way'!X227^(1/3))*SIN(('OddsRatio_working_3-way'!Y227)/3)</f>
        <v>-0.10939370126220671</v>
      </c>
      <c r="AJ227" s="11">
        <f>'OddsRatio_working_3-way'!U227/(3*'OddsRatio_working_3-way'!X227^(1/3))*SIN(('OddsRatio_working_3-way'!Y227+2*PI())/3)</f>
        <v>-0.37920627927715095</v>
      </c>
      <c r="AK227" s="11">
        <f>'OddsRatio_working_3-way'!U227/(3*'OddsRatio_working_3-way'!X227^(1/3))*SIN(('OddsRatio_working_3-way'!Y227+4*PI())/3)</f>
        <v>0.48859998053935766</v>
      </c>
      <c r="AL227" s="11">
        <f>'OddsRatio_working_3-way'!Z227+'OddsRatio_working_3-way'!AF227</f>
        <v>1.0020563554190072</v>
      </c>
      <c r="AM227" s="11">
        <f>'OddsRatio_working_3-way'!AA227+'OddsRatio_working_3-way'!AG227</f>
        <v>-0.69050362632365736</v>
      </c>
      <c r="AN227" s="11">
        <f>'OddsRatio_working_3-way'!AB227+'OddsRatio_working_3-way'!AH227</f>
        <v>-0.3115527290953502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1.0020563554190072</v>
      </c>
      <c r="AS227" s="11">
        <f>IF(('OddsRatio_working_3-way'!X227=0),IF(Q227&gt;0,-Q227^(1/3),(-Q227)^(1/3)),'OddsRatio_working_3-way'!AM227-'OddsRatio_working_3-way'!R227/3)</f>
        <v>-0.69050362632365736</v>
      </c>
      <c r="AT227" s="11">
        <f>IF(('OddsRatio_working_3-way'!X227=0),IF(Q227&gt;0,-Q227^(1/3),(-Q227)^(1/3)),'OddsRatio_working_3-way'!AN227-'OddsRatio_working_3-way'!R227/3)</f>
        <v>-0.3115527290953502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3.31</v>
      </c>
      <c r="B228" s="4">
        <f>IF('True_Odds_Calculator_3-way'!B227="","",'True_Odds_Calculator_3-way'!B227)</f>
        <v>3.04</v>
      </c>
      <c r="C228" s="4">
        <f>IF('True_Odds_Calculator_3-way'!C227="","",'True_Odds_Calculator_3-way'!C227)</f>
        <v>2.65</v>
      </c>
      <c r="D228" s="9">
        <f t="shared" si="52"/>
        <v>0.29945235794733183</v>
      </c>
      <c r="E228" s="9">
        <f t="shared" si="53"/>
        <v>0.3261589692680536</v>
      </c>
      <c r="F228" s="9">
        <f t="shared" si="54"/>
        <v>0.37438867278461468</v>
      </c>
      <c r="G228" s="9">
        <f t="shared" si="55"/>
        <v>1.0127399883934682</v>
      </c>
      <c r="H228" s="9">
        <f t="shared" si="56"/>
        <v>3.3394293731889118</v>
      </c>
      <c r="I228" s="9">
        <f t="shared" si="57"/>
        <v>3.065989576322675</v>
      </c>
      <c r="J228" s="9">
        <f t="shared" si="58"/>
        <v>2.6710209808492222</v>
      </c>
      <c r="K228" s="11">
        <f t="shared" si="59"/>
        <v>0.30211480362537763</v>
      </c>
      <c r="L228" s="11">
        <f t="shared" si="60"/>
        <v>0.32894736842105265</v>
      </c>
      <c r="M228" s="11">
        <f t="shared" si="61"/>
        <v>0.37735849056603776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-0.29159403810786722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0.22501102554025143</v>
      </c>
      <c r="Q228" s="11">
        <f>2*'OddsRatio_working_3-way'!K228*'OddsRatio_working_3-way'!L228*'OddsRatio_working_3-way'!M228</f>
        <v>7.5003675180083829E-2</v>
      </c>
      <c r="R228" s="11">
        <f t="shared" si="62"/>
        <v>0</v>
      </c>
      <c r="S228" s="11">
        <f t="shared" si="63"/>
        <v>-0.77165852566922088</v>
      </c>
      <c r="T228" s="11">
        <f t="shared" si="64"/>
        <v>-0.25721950855640702</v>
      </c>
      <c r="U228" s="11">
        <f>'OddsRatio_working_3-way'!S228-'OddsRatio_working_3-way'!R228^2/3</f>
        <v>-0.77165852566922088</v>
      </c>
      <c r="V228" s="11">
        <f>'OddsRatio_working_3-way'!S228*'OddsRatio_working_3-way'!R228/3-2*'OddsRatio_working_3-way'!R228^3/27-'OddsRatio_working_3-way'!T228</f>
        <v>0.25721950855640702</v>
      </c>
      <c r="W228" s="11">
        <f>'OddsRatio_working_3-way'!V228^2+4*'OddsRatio_working_3-way'!U228^3/27</f>
        <v>-1.9106249074886811E-3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0.13045353625859307</v>
      </c>
      <c r="Y228" s="11">
        <f>IF('OddsRatio_working_3-way'!W228&gt;=0,IF('OddsRatio_working_3-way'!V228+SQRT('OddsRatio_working_3-way'!W228)&gt;0,0,PI()),ACOS('OddsRatio_working_3-way'!V228/(2*'OddsRatio_working_3-way'!X228)))</f>
        <v>0.16832735397015597</v>
      </c>
      <c r="Z228" s="11">
        <f>'OddsRatio_working_3-way'!X228^(1/3)*COS('OddsRatio_working_3-way'!Y228/3)</f>
        <v>0.50636999419673423</v>
      </c>
      <c r="AA228" s="11">
        <f>'OddsRatio_working_3-way'!X228^(1/3)*COS(('OddsRatio_working_3-way'!Y228+2*PI())/3)</f>
        <v>-0.27781634197039495</v>
      </c>
      <c r="AB228" s="11">
        <f>'OddsRatio_working_3-way'!X228^(1/3)*COS(('OddsRatio_working_3-way'!Y228+4*PI())/3)</f>
        <v>-0.22855365222633919</v>
      </c>
      <c r="AC228" s="11">
        <f>'OddsRatio_working_3-way'!X228^(1/3)*SIN('OddsRatio_working_3-way'!Y228/3)</f>
        <v>2.8441827184735577E-2</v>
      </c>
      <c r="AD228" s="11">
        <f>'OddsRatio_working_3-way'!X228^(1/3)*SIN(('OddsRatio_working_3-way'!Y228+2*PI())/3)</f>
        <v>0.42430836509618286</v>
      </c>
      <c r="AE228" s="11">
        <f>'OddsRatio_working_3-way'!X228^(1/3)*SIN(('OddsRatio_working_3-way'!Y228+4*PI())/3)</f>
        <v>-0.45275019228091845</v>
      </c>
      <c r="AF228" s="11">
        <f>-'OddsRatio_working_3-way'!U228/(3*'OddsRatio_working_3-way'!X228^(1/3))*COS(('OddsRatio_working_3-way'!Y228)/3)</f>
        <v>0.50636999419673412</v>
      </c>
      <c r="AG228" s="11">
        <f>-'OddsRatio_working_3-way'!U228/(3*'OddsRatio_working_3-way'!X228^(1/3))*COS(('OddsRatio_working_3-way'!Y228+2*PI())/3)</f>
        <v>-0.2778163419703949</v>
      </c>
      <c r="AH228" s="11">
        <f>-'OddsRatio_working_3-way'!U228/(3*'OddsRatio_working_3-way'!X228^(1/3))*COS(('OddsRatio_working_3-way'!Y228+4*PI())/3)</f>
        <v>-0.22855365222633917</v>
      </c>
      <c r="AI228" s="11">
        <f>'OddsRatio_working_3-way'!U228/(3*'OddsRatio_working_3-way'!X228^(1/3))*SIN(('OddsRatio_working_3-way'!Y228)/3)</f>
        <v>-2.844182718473557E-2</v>
      </c>
      <c r="AJ228" s="11">
        <f>'OddsRatio_working_3-way'!U228/(3*'OddsRatio_working_3-way'!X228^(1/3))*SIN(('OddsRatio_working_3-way'!Y228+2*PI())/3)</f>
        <v>-0.42430836509618275</v>
      </c>
      <c r="AK228" s="11">
        <f>'OddsRatio_working_3-way'!U228/(3*'OddsRatio_working_3-way'!X228^(1/3))*SIN(('OddsRatio_working_3-way'!Y228+4*PI())/3)</f>
        <v>0.45275019228091834</v>
      </c>
      <c r="AL228" s="11">
        <f>'OddsRatio_working_3-way'!Z228+'OddsRatio_working_3-way'!AF228</f>
        <v>1.0127399883934682</v>
      </c>
      <c r="AM228" s="11">
        <f>'OddsRatio_working_3-way'!AA228+'OddsRatio_working_3-way'!AG228</f>
        <v>-0.55563268394078991</v>
      </c>
      <c r="AN228" s="11">
        <f>'OddsRatio_working_3-way'!AB228+'OddsRatio_working_3-way'!AH228</f>
        <v>-0.45710730445267833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1.0127399883934682</v>
      </c>
      <c r="AS228" s="11">
        <f>IF(('OddsRatio_working_3-way'!X228=0),IF(Q228&gt;0,-Q228^(1/3),(-Q228)^(1/3)),'OddsRatio_working_3-way'!AM228-'OddsRatio_working_3-way'!R228/3)</f>
        <v>-0.55563268394078991</v>
      </c>
      <c r="AT228" s="11">
        <f>IF(('OddsRatio_working_3-way'!X228=0),IF(Q228&gt;0,-Q228^(1/3),(-Q228)^(1/3)),'OddsRatio_working_3-way'!AN228-'OddsRatio_working_3-way'!R228/3)</f>
        <v>-0.45710730445267833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2.25</v>
      </c>
      <c r="B229" s="4">
        <f>IF('True_Odds_Calculator_3-way'!B228="","",'True_Odds_Calculator_3-way'!B228)</f>
        <v>3.15</v>
      </c>
      <c r="C229" s="4">
        <f>IF('True_Odds_Calculator_3-way'!C228="","",'True_Odds_Calculator_3-way'!C228)</f>
        <v>4</v>
      </c>
      <c r="D229" s="9">
        <f t="shared" si="52"/>
        <v>0.43992169291201982</v>
      </c>
      <c r="E229" s="9">
        <f t="shared" si="53"/>
        <v>0.31350058252799129</v>
      </c>
      <c r="F229" s="9">
        <f t="shared" si="54"/>
        <v>0.246577724559989</v>
      </c>
      <c r="G229" s="9">
        <f t="shared" si="55"/>
        <v>1.0185054587885314</v>
      </c>
      <c r="H229" s="9">
        <f t="shared" si="56"/>
        <v>2.2731318234856643</v>
      </c>
      <c r="I229" s="9">
        <f t="shared" si="57"/>
        <v>3.1897867363953423</v>
      </c>
      <c r="J229" s="9">
        <f t="shared" si="58"/>
        <v>4.0555163763655937</v>
      </c>
      <c r="K229" s="11">
        <f t="shared" si="59"/>
        <v>0.44444444444444442</v>
      </c>
      <c r="L229" s="11">
        <f t="shared" si="60"/>
        <v>0.31746031746031744</v>
      </c>
      <c r="M229" s="11">
        <f t="shared" si="61"/>
        <v>0.25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-0.28439153439153442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0.2257495590828924</v>
      </c>
      <c r="Q229" s="11">
        <f>2*'OddsRatio_working_3-way'!K229*'OddsRatio_working_3-way'!L229*'OddsRatio_working_3-way'!M229</f>
        <v>7.0546737213403876E-2</v>
      </c>
      <c r="R229" s="11">
        <f t="shared" si="62"/>
        <v>0</v>
      </c>
      <c r="S229" s="11">
        <f t="shared" si="63"/>
        <v>-0.79379844961240298</v>
      </c>
      <c r="T229" s="11">
        <f t="shared" si="64"/>
        <v>-0.24806201550387594</v>
      </c>
      <c r="U229" s="11">
        <f>'OddsRatio_working_3-way'!S229-'OddsRatio_working_3-way'!R229^2/3</f>
        <v>-0.79379844961240298</v>
      </c>
      <c r="V229" s="11">
        <f>'OddsRatio_working_3-way'!S229*'OddsRatio_working_3-way'!R229/3-2*'OddsRatio_working_3-way'!R229^3/27-'OddsRatio_working_3-way'!T229</f>
        <v>0.24806201550387594</v>
      </c>
      <c r="W229" s="11">
        <f>'OddsRatio_working_3-way'!V229^2+4*'OddsRatio_working_3-way'!U229^3/27</f>
        <v>-1.2566730818863274E-2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0.13610794829354059</v>
      </c>
      <c r="Y229" s="11">
        <f>IF('OddsRatio_working_3-way'!W229&gt;=0,IF('OddsRatio_working_3-way'!V229+SQRT('OddsRatio_working_3-way'!W229)&gt;0,0,PI()),ACOS('OddsRatio_working_3-way'!V229/(2*'OddsRatio_working_3-way'!X229)))</f>
        <v>0.42444022903478751</v>
      </c>
      <c r="Z229" s="11">
        <f>'OddsRatio_working_3-way'!X229^(1/3)*COS('OddsRatio_working_3-way'!Y229/3)</f>
        <v>0.50925272939426569</v>
      </c>
      <c r="AA229" s="11">
        <f>'OddsRatio_working_3-way'!X229^(1/3)*COS(('OddsRatio_working_3-way'!Y229+2*PI())/3)</f>
        <v>-0.31744241046944194</v>
      </c>
      <c r="AB229" s="11">
        <f>'OddsRatio_working_3-way'!X229^(1/3)*COS(('OddsRatio_working_3-way'!Y229+4*PI())/3)</f>
        <v>-0.19181031892482348</v>
      </c>
      <c r="AC229" s="11">
        <f>'OddsRatio_working_3-way'!X229^(1/3)*SIN('OddsRatio_working_3-way'!Y229/3)</f>
        <v>7.253372187214116E-2</v>
      </c>
      <c r="AD229" s="11">
        <f>'OddsRatio_working_3-way'!X229^(1/3)*SIN(('OddsRatio_working_3-way'!Y229+2*PI())/3)</f>
        <v>0.40475893966592597</v>
      </c>
      <c r="AE229" s="11">
        <f>'OddsRatio_working_3-way'!X229^(1/3)*SIN(('OddsRatio_working_3-way'!Y229+4*PI())/3)</f>
        <v>-0.4772926615380671</v>
      </c>
      <c r="AF229" s="11">
        <f>-'OddsRatio_working_3-way'!U229/(3*'OddsRatio_working_3-way'!X229^(1/3))*COS(('OddsRatio_working_3-way'!Y229)/3)</f>
        <v>0.50925272939426569</v>
      </c>
      <c r="AG229" s="11">
        <f>-'OddsRatio_working_3-way'!U229/(3*'OddsRatio_working_3-way'!X229^(1/3))*COS(('OddsRatio_working_3-way'!Y229+2*PI())/3)</f>
        <v>-0.31744241046944194</v>
      </c>
      <c r="AH229" s="11">
        <f>-'OddsRatio_working_3-way'!U229/(3*'OddsRatio_working_3-way'!X229^(1/3))*COS(('OddsRatio_working_3-way'!Y229+4*PI())/3)</f>
        <v>-0.19181031892482348</v>
      </c>
      <c r="AI229" s="11">
        <f>'OddsRatio_working_3-way'!U229/(3*'OddsRatio_working_3-way'!X229^(1/3))*SIN(('OddsRatio_working_3-way'!Y229)/3)</f>
        <v>-7.253372187214116E-2</v>
      </c>
      <c r="AJ229" s="11">
        <f>'OddsRatio_working_3-way'!U229/(3*'OddsRatio_working_3-way'!X229^(1/3))*SIN(('OddsRatio_working_3-way'!Y229+2*PI())/3)</f>
        <v>-0.40475893966592597</v>
      </c>
      <c r="AK229" s="11">
        <f>'OddsRatio_working_3-way'!U229/(3*'OddsRatio_working_3-way'!X229^(1/3))*SIN(('OddsRatio_working_3-way'!Y229+4*PI())/3)</f>
        <v>0.4772926615380671</v>
      </c>
      <c r="AL229" s="11">
        <f>'OddsRatio_working_3-way'!Z229+'OddsRatio_working_3-way'!AF229</f>
        <v>1.0185054587885314</v>
      </c>
      <c r="AM229" s="11">
        <f>'OddsRatio_working_3-way'!AA229+'OddsRatio_working_3-way'!AG229</f>
        <v>-0.63488482093888388</v>
      </c>
      <c r="AN229" s="11">
        <f>'OddsRatio_working_3-way'!AB229+'OddsRatio_working_3-way'!AH229</f>
        <v>-0.38362063784964695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1.0185054587885314</v>
      </c>
      <c r="AS229" s="11">
        <f>IF(('OddsRatio_working_3-way'!X229=0),IF(Q229&gt;0,-Q229^(1/3),(-Q229)^(1/3)),'OddsRatio_working_3-way'!AM229-'OddsRatio_working_3-way'!R229/3)</f>
        <v>-0.63488482093888388</v>
      </c>
      <c r="AT229" s="11">
        <f>IF(('OddsRatio_working_3-way'!X229=0),IF(Q229&gt;0,-Q229^(1/3),(-Q229)^(1/3)),'OddsRatio_working_3-way'!AN229-'OddsRatio_working_3-way'!R229/3)</f>
        <v>-0.38362063784964695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1.96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5.4</v>
      </c>
      <c r="D230" s="9">
        <f t="shared" si="52"/>
        <v>0.51450257458575721</v>
      </c>
      <c r="E230" s="9">
        <f t="shared" si="53"/>
        <v>0.29770214047463811</v>
      </c>
      <c r="F230" s="9">
        <f t="shared" si="54"/>
        <v>0.18779528493960482</v>
      </c>
      <c r="G230" s="9">
        <f t="shared" si="55"/>
        <v>0.98294257363761472</v>
      </c>
      <c r="H230" s="9">
        <f t="shared" si="56"/>
        <v>1.94362487069211</v>
      </c>
      <c r="I230" s="9">
        <f t="shared" si="57"/>
        <v>3.3590621767302751</v>
      </c>
      <c r="J230" s="9">
        <f t="shared" si="58"/>
        <v>5.324947324005505</v>
      </c>
      <c r="K230" s="11">
        <f t="shared" si="59"/>
        <v>0.51020408163265307</v>
      </c>
      <c r="L230" s="11">
        <f t="shared" si="60"/>
        <v>0.29411764705882354</v>
      </c>
      <c r="M230" s="11">
        <f t="shared" si="61"/>
        <v>0.18518518518518517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-0.28171268507402969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0.21564181228046775</v>
      </c>
      <c r="Q230" s="11">
        <f>2*'OddsRatio_working_3-way'!K230*'OddsRatio_working_3-way'!L230*'OddsRatio_working_3-way'!M230</f>
        <v>5.5577786670223651E-2</v>
      </c>
      <c r="R230" s="11">
        <f t="shared" si="62"/>
        <v>0</v>
      </c>
      <c r="S230" s="11">
        <f t="shared" si="63"/>
        <v>-0.76546717171717149</v>
      </c>
      <c r="T230" s="11">
        <f t="shared" si="64"/>
        <v>-0.19728535353535351</v>
      </c>
      <c r="U230" s="11">
        <f>'OddsRatio_working_3-way'!S230-'OddsRatio_working_3-way'!R230^2/3</f>
        <v>-0.76546717171717149</v>
      </c>
      <c r="V230" s="11">
        <f>'OddsRatio_working_3-way'!S230*'OddsRatio_working_3-way'!R230/3-2*'OddsRatio_working_3-way'!R230^3/27-'OddsRatio_working_3-way'!T230</f>
        <v>0.19728535353535351</v>
      </c>
      <c r="W230" s="11">
        <f>'OddsRatio_working_3-way'!V230^2+4*'OddsRatio_working_3-way'!U230^3/27</f>
        <v>-2.7525574863972585E-2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0.12888666104715996</v>
      </c>
      <c r="Y230" s="11">
        <f>IF('OddsRatio_working_3-way'!W230&gt;=0,IF('OddsRatio_working_3-way'!V230+SQRT('OddsRatio_working_3-way'!W230)&gt;0,0,PI()),ACOS('OddsRatio_working_3-way'!V230/(2*'OddsRatio_working_3-way'!X230)))</f>
        <v>0.69922015933463288</v>
      </c>
      <c r="Z230" s="11">
        <f>'OddsRatio_working_3-way'!X230^(1/3)*COS('OddsRatio_working_3-way'!Y230/3)</f>
        <v>0.49147128681880742</v>
      </c>
      <c r="AA230" s="11">
        <f>'OddsRatio_working_3-way'!X230^(1/3)*COS(('OddsRatio_working_3-way'!Y230+2*PI())/3)</f>
        <v>-0.34677411926782148</v>
      </c>
      <c r="AB230" s="11">
        <f>'OddsRatio_working_3-way'!X230^(1/3)*COS(('OddsRatio_working_3-way'!Y230+4*PI())/3)</f>
        <v>-0.14469716755098599</v>
      </c>
      <c r="AC230" s="11">
        <f>'OddsRatio_working_3-way'!X230^(1/3)*SIN('OddsRatio_working_3-way'!Y230/3)</f>
        <v>0.11666918247073399</v>
      </c>
      <c r="AD230" s="11">
        <f>'OddsRatio_working_3-way'!X230^(1/3)*SIN(('OddsRatio_working_3-way'!Y230+2*PI())/3)</f>
        <v>0.3672920283803483</v>
      </c>
      <c r="AE230" s="11">
        <f>'OddsRatio_working_3-way'!X230^(1/3)*SIN(('OddsRatio_working_3-way'!Y230+4*PI())/3)</f>
        <v>-0.48396121085108235</v>
      </c>
      <c r="AF230" s="11">
        <f>-'OddsRatio_working_3-way'!U230/(3*'OddsRatio_working_3-way'!X230^(1/3))*COS(('OddsRatio_working_3-way'!Y230)/3)</f>
        <v>0.49147128681880731</v>
      </c>
      <c r="AG230" s="11">
        <f>-'OddsRatio_working_3-way'!U230/(3*'OddsRatio_working_3-way'!X230^(1/3))*COS(('OddsRatio_working_3-way'!Y230+2*PI())/3)</f>
        <v>-0.34677411926782142</v>
      </c>
      <c r="AH230" s="11">
        <f>-'OddsRatio_working_3-way'!U230/(3*'OddsRatio_working_3-way'!X230^(1/3))*COS(('OddsRatio_working_3-way'!Y230+4*PI())/3)</f>
        <v>-0.14469716755098597</v>
      </c>
      <c r="AI230" s="11">
        <f>'OddsRatio_working_3-way'!U230/(3*'OddsRatio_working_3-way'!X230^(1/3))*SIN(('OddsRatio_working_3-way'!Y230)/3)</f>
        <v>-0.11666918247073396</v>
      </c>
      <c r="AJ230" s="11">
        <f>'OddsRatio_working_3-way'!U230/(3*'OddsRatio_working_3-way'!X230^(1/3))*SIN(('OddsRatio_working_3-way'!Y230+2*PI())/3)</f>
        <v>-0.36729202838034825</v>
      </c>
      <c r="AK230" s="11">
        <f>'OddsRatio_working_3-way'!U230/(3*'OddsRatio_working_3-way'!X230^(1/3))*SIN(('OddsRatio_working_3-way'!Y230+4*PI())/3)</f>
        <v>0.48396121085108224</v>
      </c>
      <c r="AL230" s="11">
        <f>'OddsRatio_working_3-way'!Z230+'OddsRatio_working_3-way'!AF230</f>
        <v>0.98294257363761472</v>
      </c>
      <c r="AM230" s="11">
        <f>'OddsRatio_working_3-way'!AA230+'OddsRatio_working_3-way'!AG230</f>
        <v>-0.69354823853564285</v>
      </c>
      <c r="AN230" s="11">
        <f>'OddsRatio_working_3-way'!AB230+'OddsRatio_working_3-way'!AH230</f>
        <v>-0.28939433510197199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0.98294257363761472</v>
      </c>
      <c r="AS230" s="11">
        <f>IF(('OddsRatio_working_3-way'!X230=0),IF(Q230&gt;0,-Q230^(1/3),(-Q230)^(1/3)),'OddsRatio_working_3-way'!AM230-'OddsRatio_working_3-way'!R230/3)</f>
        <v>-0.69354823853564285</v>
      </c>
      <c r="AT230" s="11">
        <f>IF(('OddsRatio_working_3-way'!X230=0),IF(Q230&gt;0,-Q230^(1/3),(-Q230)^(1/3)),'OddsRatio_working_3-way'!AN230-'OddsRatio_working_3-way'!R230/3)</f>
        <v>-0.28939433510197199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1.89</v>
      </c>
      <c r="B231" s="4">
        <f>IF('True_Odds_Calculator_3-way'!B230="","",'True_Odds_Calculator_3-way'!B230)</f>
        <v>3.86</v>
      </c>
      <c r="C231" s="4">
        <f>IF('True_Odds_Calculator_3-way'!C230="","",'True_Odds_Calculator_3-way'!C230)</f>
        <v>3.96</v>
      </c>
      <c r="D231" s="9">
        <f t="shared" si="52"/>
        <v>0.51283120143453187</v>
      </c>
      <c r="E231" s="9">
        <f t="shared" si="53"/>
        <v>0.24675039693307646</v>
      </c>
      <c r="F231" s="9">
        <f t="shared" si="54"/>
        <v>0.24041840163239167</v>
      </c>
      <c r="G231" s="9">
        <f t="shared" si="55"/>
        <v>1.0673700644857287</v>
      </c>
      <c r="H231" s="9">
        <f t="shared" si="56"/>
        <v>1.9499593573922982</v>
      </c>
      <c r="I231" s="9">
        <f t="shared" si="57"/>
        <v>4.0526783844291829</v>
      </c>
      <c r="J231" s="9">
        <f t="shared" si="58"/>
        <v>4.1594153908777569</v>
      </c>
      <c r="K231" s="11">
        <f t="shared" si="59"/>
        <v>0.52910052910052918</v>
      </c>
      <c r="L231" s="11">
        <f t="shared" si="60"/>
        <v>0.2590673575129534</v>
      </c>
      <c r="M231" s="11">
        <f t="shared" si="61"/>
        <v>0.25252525252525254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-0.26079751928917161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0.23226203421943209</v>
      </c>
      <c r="Q231" s="11">
        <f>2*'OddsRatio_working_3-way'!K231*'OddsRatio_working_3-way'!L231*'OddsRatio_working_3-way'!M231</f>
        <v>6.922862420847456E-2</v>
      </c>
      <c r="R231" s="11">
        <f t="shared" si="62"/>
        <v>0</v>
      </c>
      <c r="S231" s="11">
        <f t="shared" si="63"/>
        <v>-0.89058375575229509</v>
      </c>
      <c r="T231" s="11">
        <f t="shared" si="64"/>
        <v>-0.26544970365195092</v>
      </c>
      <c r="U231" s="11">
        <f>'OddsRatio_working_3-way'!S231-'OddsRatio_working_3-way'!R231^2/3</f>
        <v>-0.89058375575229509</v>
      </c>
      <c r="V231" s="11">
        <f>'OddsRatio_working_3-way'!S231*'OddsRatio_working_3-way'!R231/3-2*'OddsRatio_working_3-way'!R231^3/27-'OddsRatio_working_3-way'!T231</f>
        <v>0.26544970365195092</v>
      </c>
      <c r="W231" s="11">
        <f>'OddsRatio_working_3-way'!V231^2+4*'OddsRatio_working_3-way'!U231^3/27</f>
        <v>-3.4181949475696458E-2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0.16174477939380688</v>
      </c>
      <c r="Y231" s="11">
        <f>IF('OddsRatio_working_3-way'!W231&gt;=0,IF('OddsRatio_working_3-way'!V231+SQRT('OddsRatio_working_3-way'!W231)&gt;0,0,PI()),ACOS('OddsRatio_working_3-way'!V231/(2*'OddsRatio_working_3-way'!X231)))</f>
        <v>0.60836775945542365</v>
      </c>
      <c r="Z231" s="11">
        <f>'OddsRatio_working_3-way'!X231^(1/3)*COS('OddsRatio_working_3-way'!Y231/3)</f>
        <v>0.53368503224286434</v>
      </c>
      <c r="AA231" s="11">
        <f>'OddsRatio_working_3-way'!X231^(1/3)*COS(('OddsRatio_working_3-way'!Y231+2*PI())/3)</f>
        <v>-0.36187489853933996</v>
      </c>
      <c r="AB231" s="11">
        <f>'OddsRatio_working_3-way'!X231^(1/3)*COS(('OddsRatio_working_3-way'!Y231+4*PI())/3)</f>
        <v>-0.17181013370352444</v>
      </c>
      <c r="AC231" s="11">
        <f>'OddsRatio_working_3-way'!X231^(1/3)*SIN('OddsRatio_working_3-way'!Y231/3)</f>
        <v>0.10973394314142111</v>
      </c>
      <c r="AD231" s="11">
        <f>'OddsRatio_working_3-way'!X231^(1/3)*SIN(('OddsRatio_working_3-way'!Y231+2*PI())/3)</f>
        <v>0.4073178239711272</v>
      </c>
      <c r="AE231" s="11">
        <f>'OddsRatio_working_3-way'!X231^(1/3)*SIN(('OddsRatio_working_3-way'!Y231+4*PI())/3)</f>
        <v>-0.51705176711254819</v>
      </c>
      <c r="AF231" s="11">
        <f>-'OddsRatio_working_3-way'!U231/(3*'OddsRatio_working_3-way'!X231^(1/3))*COS(('OddsRatio_working_3-way'!Y231)/3)</f>
        <v>0.53368503224286423</v>
      </c>
      <c r="AG231" s="11">
        <f>-'OddsRatio_working_3-way'!U231/(3*'OddsRatio_working_3-way'!X231^(1/3))*COS(('OddsRatio_working_3-way'!Y231+2*PI())/3)</f>
        <v>-0.36187489853933991</v>
      </c>
      <c r="AH231" s="11">
        <f>-'OddsRatio_working_3-way'!U231/(3*'OddsRatio_working_3-way'!X231^(1/3))*COS(('OddsRatio_working_3-way'!Y231+4*PI())/3)</f>
        <v>-0.17181013370352441</v>
      </c>
      <c r="AI231" s="11">
        <f>'OddsRatio_working_3-way'!U231/(3*'OddsRatio_working_3-way'!X231^(1/3))*SIN(('OddsRatio_working_3-way'!Y231)/3)</f>
        <v>-0.1097339431414211</v>
      </c>
      <c r="AJ231" s="11">
        <f>'OddsRatio_working_3-way'!U231/(3*'OddsRatio_working_3-way'!X231^(1/3))*SIN(('OddsRatio_working_3-way'!Y231+2*PI())/3)</f>
        <v>-0.40731782397112715</v>
      </c>
      <c r="AK231" s="11">
        <f>'OddsRatio_working_3-way'!U231/(3*'OddsRatio_working_3-way'!X231^(1/3))*SIN(('OddsRatio_working_3-way'!Y231+4*PI())/3)</f>
        <v>0.51705176711254819</v>
      </c>
      <c r="AL231" s="11">
        <f>'OddsRatio_working_3-way'!Z231+'OddsRatio_working_3-way'!AF231</f>
        <v>1.0673700644857287</v>
      </c>
      <c r="AM231" s="11">
        <f>'OddsRatio_working_3-way'!AA231+'OddsRatio_working_3-way'!AG231</f>
        <v>-0.72374979707867992</v>
      </c>
      <c r="AN231" s="11">
        <f>'OddsRatio_working_3-way'!AB231+'OddsRatio_working_3-way'!AH231</f>
        <v>-0.34362026740704887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1.0673700644857287</v>
      </c>
      <c r="AS231" s="11">
        <f>IF(('OddsRatio_working_3-way'!X231=0),IF(Q231&gt;0,-Q231^(1/3),(-Q231)^(1/3)),'OddsRatio_working_3-way'!AM231-'OddsRatio_working_3-way'!R231/3)</f>
        <v>-0.72374979707867992</v>
      </c>
      <c r="AT231" s="11">
        <f>IF(('OddsRatio_working_3-way'!X231=0),IF(Q231&gt;0,-Q231^(1/3),(-Q231)^(1/3)),'OddsRatio_working_3-way'!AN231-'OddsRatio_working_3-way'!R231/3)</f>
        <v>-0.34362026740704887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3.16</v>
      </c>
      <c r="B232" s="4">
        <f>IF('True_Odds_Calculator_3-way'!B231="","",'True_Odds_Calculator_3-way'!B231)</f>
        <v>3.21</v>
      </c>
      <c r="C232" s="4">
        <f>IF('True_Odds_Calculator_3-way'!C231="","",'True_Odds_Calculator_3-way'!C231)</f>
        <v>2.4700000000000002</v>
      </c>
      <c r="D232" s="9">
        <f t="shared" si="52"/>
        <v>0.30589607778387296</v>
      </c>
      <c r="E232" s="9">
        <f t="shared" si="53"/>
        <v>0.30105889810806569</v>
      </c>
      <c r="F232" s="9">
        <f t="shared" si="54"/>
        <v>0.39304502410806136</v>
      </c>
      <c r="G232" s="9">
        <f t="shared" si="55"/>
        <v>1.050501891889029</v>
      </c>
      <c r="H232" s="9">
        <f t="shared" si="56"/>
        <v>3.2690840864803028</v>
      </c>
      <c r="I232" s="9">
        <f t="shared" si="57"/>
        <v>3.3216091810747543</v>
      </c>
      <c r="J232" s="9">
        <f t="shared" si="58"/>
        <v>2.5442377810768728</v>
      </c>
      <c r="K232" s="11">
        <f t="shared" si="59"/>
        <v>0.31645569620253161</v>
      </c>
      <c r="L232" s="11">
        <f t="shared" si="60"/>
        <v>0.3115264797507788</v>
      </c>
      <c r="M232" s="11">
        <f t="shared" si="61"/>
        <v>0.40485829959514169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-0.28007496559925782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0.23309007350798799</v>
      </c>
      <c r="Q232" s="11">
        <f>2*'OddsRatio_working_3-way'!K232*'OddsRatio_working_3-way'!L232*'OddsRatio_working_3-way'!M232</f>
        <v>7.9825367639721909E-2</v>
      </c>
      <c r="R232" s="11">
        <f t="shared" si="62"/>
        <v>0</v>
      </c>
      <c r="S232" s="11">
        <f t="shared" si="63"/>
        <v>-0.83224172860027179</v>
      </c>
      <c r="T232" s="11">
        <f t="shared" si="64"/>
        <v>-0.28501429061653144</v>
      </c>
      <c r="U232" s="11">
        <f>'OddsRatio_working_3-way'!S232-'OddsRatio_working_3-way'!R232^2/3</f>
        <v>-0.83224172860027179</v>
      </c>
      <c r="V232" s="11">
        <f>'OddsRatio_working_3-way'!S232*'OddsRatio_working_3-way'!R232/3-2*'OddsRatio_working_3-way'!R232^3/27-'OddsRatio_working_3-way'!T232</f>
        <v>0.28501429061653144</v>
      </c>
      <c r="W232" s="11">
        <f>'OddsRatio_working_3-way'!V232^2+4*'OddsRatio_working_3-way'!U232^3/27</f>
        <v>-4.1642622744246932E-3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0.14611417464612164</v>
      </c>
      <c r="Y232" s="11">
        <f>IF('OddsRatio_working_3-way'!W232&gt;=0,IF('OddsRatio_working_3-way'!V232+SQRT('OddsRatio_working_3-way'!W232)&gt;0,0,PI()),ACOS('OddsRatio_working_3-way'!V232/(2*'OddsRatio_working_3-way'!X232)))</f>
        <v>0.22265946515551871</v>
      </c>
      <c r="Z232" s="11">
        <f>'OddsRatio_working_3-way'!X232^(1/3)*COS('OddsRatio_working_3-way'!Y232/3)</f>
        <v>0.52525094594451449</v>
      </c>
      <c r="AA232" s="11">
        <f>'OddsRatio_working_3-way'!X232^(1/3)*COS(('OddsRatio_working_3-way'!Y232+2*PI())/3)</f>
        <v>-0.29644876359222022</v>
      </c>
      <c r="AB232" s="11">
        <f>'OddsRatio_working_3-way'!X232^(1/3)*COS(('OddsRatio_working_3-way'!Y232+4*PI())/3)</f>
        <v>-0.22880218235229419</v>
      </c>
      <c r="AC232" s="11">
        <f>'OddsRatio_working_3-way'!X232^(1/3)*SIN('OddsRatio_working_3-way'!Y232/3)</f>
        <v>3.9055771888629166E-2</v>
      </c>
      <c r="AD232" s="11">
        <f>'OddsRatio_working_3-way'!X232^(1/3)*SIN(('OddsRatio_working_3-way'!Y232+2*PI())/3)</f>
        <v>0.43535277660544203</v>
      </c>
      <c r="AE232" s="11">
        <f>'OddsRatio_working_3-way'!X232^(1/3)*SIN(('OddsRatio_working_3-way'!Y232+4*PI())/3)</f>
        <v>-0.47440854849407116</v>
      </c>
      <c r="AF232" s="11">
        <f>-'OddsRatio_working_3-way'!U232/(3*'OddsRatio_working_3-way'!X232^(1/3))*COS(('OddsRatio_working_3-way'!Y232)/3)</f>
        <v>0.52525094594451449</v>
      </c>
      <c r="AG232" s="11">
        <f>-'OddsRatio_working_3-way'!U232/(3*'OddsRatio_working_3-way'!X232^(1/3))*COS(('OddsRatio_working_3-way'!Y232+2*PI())/3)</f>
        <v>-0.29644876359222022</v>
      </c>
      <c r="AH232" s="11">
        <f>-'OddsRatio_working_3-way'!U232/(3*'OddsRatio_working_3-way'!X232^(1/3))*COS(('OddsRatio_working_3-way'!Y232+4*PI())/3)</f>
        <v>-0.22880218235229419</v>
      </c>
      <c r="AI232" s="11">
        <f>'OddsRatio_working_3-way'!U232/(3*'OddsRatio_working_3-way'!X232^(1/3))*SIN(('OddsRatio_working_3-way'!Y232)/3)</f>
        <v>-3.9055771888629166E-2</v>
      </c>
      <c r="AJ232" s="11">
        <f>'OddsRatio_working_3-way'!U232/(3*'OddsRatio_working_3-way'!X232^(1/3))*SIN(('OddsRatio_working_3-way'!Y232+2*PI())/3)</f>
        <v>-0.43535277660544203</v>
      </c>
      <c r="AK232" s="11">
        <f>'OddsRatio_working_3-way'!U232/(3*'OddsRatio_working_3-way'!X232^(1/3))*SIN(('OddsRatio_working_3-way'!Y232+4*PI())/3)</f>
        <v>0.47440854849407116</v>
      </c>
      <c r="AL232" s="11">
        <f>'OddsRatio_working_3-way'!Z232+'OddsRatio_working_3-way'!AF232</f>
        <v>1.050501891889029</v>
      </c>
      <c r="AM232" s="11">
        <f>'OddsRatio_working_3-way'!AA232+'OddsRatio_working_3-way'!AG232</f>
        <v>-0.59289752718444044</v>
      </c>
      <c r="AN232" s="11">
        <f>'OddsRatio_working_3-way'!AB232+'OddsRatio_working_3-way'!AH232</f>
        <v>-0.45760436470458837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1.050501891889029</v>
      </c>
      <c r="AS232" s="11">
        <f>IF(('OddsRatio_working_3-way'!X232=0),IF(Q232&gt;0,-Q232^(1/3),(-Q232)^(1/3)),'OddsRatio_working_3-way'!AM232-'OddsRatio_working_3-way'!R232/3)</f>
        <v>-0.59289752718444044</v>
      </c>
      <c r="AT232" s="11">
        <f>IF(('OddsRatio_working_3-way'!X232=0),IF(Q232&gt;0,-Q232^(1/3),(-Q232)^(1/3)),'OddsRatio_working_3-way'!AN232-'OddsRatio_working_3-way'!R232/3)</f>
        <v>-0.45760436470458837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2.0099999999999998</v>
      </c>
      <c r="B233" s="4">
        <f>IF('True_Odds_Calculator_3-way'!B232="","",'True_Odds_Calculator_3-way'!B232)</f>
        <v>3.26</v>
      </c>
      <c r="C233" s="4">
        <f>IF('True_Odds_Calculator_3-way'!C232="","",'True_Odds_Calculator_3-way'!C232)</f>
        <v>4.46</v>
      </c>
      <c r="D233" s="9">
        <f t="shared" si="52"/>
        <v>0.48626028109236813</v>
      </c>
      <c r="E233" s="9">
        <f t="shared" si="53"/>
        <v>0.29725845527843342</v>
      </c>
      <c r="F233" s="9">
        <f t="shared" si="54"/>
        <v>0.21648126362919831</v>
      </c>
      <c r="G233" s="9">
        <f t="shared" si="55"/>
        <v>1.0460512750385169</v>
      </c>
      <c r="H233" s="9">
        <f t="shared" si="56"/>
        <v>2.0565117877889021</v>
      </c>
      <c r="I233" s="9">
        <f t="shared" si="57"/>
        <v>3.364075881587048</v>
      </c>
      <c r="J233" s="9">
        <f t="shared" si="58"/>
        <v>4.6193374116332677</v>
      </c>
      <c r="K233" s="11">
        <f t="shared" si="59"/>
        <v>0.49751243781094534</v>
      </c>
      <c r="L233" s="11">
        <f t="shared" si="60"/>
        <v>0.30674846625766872</v>
      </c>
      <c r="M233" s="11">
        <f t="shared" si="61"/>
        <v>0.22421524663677131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-0.27024483075831041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0.2302854759737312</v>
      </c>
      <c r="Q233" s="11">
        <f>2*'OddsRatio_working_3-way'!K233*'OddsRatio_working_3-way'!L233*'OddsRatio_working_3-way'!M233</f>
        <v>6.8435505489964701E-2</v>
      </c>
      <c r="R233" s="11">
        <f t="shared" si="62"/>
        <v>0</v>
      </c>
      <c r="S233" s="11">
        <f t="shared" si="63"/>
        <v>-0.85213646946565913</v>
      </c>
      <c r="T233" s="11">
        <f t="shared" si="64"/>
        <v>-0.25323520637909636</v>
      </c>
      <c r="U233" s="11">
        <f>'OddsRatio_working_3-way'!S233-'OddsRatio_working_3-way'!R233^2/3</f>
        <v>-0.85213646946565913</v>
      </c>
      <c r="V233" s="11">
        <f>'OddsRatio_working_3-way'!S233*'OddsRatio_working_3-way'!R233/3-2*'OddsRatio_working_3-way'!R233^3/27-'OddsRatio_working_3-way'!T233</f>
        <v>0.25323520637909636</v>
      </c>
      <c r="W233" s="11">
        <f>'OddsRatio_working_3-way'!V233^2+4*'OddsRatio_working_3-way'!U233^3/27</f>
        <v>-2.7541181627657646E-2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0.15138465194457559</v>
      </c>
      <c r="Y233" s="11">
        <f>IF('OddsRatio_working_3-way'!W233&gt;=0,IF('OddsRatio_working_3-way'!V233+SQRT('OddsRatio_working_3-way'!W233)&gt;0,0,PI()),ACOS('OddsRatio_working_3-way'!V233/(2*'OddsRatio_working_3-way'!X233)))</f>
        <v>0.58012057281999385</v>
      </c>
      <c r="Z233" s="11">
        <f>'OddsRatio_working_3-way'!X233^(1/3)*COS('OddsRatio_working_3-way'!Y233/3)</f>
        <v>0.52302563751925857</v>
      </c>
      <c r="AA233" s="11">
        <f>'OddsRatio_working_3-way'!X233^(1/3)*COS(('OddsRatio_working_3-way'!Y233+2*PI())/3)</f>
        <v>-0.35021036235354591</v>
      </c>
      <c r="AB233" s="11">
        <f>'OddsRatio_working_3-way'!X233^(1/3)*COS(('OddsRatio_working_3-way'!Y233+4*PI())/3)</f>
        <v>-0.17281527516571274</v>
      </c>
      <c r="AC233" s="11">
        <f>'OddsRatio_working_3-way'!X233^(1/3)*SIN('OddsRatio_working_3-way'!Y233/3)</f>
        <v>0.1024191013408126</v>
      </c>
      <c r="AD233" s="11">
        <f>'OddsRatio_working_3-way'!X233^(1/3)*SIN(('OddsRatio_working_3-way'!Y233+2*PI())/3)</f>
        <v>0.40174393825182297</v>
      </c>
      <c r="AE233" s="11">
        <f>'OddsRatio_working_3-way'!X233^(1/3)*SIN(('OddsRatio_working_3-way'!Y233+4*PI())/3)</f>
        <v>-0.50416303959263564</v>
      </c>
      <c r="AF233" s="11">
        <f>-'OddsRatio_working_3-way'!U233/(3*'OddsRatio_working_3-way'!X233^(1/3))*COS(('OddsRatio_working_3-way'!Y233)/3)</f>
        <v>0.52302563751925835</v>
      </c>
      <c r="AG233" s="11">
        <f>-'OddsRatio_working_3-way'!U233/(3*'OddsRatio_working_3-way'!X233^(1/3))*COS(('OddsRatio_working_3-way'!Y233+2*PI())/3)</f>
        <v>-0.35021036235354575</v>
      </c>
      <c r="AH233" s="11">
        <f>-'OddsRatio_working_3-way'!U233/(3*'OddsRatio_working_3-way'!X233^(1/3))*COS(('OddsRatio_working_3-way'!Y233+4*PI())/3)</f>
        <v>-0.17281527516571268</v>
      </c>
      <c r="AI233" s="11">
        <f>'OddsRatio_working_3-way'!U233/(3*'OddsRatio_working_3-way'!X233^(1/3))*SIN(('OddsRatio_working_3-way'!Y233)/3)</f>
        <v>-0.10241910134081256</v>
      </c>
      <c r="AJ233" s="11">
        <f>'OddsRatio_working_3-way'!U233/(3*'OddsRatio_working_3-way'!X233^(1/3))*SIN(('OddsRatio_working_3-way'!Y233+2*PI())/3)</f>
        <v>-0.40174393825182281</v>
      </c>
      <c r="AK233" s="11">
        <f>'OddsRatio_working_3-way'!U233/(3*'OddsRatio_working_3-way'!X233^(1/3))*SIN(('OddsRatio_working_3-way'!Y233+4*PI())/3)</f>
        <v>0.50416303959263542</v>
      </c>
      <c r="AL233" s="11">
        <f>'OddsRatio_working_3-way'!Z233+'OddsRatio_working_3-way'!AF233</f>
        <v>1.0460512750385169</v>
      </c>
      <c r="AM233" s="11">
        <f>'OddsRatio_working_3-way'!AA233+'OddsRatio_working_3-way'!AG233</f>
        <v>-0.70042072470709171</v>
      </c>
      <c r="AN233" s="11">
        <f>'OddsRatio_working_3-way'!AB233+'OddsRatio_working_3-way'!AH233</f>
        <v>-0.34563055033142542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1.0460512750385169</v>
      </c>
      <c r="AS233" s="11">
        <f>IF(('OddsRatio_working_3-way'!X233=0),IF(Q233&gt;0,-Q233^(1/3),(-Q233)^(1/3)),'OddsRatio_working_3-way'!AM233-'OddsRatio_working_3-way'!R233/3)</f>
        <v>-0.70042072470709171</v>
      </c>
      <c r="AT233" s="11">
        <f>IF(('OddsRatio_working_3-way'!X233=0),IF(Q233&gt;0,-Q233^(1/3),(-Q233)^(1/3)),'OddsRatio_working_3-way'!AN233-'OddsRatio_working_3-way'!R233/3)</f>
        <v>-0.34563055033142542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1.75</v>
      </c>
      <c r="B234" s="4">
        <f>IF('True_Odds_Calculator_3-way'!B233="","",'True_Odds_Calculator_3-way'!B233)</f>
        <v>3.82</v>
      </c>
      <c r="C234" s="4">
        <f>IF('True_Odds_Calculator_3-way'!C233="","",'True_Odds_Calculator_3-way'!C233)</f>
        <v>4.82</v>
      </c>
      <c r="D234" s="9">
        <f t="shared" si="52"/>
        <v>0.55467388520702798</v>
      </c>
      <c r="E234" s="9">
        <f t="shared" si="53"/>
        <v>0.24883310129178979</v>
      </c>
      <c r="F234" s="9">
        <f t="shared" si="54"/>
        <v>0.19649301350118217</v>
      </c>
      <c r="G234" s="9">
        <f t="shared" si="55"/>
        <v>1.0704815367964839</v>
      </c>
      <c r="H234" s="9">
        <f t="shared" si="56"/>
        <v>1.8028611525973632</v>
      </c>
      <c r="I234" s="9">
        <f t="shared" si="57"/>
        <v>4.0187579337660848</v>
      </c>
      <c r="J234" s="9">
        <f t="shared" si="58"/>
        <v>5.0892394705625685</v>
      </c>
      <c r="K234" s="11">
        <f t="shared" si="59"/>
        <v>0.5714285714285714</v>
      </c>
      <c r="L234" s="11">
        <f t="shared" si="60"/>
        <v>0.26178010471204188</v>
      </c>
      <c r="M234" s="11">
        <f t="shared" si="61"/>
        <v>0.20746887966804978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-0.25074096028452886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0.22934854461434376</v>
      </c>
      <c r="Q234" s="11">
        <f>2*'OddsRatio_working_3-way'!K234*'OddsRatio_working_3-way'!L234*'OddsRatio_working_3-way'!M234</f>
        <v>6.2069971478848095E-2</v>
      </c>
      <c r="R234" s="11">
        <f t="shared" si="62"/>
        <v>0</v>
      </c>
      <c r="S234" s="11">
        <f t="shared" si="63"/>
        <v>-0.91468320275271331</v>
      </c>
      <c r="T234" s="11">
        <f t="shared" si="64"/>
        <v>-0.24754619830925931</v>
      </c>
      <c r="U234" s="11">
        <f>'OddsRatio_working_3-way'!S234-'OddsRatio_working_3-way'!R234^2/3</f>
        <v>-0.91468320275271331</v>
      </c>
      <c r="V234" s="11">
        <f>'OddsRatio_working_3-way'!S234*'OddsRatio_working_3-way'!R234/3-2*'OddsRatio_working_3-way'!R234^3/27-'OddsRatio_working_3-way'!T234</f>
        <v>0.24754619830925931</v>
      </c>
      <c r="W234" s="11">
        <f>'OddsRatio_working_3-way'!V234^2+4*'OddsRatio_working_3-way'!U234^3/27</f>
        <v>-5.2093540255475593E-2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0.16835428458524804</v>
      </c>
      <c r="Y234" s="11">
        <f>IF('OddsRatio_working_3-way'!W234&gt;=0,IF('OddsRatio_working_3-way'!V234+SQRT('OddsRatio_working_3-way'!W234)&gt;0,0,PI()),ACOS('OddsRatio_working_3-way'!V234/(2*'OddsRatio_working_3-way'!X234)))</f>
        <v>0.74484315008616442</v>
      </c>
      <c r="Z234" s="11">
        <f>'OddsRatio_working_3-way'!X234^(1/3)*COS('OddsRatio_working_3-way'!Y234/3)</f>
        <v>0.53524076839824197</v>
      </c>
      <c r="AA234" s="11">
        <f>'OddsRatio_working_3-way'!X234^(1/3)*COS(('OddsRatio_working_3-way'!Y234+2*PI())/3)</f>
        <v>-0.38513119464447115</v>
      </c>
      <c r="AB234" s="11">
        <f>'OddsRatio_working_3-way'!X234^(1/3)*COS(('OddsRatio_working_3-way'!Y234+4*PI())/3)</f>
        <v>-0.15010957375377068</v>
      </c>
      <c r="AC234" s="11">
        <f>'OddsRatio_working_3-way'!X234^(1/3)*SIN('OddsRatio_working_3-way'!Y234/3)</f>
        <v>0.13568979608662807</v>
      </c>
      <c r="AD234" s="11">
        <f>'OddsRatio_working_3-way'!X234^(1/3)*SIN(('OddsRatio_working_3-way'!Y234+2*PI())/3)</f>
        <v>0.39568720453066669</v>
      </c>
      <c r="AE234" s="11">
        <f>'OddsRatio_working_3-way'!X234^(1/3)*SIN(('OddsRatio_working_3-way'!Y234+4*PI())/3)</f>
        <v>-0.53137700061729465</v>
      </c>
      <c r="AF234" s="11">
        <f>-'OddsRatio_working_3-way'!U234/(3*'OddsRatio_working_3-way'!X234^(1/3))*COS(('OddsRatio_working_3-way'!Y234)/3)</f>
        <v>0.53524076839824197</v>
      </c>
      <c r="AG234" s="11">
        <f>-'OddsRatio_working_3-way'!U234/(3*'OddsRatio_working_3-way'!X234^(1/3))*COS(('OddsRatio_working_3-way'!Y234+2*PI())/3)</f>
        <v>-0.38513119464447115</v>
      </c>
      <c r="AH234" s="11">
        <f>-'OddsRatio_working_3-way'!U234/(3*'OddsRatio_working_3-way'!X234^(1/3))*COS(('OddsRatio_working_3-way'!Y234+4*PI())/3)</f>
        <v>-0.15010957375377068</v>
      </c>
      <c r="AI234" s="11">
        <f>'OddsRatio_working_3-way'!U234/(3*'OddsRatio_working_3-way'!X234^(1/3))*SIN(('OddsRatio_working_3-way'!Y234)/3)</f>
        <v>-0.13568979608662807</v>
      </c>
      <c r="AJ234" s="11">
        <f>'OddsRatio_working_3-way'!U234/(3*'OddsRatio_working_3-way'!X234^(1/3))*SIN(('OddsRatio_working_3-way'!Y234+2*PI())/3)</f>
        <v>-0.39568720453066669</v>
      </c>
      <c r="AK234" s="11">
        <f>'OddsRatio_working_3-way'!U234/(3*'OddsRatio_working_3-way'!X234^(1/3))*SIN(('OddsRatio_working_3-way'!Y234+4*PI())/3)</f>
        <v>0.53137700061729465</v>
      </c>
      <c r="AL234" s="11">
        <f>'OddsRatio_working_3-way'!Z234+'OddsRatio_working_3-way'!AF234</f>
        <v>1.0704815367964839</v>
      </c>
      <c r="AM234" s="11">
        <f>'OddsRatio_working_3-way'!AA234+'OddsRatio_working_3-way'!AG234</f>
        <v>-0.77026238928894231</v>
      </c>
      <c r="AN234" s="11">
        <f>'OddsRatio_working_3-way'!AB234+'OddsRatio_working_3-way'!AH234</f>
        <v>-0.30021914750754136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1.0704815367964839</v>
      </c>
      <c r="AS234" s="11">
        <f>IF(('OddsRatio_working_3-way'!X234=0),IF(Q234&gt;0,-Q234^(1/3),(-Q234)^(1/3)),'OddsRatio_working_3-way'!AM234-'OddsRatio_working_3-way'!R234/3)</f>
        <v>-0.77026238928894231</v>
      </c>
      <c r="AT234" s="11">
        <f>IF(('OddsRatio_working_3-way'!X234=0),IF(Q234&gt;0,-Q234^(1/3),(-Q234)^(1/3)),'OddsRatio_working_3-way'!AN234-'OddsRatio_working_3-way'!R234/3)</f>
        <v>-0.30021914750754136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1.81</v>
      </c>
      <c r="B235" s="4">
        <f>IF('True_Odds_Calculator_3-way'!B234="","",'True_Odds_Calculator_3-way'!B234)</f>
        <v>3.47</v>
      </c>
      <c r="C235" s="4">
        <f>IF('True_Odds_Calculator_3-way'!C234="","",'True_Odds_Calculator_3-way'!C234)</f>
        <v>4.58</v>
      </c>
      <c r="D235" s="9">
        <f t="shared" si="52"/>
        <v>0.52867053962756316</v>
      </c>
      <c r="E235" s="9">
        <f t="shared" si="53"/>
        <v>0.26891564961441317</v>
      </c>
      <c r="F235" s="9">
        <f t="shared" si="54"/>
        <v>0.2024138107580237</v>
      </c>
      <c r="G235" s="9">
        <f t="shared" si="55"/>
        <v>1.1006632279754962</v>
      </c>
      <c r="H235" s="9">
        <f t="shared" si="56"/>
        <v>1.8915372146601515</v>
      </c>
      <c r="I235" s="9">
        <f t="shared" si="57"/>
        <v>3.7186381730994755</v>
      </c>
      <c r="J235" s="9">
        <f t="shared" si="58"/>
        <v>4.9403743561522759</v>
      </c>
      <c r="K235" s="11">
        <f t="shared" si="59"/>
        <v>0.5524861878453039</v>
      </c>
      <c r="L235" s="11">
        <f t="shared" si="60"/>
        <v>0.28818443804034583</v>
      </c>
      <c r="M235" s="11">
        <f t="shared" si="61"/>
        <v>0.2183406113537118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-0.24899548439897279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0.2384792449705388</v>
      </c>
      <c r="Q235" s="11">
        <f>2*'OddsRatio_working_3-way'!K235*'OddsRatio_working_3-way'!L235*'OddsRatio_working_3-way'!M235</f>
        <v>6.9527476667795574E-2</v>
      </c>
      <c r="R235" s="11">
        <f t="shared" si="62"/>
        <v>0</v>
      </c>
      <c r="S235" s="11">
        <f t="shared" si="63"/>
        <v>-0.95776534078994169</v>
      </c>
      <c r="T235" s="11">
        <f t="shared" si="64"/>
        <v>-0.27923187778132413</v>
      </c>
      <c r="U235" s="11">
        <f>'OddsRatio_working_3-way'!S235-'OddsRatio_working_3-way'!R235^2/3</f>
        <v>-0.95776534078994169</v>
      </c>
      <c r="V235" s="11">
        <f>'OddsRatio_working_3-way'!S235*'OddsRatio_working_3-way'!R235/3-2*'OddsRatio_working_3-way'!R235^3/27-'OddsRatio_working_3-way'!T235</f>
        <v>0.27923187778132413</v>
      </c>
      <c r="W235" s="11">
        <f>'OddsRatio_working_3-way'!V235^2+4*'OddsRatio_working_3-way'!U235^3/27</f>
        <v>-5.2188371011152729E-2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0.18038764687502654</v>
      </c>
      <c r="Y235" s="11">
        <f>IF('OddsRatio_working_3-way'!W235&gt;=0,IF('OddsRatio_working_3-way'!V235+SQRT('OddsRatio_working_3-way'!W235)&gt;0,0,PI()),ACOS('OddsRatio_working_3-way'!V235/(2*'OddsRatio_working_3-way'!X235)))</f>
        <v>0.68569796902160429</v>
      </c>
      <c r="Z235" s="11">
        <f>'OddsRatio_working_3-way'!X235^(1/3)*COS('OddsRatio_working_3-way'!Y235/3)</f>
        <v>0.5503316139877481</v>
      </c>
      <c r="AA235" s="11">
        <f>'OddsRatio_working_3-way'!X235^(1/3)*COS(('OddsRatio_working_3-way'!Y235+2*PI())/3)</f>
        <v>-0.38603812627021844</v>
      </c>
      <c r="AB235" s="11">
        <f>'OddsRatio_working_3-way'!X235^(1/3)*COS(('OddsRatio_working_3-way'!Y235+4*PI())/3)</f>
        <v>-0.16429348771753002</v>
      </c>
      <c r="AC235" s="11">
        <f>'OddsRatio_working_3-way'!X235^(1/3)*SIN('OddsRatio_working_3-way'!Y235/3)</f>
        <v>0.12802432675975112</v>
      </c>
      <c r="AD235" s="11">
        <f>'OddsRatio_working_3-way'!X235^(1/3)*SIN(('OddsRatio_working_3-way'!Y235+2*PI())/3)</f>
        <v>0.4125889948392058</v>
      </c>
      <c r="AE235" s="11">
        <f>'OddsRatio_working_3-way'!X235^(1/3)*SIN(('OddsRatio_working_3-way'!Y235+4*PI())/3)</f>
        <v>-0.54061332159895681</v>
      </c>
      <c r="AF235" s="11">
        <f>-'OddsRatio_working_3-way'!U235/(3*'OddsRatio_working_3-way'!X235^(1/3))*COS(('OddsRatio_working_3-way'!Y235)/3)</f>
        <v>0.55033161398774799</v>
      </c>
      <c r="AG235" s="11">
        <f>-'OddsRatio_working_3-way'!U235/(3*'OddsRatio_working_3-way'!X235^(1/3))*COS(('OddsRatio_working_3-way'!Y235+2*PI())/3)</f>
        <v>-0.38603812627021833</v>
      </c>
      <c r="AH235" s="11">
        <f>-'OddsRatio_working_3-way'!U235/(3*'OddsRatio_working_3-way'!X235^(1/3))*COS(('OddsRatio_working_3-way'!Y235+4*PI())/3)</f>
        <v>-0.16429348771753</v>
      </c>
      <c r="AI235" s="11">
        <f>'OddsRatio_working_3-way'!U235/(3*'OddsRatio_working_3-way'!X235^(1/3))*SIN(('OddsRatio_working_3-way'!Y235)/3)</f>
        <v>-0.12802432675975112</v>
      </c>
      <c r="AJ235" s="11">
        <f>'OddsRatio_working_3-way'!U235/(3*'OddsRatio_working_3-way'!X235^(1/3))*SIN(('OddsRatio_working_3-way'!Y235+2*PI())/3)</f>
        <v>-0.41258899483920575</v>
      </c>
      <c r="AK235" s="11">
        <f>'OddsRatio_working_3-way'!U235/(3*'OddsRatio_working_3-way'!X235^(1/3))*SIN(('OddsRatio_working_3-way'!Y235+4*PI())/3)</f>
        <v>0.5406133215989567</v>
      </c>
      <c r="AL235" s="11">
        <f>'OddsRatio_working_3-way'!Z235+'OddsRatio_working_3-way'!AF235</f>
        <v>1.1006632279754962</v>
      </c>
      <c r="AM235" s="11">
        <f>'OddsRatio_working_3-way'!AA235+'OddsRatio_working_3-way'!AG235</f>
        <v>-0.77207625254043677</v>
      </c>
      <c r="AN235" s="11">
        <f>'OddsRatio_working_3-way'!AB235+'OddsRatio_working_3-way'!AH235</f>
        <v>-0.32858697543505999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1.1006632279754962</v>
      </c>
      <c r="AS235" s="11">
        <f>IF(('OddsRatio_working_3-way'!X235=0),IF(Q235&gt;0,-Q235^(1/3),(-Q235)^(1/3)),'OddsRatio_working_3-way'!AM235-'OddsRatio_working_3-way'!R235/3)</f>
        <v>-0.77207625254043677</v>
      </c>
      <c r="AT235" s="11">
        <f>IF(('OddsRatio_working_3-way'!X235=0),IF(Q235&gt;0,-Q235^(1/3),(-Q235)^(1/3)),'OddsRatio_working_3-way'!AN235-'OddsRatio_working_3-way'!R235/3)</f>
        <v>-0.32858697543505999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10.16</v>
      </c>
      <c r="B236" s="4">
        <f>IF('True_Odds_Calculator_3-way'!B235="","",'True_Odds_Calculator_3-way'!B235)</f>
        <v>4.8</v>
      </c>
      <c r="C236" s="4">
        <f>IF('True_Odds_Calculator_3-way'!C235="","",'True_Odds_Calculator_3-way'!C235)</f>
        <v>1.29</v>
      </c>
      <c r="D236" s="9">
        <f t="shared" si="52"/>
        <v>8.245729375600945E-2</v>
      </c>
      <c r="E236" s="9">
        <f t="shared" si="53"/>
        <v>0.1780560956152247</v>
      </c>
      <c r="F236" s="9">
        <f t="shared" si="54"/>
        <v>0.73948661062876575</v>
      </c>
      <c r="G236" s="9">
        <f t="shared" si="55"/>
        <v>1.2147914774965047</v>
      </c>
      <c r="H236" s="9">
        <f t="shared" si="56"/>
        <v>12.127489933867984</v>
      </c>
      <c r="I236" s="9">
        <f t="shared" si="57"/>
        <v>5.6162076144867177</v>
      </c>
      <c r="J236" s="9">
        <f t="shared" si="58"/>
        <v>1.3522895284739864</v>
      </c>
      <c r="K236" s="11">
        <f t="shared" si="59"/>
        <v>9.8425196850393692E-2</v>
      </c>
      <c r="L236" s="11">
        <f t="shared" si="60"/>
        <v>0.20833333333333334</v>
      </c>
      <c r="M236" s="11">
        <f t="shared" si="61"/>
        <v>0.77519379844961234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-0.16045468880343439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0.21061593318277078</v>
      </c>
      <c r="Q236" s="11">
        <f>2*'OddsRatio_working_3-way'!K236*'OddsRatio_working_3-way'!L236*'OddsRatio_working_3-way'!M236</f>
        <v>3.1791084254003128E-2</v>
      </c>
      <c r="R236" s="11">
        <f t="shared" si="62"/>
        <v>0</v>
      </c>
      <c r="S236" s="11">
        <f t="shared" si="63"/>
        <v>-1.3126193740638306</v>
      </c>
      <c r="T236" s="11">
        <f t="shared" si="64"/>
        <v>-0.19813122627378571</v>
      </c>
      <c r="U236" s="11">
        <f>'OddsRatio_working_3-way'!S236-'OddsRatio_working_3-way'!R236^2/3</f>
        <v>-1.3126193740638306</v>
      </c>
      <c r="V236" s="11">
        <f>'OddsRatio_working_3-way'!S236*'OddsRatio_working_3-way'!R236/3-2*'OddsRatio_working_3-way'!R236^3/27-'OddsRatio_working_3-way'!T236</f>
        <v>0.19813122627378571</v>
      </c>
      <c r="W236" s="11">
        <f>'OddsRatio_working_3-way'!V236^2+4*'OddsRatio_working_3-way'!U236^3/27</f>
        <v>-0.29579635875571569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0.28941852980608801</v>
      </c>
      <c r="Y236" s="11">
        <f>IF('OddsRatio_working_3-way'!W236&gt;=0,IF('OddsRatio_working_3-way'!V236+SQRT('OddsRatio_working_3-way'!W236)&gt;0,0,PI()),ACOS('OddsRatio_working_3-way'!V236/(2*'OddsRatio_working_3-way'!X236)))</f>
        <v>1.2214412833418782</v>
      </c>
      <c r="Z236" s="11">
        <f>'OddsRatio_working_3-way'!X236^(1/3)*COS('OddsRatio_working_3-way'!Y236/3)</f>
        <v>0.60739573874825237</v>
      </c>
      <c r="AA236" s="11">
        <f>'OddsRatio_working_3-way'!X236^(1/3)*COS(('OddsRatio_working_3-way'!Y236+2*PI())/3)</f>
        <v>-0.53054066941152256</v>
      </c>
      <c r="AB236" s="11">
        <f>'OddsRatio_working_3-way'!X236^(1/3)*COS(('OddsRatio_working_3-way'!Y236+4*PI())/3)</f>
        <v>-7.6855069336729989E-2</v>
      </c>
      <c r="AC236" s="11">
        <f>'OddsRatio_working_3-way'!X236^(1/3)*SIN('OddsRatio_working_3-way'!Y236/3)</f>
        <v>0.26193550333063859</v>
      </c>
      <c r="AD236" s="11">
        <f>'OddsRatio_working_3-way'!X236^(1/3)*SIN(('OddsRatio_working_3-way'!Y236+2*PI())/3)</f>
        <v>0.39505238824108341</v>
      </c>
      <c r="AE236" s="11">
        <f>'OddsRatio_working_3-way'!X236^(1/3)*SIN(('OddsRatio_working_3-way'!Y236+4*PI())/3)</f>
        <v>-0.65698789157172188</v>
      </c>
      <c r="AF236" s="11">
        <f>-'OddsRatio_working_3-way'!U236/(3*'OddsRatio_working_3-way'!X236^(1/3))*COS(('OddsRatio_working_3-way'!Y236)/3)</f>
        <v>0.60739573874825237</v>
      </c>
      <c r="AG236" s="11">
        <f>-'OddsRatio_working_3-way'!U236/(3*'OddsRatio_working_3-way'!X236^(1/3))*COS(('OddsRatio_working_3-way'!Y236+2*PI())/3)</f>
        <v>-0.53054066941152256</v>
      </c>
      <c r="AH236" s="11">
        <f>-'OddsRatio_working_3-way'!U236/(3*'OddsRatio_working_3-way'!X236^(1/3))*COS(('OddsRatio_working_3-way'!Y236+4*PI())/3)</f>
        <v>-7.6855069336729989E-2</v>
      </c>
      <c r="AI236" s="11">
        <f>'OddsRatio_working_3-way'!U236/(3*'OddsRatio_working_3-way'!X236^(1/3))*SIN(('OddsRatio_working_3-way'!Y236)/3)</f>
        <v>-0.26193550333063859</v>
      </c>
      <c r="AJ236" s="11">
        <f>'OddsRatio_working_3-way'!U236/(3*'OddsRatio_working_3-way'!X236^(1/3))*SIN(('OddsRatio_working_3-way'!Y236+2*PI())/3)</f>
        <v>-0.39505238824108341</v>
      </c>
      <c r="AK236" s="11">
        <f>'OddsRatio_working_3-way'!U236/(3*'OddsRatio_working_3-way'!X236^(1/3))*SIN(('OddsRatio_working_3-way'!Y236+4*PI())/3)</f>
        <v>0.65698789157172188</v>
      </c>
      <c r="AL236" s="11">
        <f>'OddsRatio_working_3-way'!Z236+'OddsRatio_working_3-way'!AF236</f>
        <v>1.2147914774965047</v>
      </c>
      <c r="AM236" s="11">
        <f>'OddsRatio_working_3-way'!AA236+'OddsRatio_working_3-way'!AG236</f>
        <v>-1.0610813388230451</v>
      </c>
      <c r="AN236" s="11">
        <f>'OddsRatio_working_3-way'!AB236+'OddsRatio_working_3-way'!AH236</f>
        <v>-0.15371013867345998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1.2147914774965047</v>
      </c>
      <c r="AS236" s="11">
        <f>IF(('OddsRatio_working_3-way'!X236=0),IF(Q236&gt;0,-Q236^(1/3),(-Q236)^(1/3)),'OddsRatio_working_3-way'!AM236-'OddsRatio_working_3-way'!R236/3)</f>
        <v>-1.0610813388230451</v>
      </c>
      <c r="AT236" s="11">
        <f>IF(('OddsRatio_working_3-way'!X236=0),IF(Q236&gt;0,-Q236^(1/3),(-Q236)^(1/3)),'OddsRatio_working_3-way'!AN236-'OddsRatio_working_3-way'!R236/3)</f>
        <v>-0.15371013867345998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3.1</v>
      </c>
      <c r="C237" s="4">
        <f>IF('True_Odds_Calculator_3-way'!C236="","",'True_Odds_Calculator_3-way'!C236)</f>
        <v>2.89</v>
      </c>
      <c r="D237" s="9">
        <f t="shared" si="52"/>
        <v>0.35694817953766911</v>
      </c>
      <c r="E237" s="9">
        <f t="shared" si="53"/>
        <v>0.31003754276441603</v>
      </c>
      <c r="F237" s="9">
        <f t="shared" si="54"/>
        <v>0.33301427769791464</v>
      </c>
      <c r="G237" s="9">
        <f t="shared" si="55"/>
        <v>1.0597218263796435</v>
      </c>
      <c r="H237" s="9">
        <f t="shared" si="56"/>
        <v>2.8015271048453938</v>
      </c>
      <c r="I237" s="9">
        <f t="shared" si="57"/>
        <v>3.2254158353972513</v>
      </c>
      <c r="J237" s="9">
        <f t="shared" si="58"/>
        <v>3.0028742518575267</v>
      </c>
      <c r="K237" s="11">
        <f t="shared" si="59"/>
        <v>0.37037037037037035</v>
      </c>
      <c r="L237" s="11">
        <f t="shared" si="60"/>
        <v>0.32258064516129031</v>
      </c>
      <c r="M237" s="11">
        <f t="shared" si="61"/>
        <v>0.34602076124567471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-0.27893738140417446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0.23522797269867254</v>
      </c>
      <c r="Q237" s="11">
        <f>2*'OddsRatio_working_3-way'!K237*'OddsRatio_working_3-way'!L237*'OddsRatio_working_3-way'!M237</f>
        <v>8.2681185482837441E-2</v>
      </c>
      <c r="R237" s="11">
        <f t="shared" si="62"/>
        <v>0</v>
      </c>
      <c r="S237" s="11">
        <f t="shared" si="63"/>
        <v>-0.84330028307619376</v>
      </c>
      <c r="T237" s="11">
        <f t="shared" si="64"/>
        <v>-0.29641486224119284</v>
      </c>
      <c r="U237" s="11">
        <f>'OddsRatio_working_3-way'!S237-'OddsRatio_working_3-way'!R237^2/3</f>
        <v>-0.84330028307619376</v>
      </c>
      <c r="V237" s="11">
        <f>'OddsRatio_working_3-way'!S237*'OddsRatio_working_3-way'!R237/3-2*'OddsRatio_working_3-way'!R237^3/27-'OddsRatio_working_3-way'!T237</f>
        <v>0.29641486224119284</v>
      </c>
      <c r="W237" s="11">
        <f>'OddsRatio_working_3-way'!V237^2+4*'OddsRatio_working_3-way'!U237^3/27</f>
        <v>-9.8526983812889657E-4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0.14903610334042741</v>
      </c>
      <c r="Y237" s="11">
        <f>IF('OddsRatio_working_3-way'!W237&gt;=0,IF('OddsRatio_working_3-way'!V237+SQRT('OddsRatio_working_3-way'!W237)&gt;0,0,PI()),ACOS('OddsRatio_working_3-way'!V237/(2*'OddsRatio_working_3-way'!X237)))</f>
        <v>0.10550233714115365</v>
      </c>
      <c r="Z237" s="11">
        <f>'OddsRatio_working_3-way'!X237^(1/3)*COS('OddsRatio_working_3-way'!Y237/3)</f>
        <v>0.52986091318982176</v>
      </c>
      <c r="AA237" s="11">
        <f>'OddsRatio_working_3-way'!X237^(1/3)*COS(('OddsRatio_working_3-way'!Y237+2*PI())/3)</f>
        <v>-0.28107450423745167</v>
      </c>
      <c r="AB237" s="11">
        <f>'OddsRatio_working_3-way'!X237^(1/3)*COS(('OddsRatio_working_3-way'!Y237+4*PI())/3)</f>
        <v>-0.24878640895237017</v>
      </c>
      <c r="AC237" s="11">
        <f>'OddsRatio_working_3-way'!X237^(1/3)*SIN('OddsRatio_working_3-way'!Y237/3)</f>
        <v>1.8641540504462276E-2</v>
      </c>
      <c r="AD237" s="11">
        <f>'OddsRatio_working_3-way'!X237^(1/3)*SIN(('OddsRatio_working_3-way'!Y237+2*PI())/3)</f>
        <v>0.44955224104257568</v>
      </c>
      <c r="AE237" s="11">
        <f>'OddsRatio_working_3-way'!X237^(1/3)*SIN(('OddsRatio_working_3-way'!Y237+4*PI())/3)</f>
        <v>-0.46819378154703778</v>
      </c>
      <c r="AF237" s="11">
        <f>-'OddsRatio_working_3-way'!U237/(3*'OddsRatio_working_3-way'!X237^(1/3))*COS(('OddsRatio_working_3-way'!Y237)/3)</f>
        <v>0.52986091318982165</v>
      </c>
      <c r="AG237" s="11">
        <f>-'OddsRatio_working_3-way'!U237/(3*'OddsRatio_working_3-way'!X237^(1/3))*COS(('OddsRatio_working_3-way'!Y237+2*PI())/3)</f>
        <v>-0.28107450423745162</v>
      </c>
      <c r="AH237" s="11">
        <f>-'OddsRatio_working_3-way'!U237/(3*'OddsRatio_working_3-way'!X237^(1/3))*COS(('OddsRatio_working_3-way'!Y237+4*PI())/3)</f>
        <v>-0.24878640895237011</v>
      </c>
      <c r="AI237" s="11">
        <f>'OddsRatio_working_3-way'!U237/(3*'OddsRatio_working_3-way'!X237^(1/3))*SIN(('OddsRatio_working_3-way'!Y237)/3)</f>
        <v>-1.8641540504462272E-2</v>
      </c>
      <c r="AJ237" s="11">
        <f>'OddsRatio_working_3-way'!U237/(3*'OddsRatio_working_3-way'!X237^(1/3))*SIN(('OddsRatio_working_3-way'!Y237+2*PI())/3)</f>
        <v>-0.44955224104257563</v>
      </c>
      <c r="AK237" s="11">
        <f>'OddsRatio_working_3-way'!U237/(3*'OddsRatio_working_3-way'!X237^(1/3))*SIN(('OddsRatio_working_3-way'!Y237+4*PI())/3)</f>
        <v>0.46819378154703767</v>
      </c>
      <c r="AL237" s="11">
        <f>'OddsRatio_working_3-way'!Z237+'OddsRatio_working_3-way'!AF237</f>
        <v>1.0597218263796435</v>
      </c>
      <c r="AM237" s="11">
        <f>'OddsRatio_working_3-way'!AA237+'OddsRatio_working_3-way'!AG237</f>
        <v>-0.56214900847490323</v>
      </c>
      <c r="AN237" s="11">
        <f>'OddsRatio_working_3-way'!AB237+'OddsRatio_working_3-way'!AH237</f>
        <v>-0.49757281790474028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1.0597218263796435</v>
      </c>
      <c r="AS237" s="11">
        <f>IF(('OddsRatio_working_3-way'!X237=0),IF(Q237&gt;0,-Q237^(1/3),(-Q237)^(1/3)),'OddsRatio_working_3-way'!AM237-'OddsRatio_working_3-way'!R237/3)</f>
        <v>-0.56214900847490323</v>
      </c>
      <c r="AT237" s="11">
        <f>IF(('OddsRatio_working_3-way'!X237=0),IF(Q237&gt;0,-Q237^(1/3),(-Q237)^(1/3)),'OddsRatio_working_3-way'!AN237-'OddsRatio_working_3-way'!R237/3)</f>
        <v>-0.49757281790474028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2.95</v>
      </c>
      <c r="B238" s="4">
        <f>IF('True_Odds_Calculator_3-way'!B237="","",'True_Odds_Calculator_3-way'!B237)</f>
        <v>3.1</v>
      </c>
      <c r="C238" s="4">
        <f>IF('True_Odds_Calculator_3-way'!C237="","",'True_Odds_Calculator_3-way'!C237)</f>
        <v>2.65</v>
      </c>
      <c r="D238" s="9">
        <f t="shared" si="52"/>
        <v>0.32611708099498032</v>
      </c>
      <c r="E238" s="9">
        <f t="shared" si="53"/>
        <v>0.31004522110119348</v>
      </c>
      <c r="F238" s="9">
        <f t="shared" si="54"/>
        <v>0.36383769790382608</v>
      </c>
      <c r="G238" s="9">
        <f t="shared" si="55"/>
        <v>1.0596837891801734</v>
      </c>
      <c r="H238" s="9">
        <f t="shared" si="56"/>
        <v>3.0663833889013383</v>
      </c>
      <c r="I238" s="9">
        <f t="shared" si="57"/>
        <v>3.2253359572783644</v>
      </c>
      <c r="J238" s="9">
        <f t="shared" si="58"/>
        <v>2.7484782521472857</v>
      </c>
      <c r="K238" s="11">
        <f t="shared" si="59"/>
        <v>0.33898305084745761</v>
      </c>
      <c r="L238" s="11">
        <f t="shared" si="60"/>
        <v>0.32258064516129031</v>
      </c>
      <c r="M238" s="11">
        <f t="shared" si="61"/>
        <v>0.37735849056603776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-0.2788099487295872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0.23520430795258779</v>
      </c>
      <c r="Q238" s="11">
        <f>2*'OddsRatio_working_3-way'!K238*'OddsRatio_working_3-way'!L238*'OddsRatio_working_3-way'!M238</f>
        <v>8.2527827351785182E-2</v>
      </c>
      <c r="R238" s="11">
        <f t="shared" si="62"/>
        <v>0</v>
      </c>
      <c r="S238" s="11">
        <f t="shared" si="63"/>
        <v>-0.84360084360084386</v>
      </c>
      <c r="T238" s="11">
        <f t="shared" si="64"/>
        <v>-0.29600029600029609</v>
      </c>
      <c r="U238" s="11">
        <f>'OddsRatio_working_3-way'!S238-'OddsRatio_working_3-way'!R238^2/3</f>
        <v>-0.84360084360084386</v>
      </c>
      <c r="V238" s="11">
        <f>'OddsRatio_working_3-way'!S238*'OddsRatio_working_3-way'!R238/3-2*'OddsRatio_working_3-way'!R238^3/27-'OddsRatio_working_3-way'!T238</f>
        <v>0.29600029600029609</v>
      </c>
      <c r="W238" s="11">
        <f>'OddsRatio_working_3-way'!V238^2+4*'OddsRatio_working_3-way'!U238^3/27</f>
        <v>-1.3258969056867687E-3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0.14911578734154013</v>
      </c>
      <c r="Y238" s="11">
        <f>IF('OddsRatio_working_3-way'!W238&gt;=0,IF('OddsRatio_working_3-way'!V238+SQRT('OddsRatio_working_3-way'!W238)&gt;0,0,PI()),ACOS('OddsRatio_working_3-way'!V238/(2*'OddsRatio_working_3-way'!X238)))</f>
        <v>0.1224013588017554</v>
      </c>
      <c r="Z238" s="11">
        <f>'OddsRatio_working_3-way'!X238^(1/3)*COS('OddsRatio_working_3-way'!Y238/3)</f>
        <v>0.52984189459008679</v>
      </c>
      <c r="AA238" s="11">
        <f>'OddsRatio_working_3-way'!X238^(1/3)*COS(('OddsRatio_working_3-way'!Y238+2*PI())/3)</f>
        <v>-0.28365289735641175</v>
      </c>
      <c r="AB238" s="11">
        <f>'OddsRatio_working_3-way'!X238^(1/3)*COS(('OddsRatio_working_3-way'!Y238+4*PI())/3)</f>
        <v>-0.24618899723367513</v>
      </c>
      <c r="AC238" s="11">
        <f>'OddsRatio_working_3-way'!X238^(1/3)*SIN('OddsRatio_working_3-way'!Y238/3)</f>
        <v>2.1629792820755243E-2</v>
      </c>
      <c r="AD238" s="11">
        <f>'OddsRatio_working_3-way'!X238^(1/3)*SIN(('OddsRatio_working_3-way'!Y238+2*PI())/3)</f>
        <v>0.44804164429391419</v>
      </c>
      <c r="AE238" s="11">
        <f>'OddsRatio_working_3-way'!X238^(1/3)*SIN(('OddsRatio_working_3-way'!Y238+4*PI())/3)</f>
        <v>-0.46967143711466941</v>
      </c>
      <c r="AF238" s="11">
        <f>-'OddsRatio_working_3-way'!U238/(3*'OddsRatio_working_3-way'!X238^(1/3))*COS(('OddsRatio_working_3-way'!Y238)/3)</f>
        <v>0.52984189459008668</v>
      </c>
      <c r="AG238" s="11">
        <f>-'OddsRatio_working_3-way'!U238/(3*'OddsRatio_working_3-way'!X238^(1/3))*COS(('OddsRatio_working_3-way'!Y238+2*PI())/3)</f>
        <v>-0.28365289735641169</v>
      </c>
      <c r="AH238" s="11">
        <f>-'OddsRatio_working_3-way'!U238/(3*'OddsRatio_working_3-way'!X238^(1/3))*COS(('OddsRatio_working_3-way'!Y238+4*PI())/3)</f>
        <v>-0.24618899723367507</v>
      </c>
      <c r="AI238" s="11">
        <f>'OddsRatio_working_3-way'!U238/(3*'OddsRatio_working_3-way'!X238^(1/3))*SIN(('OddsRatio_working_3-way'!Y238)/3)</f>
        <v>-2.1629792820755236E-2</v>
      </c>
      <c r="AJ238" s="11">
        <f>'OddsRatio_working_3-way'!U238/(3*'OddsRatio_working_3-way'!X238^(1/3))*SIN(('OddsRatio_working_3-way'!Y238+2*PI())/3)</f>
        <v>-0.44804164429391408</v>
      </c>
      <c r="AK238" s="11">
        <f>'OddsRatio_working_3-way'!U238/(3*'OddsRatio_working_3-way'!X238^(1/3))*SIN(('OddsRatio_working_3-way'!Y238+4*PI())/3)</f>
        <v>0.46967143711466935</v>
      </c>
      <c r="AL238" s="11">
        <f>'OddsRatio_working_3-way'!Z238+'OddsRatio_working_3-way'!AF238</f>
        <v>1.0596837891801734</v>
      </c>
      <c r="AM238" s="11">
        <f>'OddsRatio_working_3-way'!AA238+'OddsRatio_working_3-way'!AG238</f>
        <v>-0.5673057947128235</v>
      </c>
      <c r="AN238" s="11">
        <f>'OddsRatio_working_3-way'!AB238+'OddsRatio_working_3-way'!AH238</f>
        <v>-0.4923779944673502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1.0596837891801734</v>
      </c>
      <c r="AS238" s="11">
        <f>IF(('OddsRatio_working_3-way'!X238=0),IF(Q238&gt;0,-Q238^(1/3),(-Q238)^(1/3)),'OddsRatio_working_3-way'!AM238-'OddsRatio_working_3-way'!R238/3)</f>
        <v>-0.5673057947128235</v>
      </c>
      <c r="AT238" s="11">
        <f>IF(('OddsRatio_working_3-way'!X238=0),IF(Q238&gt;0,-Q238^(1/3),(-Q238)^(1/3)),'OddsRatio_working_3-way'!AN238-'OddsRatio_working_3-way'!R238/3)</f>
        <v>-0.4923779944673502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1.8</v>
      </c>
      <c r="B239" s="4">
        <f>IF('True_Odds_Calculator_3-way'!B238="","",'True_Odds_Calculator_3-way'!B238)</f>
        <v>3.6</v>
      </c>
      <c r="C239" s="4">
        <f>IF('True_Odds_Calculator_3-way'!C238="","",'True_Odds_Calculator_3-way'!C238)</f>
        <v>4.8</v>
      </c>
      <c r="D239" s="9">
        <f t="shared" si="52"/>
        <v>0.53854603544884982</v>
      </c>
      <c r="E239" s="9">
        <f t="shared" si="53"/>
        <v>0.26421703709382072</v>
      </c>
      <c r="F239" s="9">
        <f t="shared" si="54"/>
        <v>0.19723692745732921</v>
      </c>
      <c r="G239" s="9">
        <f t="shared" si="55"/>
        <v>1.0710643431033535</v>
      </c>
      <c r="H239" s="9">
        <f t="shared" si="56"/>
        <v>1.856851474482683</v>
      </c>
      <c r="I239" s="9">
        <f t="shared" si="57"/>
        <v>3.7847672920687185</v>
      </c>
      <c r="J239" s="9">
        <f t="shared" si="58"/>
        <v>5.0700445037927437</v>
      </c>
      <c r="K239" s="11">
        <f t="shared" si="59"/>
        <v>0.55555555555555558</v>
      </c>
      <c r="L239" s="11">
        <f t="shared" si="60"/>
        <v>0.27777777777777779</v>
      </c>
      <c r="M239" s="11">
        <f t="shared" si="61"/>
        <v>0.20833333333333334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-0.25411522633744843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0.23148148148148154</v>
      </c>
      <c r="Q239" s="11">
        <f>2*'OddsRatio_working_3-way'!K239*'OddsRatio_working_3-way'!L239*'OddsRatio_working_3-way'!M239</f>
        <v>6.4300411522633757E-2</v>
      </c>
      <c r="R239" s="11">
        <f t="shared" si="62"/>
        <v>0</v>
      </c>
      <c r="S239" s="11">
        <f t="shared" si="63"/>
        <v>-0.91093117408906954</v>
      </c>
      <c r="T239" s="11">
        <f t="shared" si="64"/>
        <v>-0.25303643724696373</v>
      </c>
      <c r="U239" s="11">
        <f>'OddsRatio_working_3-way'!S239-'OddsRatio_working_3-way'!R239^2/3</f>
        <v>-0.91093117408906954</v>
      </c>
      <c r="V239" s="11">
        <f>'OddsRatio_working_3-way'!S239*'OddsRatio_working_3-way'!R239/3-2*'OddsRatio_working_3-way'!R239^3/27-'OddsRatio_working_3-way'!T239</f>
        <v>0.25303643724696373</v>
      </c>
      <c r="W239" s="11">
        <f>'OddsRatio_working_3-way'!V239^2+4*'OddsRatio_working_3-way'!U239^3/27</f>
        <v>-4.7955773831205681E-2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0.16731946420384142</v>
      </c>
      <c r="Y239" s="11">
        <f>IF('OddsRatio_working_3-way'!W239&gt;=0,IF('OddsRatio_working_3-way'!V239+SQRT('OddsRatio_working_3-way'!W239)&gt;0,0,PI()),ACOS('OddsRatio_working_3-way'!V239/(2*'OddsRatio_working_3-way'!X239)))</f>
        <v>0.71339024806644025</v>
      </c>
      <c r="Z239" s="11">
        <f>'OddsRatio_working_3-way'!X239^(1/3)*COS('OddsRatio_working_3-way'!Y239/3)</f>
        <v>0.53553217155167665</v>
      </c>
      <c r="AA239" s="11">
        <f>'OddsRatio_working_3-way'!X239^(1/3)*COS(('OddsRatio_working_3-way'!Y239+2*PI())/3)</f>
        <v>-0.38017944551179905</v>
      </c>
      <c r="AB239" s="11">
        <f>'OddsRatio_working_3-way'!X239^(1/3)*COS(('OddsRatio_working_3-way'!Y239+4*PI())/3)</f>
        <v>-0.15535272603987776</v>
      </c>
      <c r="AC239" s="11">
        <f>'OddsRatio_working_3-way'!X239^(1/3)*SIN('OddsRatio_working_3-way'!Y239/3)</f>
        <v>0.12980376700813431</v>
      </c>
      <c r="AD239" s="11">
        <f>'OddsRatio_working_3-way'!X239^(1/3)*SIN(('OddsRatio_working_3-way'!Y239+2*PI())/3)</f>
        <v>0.39888258160353096</v>
      </c>
      <c r="AE239" s="11">
        <f>'OddsRatio_working_3-way'!X239^(1/3)*SIN(('OddsRatio_working_3-way'!Y239+4*PI())/3)</f>
        <v>-0.52868634861166519</v>
      </c>
      <c r="AF239" s="11">
        <f>-'OddsRatio_working_3-way'!U239/(3*'OddsRatio_working_3-way'!X239^(1/3))*COS(('OddsRatio_working_3-way'!Y239)/3)</f>
        <v>0.53553217155167676</v>
      </c>
      <c r="AG239" s="11">
        <f>-'OddsRatio_working_3-way'!U239/(3*'OddsRatio_working_3-way'!X239^(1/3))*COS(('OddsRatio_working_3-way'!Y239+2*PI())/3)</f>
        <v>-0.38017944551179911</v>
      </c>
      <c r="AH239" s="11">
        <f>-'OddsRatio_working_3-way'!U239/(3*'OddsRatio_working_3-way'!X239^(1/3))*COS(('OddsRatio_working_3-way'!Y239+4*PI())/3)</f>
        <v>-0.15535272603987782</v>
      </c>
      <c r="AI239" s="11">
        <f>'OddsRatio_working_3-way'!U239/(3*'OddsRatio_working_3-way'!X239^(1/3))*SIN(('OddsRatio_working_3-way'!Y239)/3)</f>
        <v>-0.12980376700813434</v>
      </c>
      <c r="AJ239" s="11">
        <f>'OddsRatio_working_3-way'!U239/(3*'OddsRatio_working_3-way'!X239^(1/3))*SIN(('OddsRatio_working_3-way'!Y239+2*PI())/3)</f>
        <v>-0.39888258160353102</v>
      </c>
      <c r="AK239" s="11">
        <f>'OddsRatio_working_3-way'!U239/(3*'OddsRatio_working_3-way'!X239^(1/3))*SIN(('OddsRatio_working_3-way'!Y239+4*PI())/3)</f>
        <v>0.5286863486116653</v>
      </c>
      <c r="AL239" s="11">
        <f>'OddsRatio_working_3-way'!Z239+'OddsRatio_working_3-way'!AF239</f>
        <v>1.0710643431033535</v>
      </c>
      <c r="AM239" s="11">
        <f>'OddsRatio_working_3-way'!AA239+'OddsRatio_working_3-way'!AG239</f>
        <v>-0.7603588910235981</v>
      </c>
      <c r="AN239" s="11">
        <f>'OddsRatio_working_3-way'!AB239+'OddsRatio_working_3-way'!AH239</f>
        <v>-0.31070545207975558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1.0710643431033535</v>
      </c>
      <c r="AS239" s="11">
        <f>IF(('OddsRatio_working_3-way'!X239=0),IF(Q239&gt;0,-Q239^(1/3),(-Q239)^(1/3)),'OddsRatio_working_3-way'!AM239-'OddsRatio_working_3-way'!R239/3)</f>
        <v>-0.7603588910235981</v>
      </c>
      <c r="AT239" s="11">
        <f>IF(('OddsRatio_working_3-way'!X239=0),IF(Q239&gt;0,-Q239^(1/3),(-Q239)^(1/3)),'OddsRatio_working_3-way'!AN239-'OddsRatio_working_3-way'!R239/3)</f>
        <v>-0.31070545207975558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2.39</v>
      </c>
      <c r="B240" s="4">
        <f>IF('True_Odds_Calculator_3-way'!B239="","",'True_Odds_Calculator_3-way'!B239)</f>
        <v>3.1</v>
      </c>
      <c r="C240" s="4">
        <f>IF('True_Odds_Calculator_3-way'!C239="","",'True_Odds_Calculator_3-way'!C239)</f>
        <v>3.31</v>
      </c>
      <c r="D240" s="9">
        <f t="shared" si="52"/>
        <v>0.40274954086083126</v>
      </c>
      <c r="E240" s="9">
        <f t="shared" si="53"/>
        <v>0.30860369488406686</v>
      </c>
      <c r="F240" s="9">
        <f t="shared" si="54"/>
        <v>0.28864676425510211</v>
      </c>
      <c r="G240" s="9">
        <f t="shared" si="55"/>
        <v>1.0668580487773363</v>
      </c>
      <c r="H240" s="9">
        <f t="shared" si="56"/>
        <v>2.4829326878004974</v>
      </c>
      <c r="I240" s="9">
        <f t="shared" si="57"/>
        <v>3.240401902432406</v>
      </c>
      <c r="J240" s="9">
        <f t="shared" si="58"/>
        <v>3.4644420926756467</v>
      </c>
      <c r="K240" s="11">
        <f t="shared" si="59"/>
        <v>0.41841004184100417</v>
      </c>
      <c r="L240" s="11">
        <f t="shared" si="60"/>
        <v>0.32258064516129031</v>
      </c>
      <c r="M240" s="11">
        <f t="shared" si="61"/>
        <v>0.30211480362537763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-0.27495301501113834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0.23650504265450001</v>
      </c>
      <c r="Q240" s="11">
        <f>2*'OddsRatio_working_3-way'!K240*'OddsRatio_working_3-way'!L240*'OddsRatio_working_3-way'!M240</f>
        <v>8.1553462984310321E-2</v>
      </c>
      <c r="R240" s="11">
        <f t="shared" si="62"/>
        <v>0</v>
      </c>
      <c r="S240" s="11">
        <f t="shared" si="63"/>
        <v>-0.86016530004196967</v>
      </c>
      <c r="T240" s="11">
        <f t="shared" si="64"/>
        <v>-0.29660872415240325</v>
      </c>
      <c r="U240" s="11">
        <f>'OddsRatio_working_3-way'!S240-'OddsRatio_working_3-way'!R240^2/3</f>
        <v>-0.86016530004196967</v>
      </c>
      <c r="V240" s="11">
        <f>'OddsRatio_working_3-way'!S240*'OddsRatio_working_3-way'!R240/3-2*'OddsRatio_working_3-way'!R240^3/27-'OddsRatio_working_3-way'!T240</f>
        <v>0.29660872415240325</v>
      </c>
      <c r="W240" s="11">
        <f>'OddsRatio_working_3-way'!V240^2+4*'OddsRatio_working_3-way'!U240^3/27</f>
        <v>-6.3081296802134784E-3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0.1535292031858515</v>
      </c>
      <c r="Y240" s="11">
        <f>IF('OddsRatio_working_3-way'!W240&gt;=0,IF('OddsRatio_working_3-way'!V240+SQRT('OddsRatio_working_3-way'!W240)&gt;0,0,PI()),ACOS('OddsRatio_working_3-way'!V240/(2*'OddsRatio_working_3-way'!X240)))</f>
        <v>0.26163476144971609</v>
      </c>
      <c r="Z240" s="11">
        <f>'OddsRatio_working_3-way'!X240^(1/3)*COS('OddsRatio_working_3-way'!Y240/3)</f>
        <v>0.53342902438866813</v>
      </c>
      <c r="AA240" s="11">
        <f>'OddsRatio_working_3-way'!X240^(1/3)*COS(('OddsRatio_working_3-way'!Y240+2*PI())/3)</f>
        <v>-0.30710550085898147</v>
      </c>
      <c r="AB240" s="11">
        <f>'OddsRatio_working_3-way'!X240^(1/3)*COS(('OddsRatio_working_3-way'!Y240+4*PI())/3)</f>
        <v>-0.22632352352968677</v>
      </c>
      <c r="AC240" s="11">
        <f>'OddsRatio_working_3-way'!X240^(1/3)*SIN('OddsRatio_working_3-way'!Y240/3)</f>
        <v>4.6639496356738627E-2</v>
      </c>
      <c r="AD240" s="11">
        <f>'OddsRatio_working_3-way'!X240^(1/3)*SIN(('OddsRatio_working_3-way'!Y240+2*PI())/3)</f>
        <v>0.43864333805816619</v>
      </c>
      <c r="AE240" s="11">
        <f>'OddsRatio_working_3-way'!X240^(1/3)*SIN(('OddsRatio_working_3-way'!Y240+4*PI())/3)</f>
        <v>-0.48528283441490472</v>
      </c>
      <c r="AF240" s="11">
        <f>-'OddsRatio_working_3-way'!U240/(3*'OddsRatio_working_3-way'!X240^(1/3))*COS(('OddsRatio_working_3-way'!Y240)/3)</f>
        <v>0.53342902438866824</v>
      </c>
      <c r="AG240" s="11">
        <f>-'OddsRatio_working_3-way'!U240/(3*'OddsRatio_working_3-way'!X240^(1/3))*COS(('OddsRatio_working_3-way'!Y240+2*PI())/3)</f>
        <v>-0.30710550085898153</v>
      </c>
      <c r="AH240" s="11">
        <f>-'OddsRatio_working_3-way'!U240/(3*'OddsRatio_working_3-way'!X240^(1/3))*COS(('OddsRatio_working_3-way'!Y240+4*PI())/3)</f>
        <v>-0.22632352352968682</v>
      </c>
      <c r="AI240" s="11">
        <f>'OddsRatio_working_3-way'!U240/(3*'OddsRatio_working_3-way'!X240^(1/3))*SIN(('OddsRatio_working_3-way'!Y240)/3)</f>
        <v>-4.6639496356738634E-2</v>
      </c>
      <c r="AJ240" s="11">
        <f>'OddsRatio_working_3-way'!U240/(3*'OddsRatio_working_3-way'!X240^(1/3))*SIN(('OddsRatio_working_3-way'!Y240+2*PI())/3)</f>
        <v>-0.4386433380581663</v>
      </c>
      <c r="AK240" s="11">
        <f>'OddsRatio_working_3-way'!U240/(3*'OddsRatio_working_3-way'!X240^(1/3))*SIN(('OddsRatio_working_3-way'!Y240+4*PI())/3)</f>
        <v>0.48528283441490483</v>
      </c>
      <c r="AL240" s="11">
        <f>'OddsRatio_working_3-way'!Z240+'OddsRatio_working_3-way'!AF240</f>
        <v>1.0668580487773363</v>
      </c>
      <c r="AM240" s="11">
        <f>'OddsRatio_working_3-way'!AA240+'OddsRatio_working_3-way'!AG240</f>
        <v>-0.61421100171796295</v>
      </c>
      <c r="AN240" s="11">
        <f>'OddsRatio_working_3-way'!AB240+'OddsRatio_working_3-way'!AH240</f>
        <v>-0.45264704705937359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1.0668580487773363</v>
      </c>
      <c r="AS240" s="11">
        <f>IF(('OddsRatio_working_3-way'!X240=0),IF(Q240&gt;0,-Q240^(1/3),(-Q240)^(1/3)),'OddsRatio_working_3-way'!AM240-'OddsRatio_working_3-way'!R240/3)</f>
        <v>-0.61421100171796295</v>
      </c>
      <c r="AT240" s="11">
        <f>IF(('OddsRatio_working_3-way'!X240=0),IF(Q240&gt;0,-Q240^(1/3),(-Q240)^(1/3)),'OddsRatio_working_3-way'!AN240-'OddsRatio_working_3-way'!R240/3)</f>
        <v>-0.45264704705937359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2.62</v>
      </c>
      <c r="B241" s="4">
        <f>IF('True_Odds_Calculator_3-way'!B240="","",'True_Odds_Calculator_3-way'!B240)</f>
        <v>3.1</v>
      </c>
      <c r="C241" s="4">
        <f>IF('True_Odds_Calculator_3-way'!C240="","",'True_Odds_Calculator_3-way'!C240)</f>
        <v>2.95</v>
      </c>
      <c r="D241" s="9">
        <f t="shared" si="52"/>
        <v>0.36660865432981882</v>
      </c>
      <c r="E241" s="9">
        <f t="shared" si="53"/>
        <v>0.30867849510244566</v>
      </c>
      <c r="F241" s="9">
        <f t="shared" si="54"/>
        <v>0.3247128505677358</v>
      </c>
      <c r="G241" s="9">
        <f t="shared" si="55"/>
        <v>1.0664841310329258</v>
      </c>
      <c r="H241" s="9">
        <f t="shared" si="56"/>
        <v>2.7277042922733399</v>
      </c>
      <c r="I241" s="9">
        <f t="shared" si="57"/>
        <v>3.2396166751691444</v>
      </c>
      <c r="J241" s="9">
        <f t="shared" si="58"/>
        <v>3.0796440555142053</v>
      </c>
      <c r="K241" s="11">
        <f t="shared" si="59"/>
        <v>0.38167938931297707</v>
      </c>
      <c r="L241" s="11">
        <f t="shared" si="60"/>
        <v>0.32258064516129031</v>
      </c>
      <c r="M241" s="11">
        <f t="shared" si="61"/>
        <v>0.33898305084745761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-0.27687511216657845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0.23664539501416951</v>
      </c>
      <c r="Q241" s="11">
        <f>2*'OddsRatio_working_3-way'!K241*'OddsRatio_working_3-way'!L241*'OddsRatio_working_3-way'!M241</f>
        <v>8.3472802474133856E-2</v>
      </c>
      <c r="R241" s="11">
        <f t="shared" si="62"/>
        <v>0</v>
      </c>
      <c r="S241" s="11">
        <f t="shared" si="63"/>
        <v>-0.85470085470085433</v>
      </c>
      <c r="T241" s="11">
        <f t="shared" si="64"/>
        <v>-0.30148178296326428</v>
      </c>
      <c r="U241" s="11">
        <f>'OddsRatio_working_3-way'!S241-'OddsRatio_working_3-way'!R241^2/3</f>
        <v>-0.85470085470085433</v>
      </c>
      <c r="V241" s="11">
        <f>'OddsRatio_working_3-way'!S241*'OddsRatio_working_3-way'!R241/3-2*'OddsRatio_working_3-way'!R241^3/27-'OddsRatio_working_3-way'!T241</f>
        <v>0.30148178296326428</v>
      </c>
      <c r="W241" s="11">
        <f>'OddsRatio_working_3-way'!V241^2+4*'OddsRatio_working_3-way'!U241^3/27</f>
        <v>-1.608076235038669E-3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0.15206852213208644</v>
      </c>
      <c r="Y241" s="11">
        <f>IF('OddsRatio_working_3-way'!W241&gt;=0,IF('OddsRatio_working_3-way'!V241+SQRT('OddsRatio_working_3-way'!W241)&gt;0,0,PI()),ACOS('OddsRatio_working_3-way'!V241/(2*'OddsRatio_working_3-way'!X241)))</f>
        <v>0.13223622529315615</v>
      </c>
      <c r="Z241" s="11">
        <f>'OddsRatio_working_3-way'!X241^(1/3)*COS('OddsRatio_working_3-way'!Y241/3)</f>
        <v>0.53324206551646303</v>
      </c>
      <c r="AA241" s="11">
        <f>'OddsRatio_working_3-way'!X241^(1/3)*COS(('OddsRatio_working_3-way'!Y241+2*PI())/3)</f>
        <v>-0.28698984097117508</v>
      </c>
      <c r="AB241" s="11">
        <f>'OddsRatio_working_3-way'!X241^(1/3)*COS(('OddsRatio_working_3-way'!Y241+4*PI())/3)</f>
        <v>-0.24625222454528808</v>
      </c>
      <c r="AC241" s="11">
        <f>'OddsRatio_working_3-way'!X241^(1/3)*SIN('OddsRatio_working_3-way'!Y241/3)</f>
        <v>2.3519873809629572E-2</v>
      </c>
      <c r="AD241" s="11">
        <f>'OddsRatio_working_3-way'!X241^(1/3)*SIN(('OddsRatio_working_3-way'!Y241+2*PI())/3)</f>
        <v>0.45004123819892822</v>
      </c>
      <c r="AE241" s="11">
        <f>'OddsRatio_working_3-way'!X241^(1/3)*SIN(('OddsRatio_working_3-way'!Y241+4*PI())/3)</f>
        <v>-0.47356111200855777</v>
      </c>
      <c r="AF241" s="11">
        <f>-'OddsRatio_working_3-way'!U241/(3*'OddsRatio_working_3-way'!X241^(1/3))*COS(('OddsRatio_working_3-way'!Y241)/3)</f>
        <v>0.53324206551646292</v>
      </c>
      <c r="AG241" s="11">
        <f>-'OddsRatio_working_3-way'!U241/(3*'OddsRatio_working_3-way'!X241^(1/3))*COS(('OddsRatio_working_3-way'!Y241+2*PI())/3)</f>
        <v>-0.28698984097117503</v>
      </c>
      <c r="AH241" s="11">
        <f>-'OddsRatio_working_3-way'!U241/(3*'OddsRatio_working_3-way'!X241^(1/3))*COS(('OddsRatio_working_3-way'!Y241+4*PI())/3)</f>
        <v>-0.24625222454528803</v>
      </c>
      <c r="AI241" s="11">
        <f>'OddsRatio_working_3-way'!U241/(3*'OddsRatio_working_3-way'!X241^(1/3))*SIN(('OddsRatio_working_3-way'!Y241)/3)</f>
        <v>-2.3519873809629568E-2</v>
      </c>
      <c r="AJ241" s="11">
        <f>'OddsRatio_working_3-way'!U241/(3*'OddsRatio_working_3-way'!X241^(1/3))*SIN(('OddsRatio_working_3-way'!Y241+2*PI())/3)</f>
        <v>-0.45004123819892811</v>
      </c>
      <c r="AK241" s="11">
        <f>'OddsRatio_working_3-way'!U241/(3*'OddsRatio_working_3-way'!X241^(1/3))*SIN(('OddsRatio_working_3-way'!Y241+4*PI())/3)</f>
        <v>0.47356111200855766</v>
      </c>
      <c r="AL241" s="11">
        <f>'OddsRatio_working_3-way'!Z241+'OddsRatio_working_3-way'!AF241</f>
        <v>1.0664841310329258</v>
      </c>
      <c r="AM241" s="11">
        <f>'OddsRatio_working_3-way'!AA241+'OddsRatio_working_3-way'!AG241</f>
        <v>-0.57397968194235016</v>
      </c>
      <c r="AN241" s="11">
        <f>'OddsRatio_working_3-way'!AB241+'OddsRatio_working_3-way'!AH241</f>
        <v>-0.49250444909057611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1.0664841310329258</v>
      </c>
      <c r="AS241" s="11">
        <f>IF(('OddsRatio_working_3-way'!X241=0),IF(Q241&gt;0,-Q241^(1/3),(-Q241)^(1/3)),'OddsRatio_working_3-way'!AM241-'OddsRatio_working_3-way'!R241/3)</f>
        <v>-0.57397968194235016</v>
      </c>
      <c r="AT241" s="11">
        <f>IF(('OddsRatio_working_3-way'!X241=0),IF(Q241&gt;0,-Q241^(1/3),(-Q241)^(1/3)),'OddsRatio_working_3-way'!AN241-'OddsRatio_working_3-way'!R241/3)</f>
        <v>-0.49250444909057611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3.07</v>
      </c>
      <c r="C242" s="4">
        <f>IF('True_Odds_Calculator_3-way'!C241="","",'True_Odds_Calculator_3-way'!C241)</f>
        <v>2.65</v>
      </c>
      <c r="D242" s="9">
        <f t="shared" si="52"/>
        <v>0.31920164512070071</v>
      </c>
      <c r="E242" s="9">
        <f t="shared" si="53"/>
        <v>0.31497631784941366</v>
      </c>
      <c r="F242" s="9">
        <f t="shared" si="54"/>
        <v>0.36582203702988558</v>
      </c>
      <c r="G242" s="9">
        <f t="shared" si="55"/>
        <v>1.0506482433603335</v>
      </c>
      <c r="H242" s="9">
        <f t="shared" si="56"/>
        <v>3.132815934021477</v>
      </c>
      <c r="I242" s="9">
        <f t="shared" si="57"/>
        <v>3.1748418637558897</v>
      </c>
      <c r="J242" s="9">
        <f t="shared" si="58"/>
        <v>2.7335696015445503</v>
      </c>
      <c r="K242" s="11">
        <f t="shared" si="59"/>
        <v>0.33003300330033003</v>
      </c>
      <c r="L242" s="11">
        <f t="shared" si="60"/>
        <v>0.32573289902280134</v>
      </c>
      <c r="M242" s="11">
        <f t="shared" si="61"/>
        <v>0.37735849056603776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-0.28127002362826159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0.23326037354519052</v>
      </c>
      <c r="Q242" s="11">
        <f>2*'OddsRatio_working_3-way'!K242*'OddsRatio_working_3-way'!L242*'OddsRatio_working_3-way'!M242</f>
        <v>8.1134042972240208E-2</v>
      </c>
      <c r="R242" s="11">
        <f t="shared" si="62"/>
        <v>0</v>
      </c>
      <c r="S242" s="11">
        <f t="shared" si="63"/>
        <v>-0.82931117413876054</v>
      </c>
      <c r="T242" s="11">
        <f t="shared" si="64"/>
        <v>-0.28845606057000373</v>
      </c>
      <c r="U242" s="11">
        <f>'OddsRatio_working_3-way'!S242-'OddsRatio_working_3-way'!R242^2/3</f>
        <v>-0.82931117413876054</v>
      </c>
      <c r="V242" s="11">
        <f>'OddsRatio_working_3-way'!S242*'OddsRatio_working_3-way'!R242/3-2*'OddsRatio_working_3-way'!R242^3/27-'OddsRatio_working_3-way'!T242</f>
        <v>0.28845606057000373</v>
      </c>
      <c r="W242" s="11">
        <f>'OddsRatio_working_3-way'!V242^2+4*'OddsRatio_working_3-way'!U242^3/27</f>
        <v>-1.2915581165230394E-3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0.14534309150772243</v>
      </c>
      <c r="Y242" s="11">
        <f>IF('OddsRatio_working_3-way'!W242&gt;=0,IF('OddsRatio_working_3-way'!V242+SQRT('OddsRatio_working_3-way'!W242)&gt;0,0,PI()),ACOS('OddsRatio_working_3-way'!V242/(2*'OddsRatio_working_3-way'!X242)))</f>
        <v>0.12394962156590528</v>
      </c>
      <c r="Z242" s="11">
        <f>'OddsRatio_working_3-way'!X242^(1/3)*COS('OddsRatio_working_3-way'!Y242/3)</f>
        <v>0.52532412168016673</v>
      </c>
      <c r="AA242" s="11">
        <f>'OddsRatio_working_3-way'!X242^(1/3)*COS(('OddsRatio_working_3-way'!Y242+2*PI())/3)</f>
        <v>-0.28146947747318807</v>
      </c>
      <c r="AB242" s="11">
        <f>'OddsRatio_working_3-way'!X242^(1/3)*COS(('OddsRatio_working_3-way'!Y242+4*PI())/3)</f>
        <v>-0.2438546442069788</v>
      </c>
      <c r="AC242" s="11">
        <f>'OddsRatio_working_3-way'!X242^(1/3)*SIN('OddsRatio_working_3-way'!Y242/3)</f>
        <v>2.1716934111768869E-2</v>
      </c>
      <c r="AD242" s="11">
        <f>'OddsRatio_working_3-way'!X242^(1/3)*SIN(('OddsRatio_working_3-way'!Y242+2*PI())/3)</f>
        <v>0.44408556753988759</v>
      </c>
      <c r="AE242" s="11">
        <f>'OddsRatio_working_3-way'!X242^(1/3)*SIN(('OddsRatio_working_3-way'!Y242+4*PI())/3)</f>
        <v>-0.46580250165165638</v>
      </c>
      <c r="AF242" s="11">
        <f>-'OddsRatio_working_3-way'!U242/(3*'OddsRatio_working_3-way'!X242^(1/3))*COS(('OddsRatio_working_3-way'!Y242)/3)</f>
        <v>0.52532412168016662</v>
      </c>
      <c r="AG242" s="11">
        <f>-'OddsRatio_working_3-way'!U242/(3*'OddsRatio_working_3-way'!X242^(1/3))*COS(('OddsRatio_working_3-way'!Y242+2*PI())/3)</f>
        <v>-0.28146947747318801</v>
      </c>
      <c r="AH242" s="11">
        <f>-'OddsRatio_working_3-way'!U242/(3*'OddsRatio_working_3-way'!X242^(1/3))*COS(('OddsRatio_working_3-way'!Y242+4*PI())/3)</f>
        <v>-0.24385464420697875</v>
      </c>
      <c r="AI242" s="11">
        <f>'OddsRatio_working_3-way'!U242/(3*'OddsRatio_working_3-way'!X242^(1/3))*SIN(('OddsRatio_working_3-way'!Y242)/3)</f>
        <v>-2.1716934111768865E-2</v>
      </c>
      <c r="AJ242" s="11">
        <f>'OddsRatio_working_3-way'!U242/(3*'OddsRatio_working_3-way'!X242^(1/3))*SIN(('OddsRatio_working_3-way'!Y242+2*PI())/3)</f>
        <v>-0.44408556753988748</v>
      </c>
      <c r="AK242" s="11">
        <f>'OddsRatio_working_3-way'!U242/(3*'OddsRatio_working_3-way'!X242^(1/3))*SIN(('OddsRatio_working_3-way'!Y242+4*PI())/3)</f>
        <v>0.46580250165165632</v>
      </c>
      <c r="AL242" s="11">
        <f>'OddsRatio_working_3-way'!Z242+'OddsRatio_working_3-way'!AF242</f>
        <v>1.0506482433603335</v>
      </c>
      <c r="AM242" s="11">
        <f>'OddsRatio_working_3-way'!AA242+'OddsRatio_working_3-way'!AG242</f>
        <v>-0.56293895494637614</v>
      </c>
      <c r="AN242" s="11">
        <f>'OddsRatio_working_3-way'!AB242+'OddsRatio_working_3-way'!AH242</f>
        <v>-0.48770928841395755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1.0506482433603335</v>
      </c>
      <c r="AS242" s="11">
        <f>IF(('OddsRatio_working_3-way'!X242=0),IF(Q242&gt;0,-Q242^(1/3),(-Q242)^(1/3)),'OddsRatio_working_3-way'!AM242-'OddsRatio_working_3-way'!R242/3)</f>
        <v>-0.56293895494637614</v>
      </c>
      <c r="AT242" s="11">
        <f>IF(('OddsRatio_working_3-way'!X242=0),IF(Q242&gt;0,-Q242^(1/3),(-Q242)^(1/3)),'OddsRatio_working_3-way'!AN242-'OddsRatio_working_3-way'!R242/3)</f>
        <v>-0.48770928841395755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1.68</v>
      </c>
      <c r="B243" s="4">
        <f>IF('True_Odds_Calculator_3-way'!B242="","",'True_Odds_Calculator_3-way'!B242)</f>
        <v>3.83</v>
      </c>
      <c r="C243" s="4">
        <f>IF('True_Odds_Calculator_3-way'!C242="","",'True_Odds_Calculator_3-way'!C242)</f>
        <v>5.56</v>
      </c>
      <c r="D243" s="9">
        <f t="shared" si="52"/>
        <v>0.58003716410631756</v>
      </c>
      <c r="E243" s="9">
        <f t="shared" si="53"/>
        <v>0.24917573053567901</v>
      </c>
      <c r="F243" s="9">
        <f t="shared" si="54"/>
        <v>0.17078710535800307</v>
      </c>
      <c r="G243" s="9">
        <f t="shared" si="55"/>
        <v>1.0647462679008655</v>
      </c>
      <c r="H243" s="9">
        <f t="shared" si="56"/>
        <v>1.7240274621725886</v>
      </c>
      <c r="I243" s="9">
        <f t="shared" si="57"/>
        <v>4.0132319381594499</v>
      </c>
      <c r="J243" s="9">
        <f t="shared" si="58"/>
        <v>5.8552429816279457</v>
      </c>
      <c r="K243" s="11">
        <f t="shared" si="59"/>
        <v>0.59523809523809523</v>
      </c>
      <c r="L243" s="11">
        <f t="shared" si="60"/>
        <v>0.2610966057441253</v>
      </c>
      <c r="M243" s="11">
        <f t="shared" si="61"/>
        <v>0.17985611510791369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-0.24528858822677024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0.22557485529666538</v>
      </c>
      <c r="Q243" s="11">
        <f>2*'OddsRatio_working_3-way'!K243*'OddsRatio_working_3-way'!L243*'OddsRatio_working_3-way'!M243</f>
        <v>5.5904549020239232E-2</v>
      </c>
      <c r="R243" s="11">
        <f t="shared" si="62"/>
        <v>0</v>
      </c>
      <c r="S243" s="11">
        <f t="shared" si="63"/>
        <v>-0.91963045214366257</v>
      </c>
      <c r="T243" s="11">
        <f t="shared" si="64"/>
        <v>-0.22791337103932149</v>
      </c>
      <c r="U243" s="11">
        <f>'OddsRatio_working_3-way'!S243-'OddsRatio_working_3-way'!R243^2/3</f>
        <v>-0.91963045214366257</v>
      </c>
      <c r="V243" s="11">
        <f>'OddsRatio_working_3-way'!S243*'OddsRatio_working_3-way'!R243/3-2*'OddsRatio_working_3-way'!R243^3/27-'OddsRatio_working_3-way'!T243</f>
        <v>0.22791337103932149</v>
      </c>
      <c r="W243" s="11">
        <f>'OddsRatio_working_3-way'!V243^2+4*'OddsRatio_working_3-way'!U243^3/27</f>
        <v>-6.3277720627985395E-2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0.16972199719430361</v>
      </c>
      <c r="Y243" s="11">
        <f>IF('OddsRatio_working_3-way'!W243&gt;=0,IF('OddsRatio_working_3-way'!V243+SQRT('OddsRatio_working_3-way'!W243)&gt;0,0,PI()),ACOS('OddsRatio_working_3-way'!V243/(2*'OddsRatio_working_3-way'!X243)))</f>
        <v>0.83465762703221269</v>
      </c>
      <c r="Z243" s="11">
        <f>'OddsRatio_working_3-way'!X243^(1/3)*COS('OddsRatio_working_3-way'!Y243/3)</f>
        <v>0.53237313395043273</v>
      </c>
      <c r="AA243" s="11">
        <f>'OddsRatio_working_3-way'!X243^(1/3)*COS(('OddsRatio_working_3-way'!Y243+2*PI())/3)</f>
        <v>-0.3978746367528605</v>
      </c>
      <c r="AB243" s="11">
        <f>'OddsRatio_working_3-way'!X243^(1/3)*COS(('OddsRatio_working_3-way'!Y243+4*PI())/3)</f>
        <v>-0.13449849719757234</v>
      </c>
      <c r="AC243" s="11">
        <f>'OddsRatio_working_3-way'!X243^(1/3)*SIN('OddsRatio_working_3-way'!Y243/3)</f>
        <v>0.1520602850703702</v>
      </c>
      <c r="AD243" s="11">
        <f>'OddsRatio_working_3-way'!X243^(1/3)*SIN(('OddsRatio_working_3-way'!Y243+2*PI())/3)</f>
        <v>0.38501851575822549</v>
      </c>
      <c r="AE243" s="11">
        <f>'OddsRatio_working_3-way'!X243^(1/3)*SIN(('OddsRatio_working_3-way'!Y243+4*PI())/3)</f>
        <v>-0.5370788008285956</v>
      </c>
      <c r="AF243" s="11">
        <f>-'OddsRatio_working_3-way'!U243/(3*'OddsRatio_working_3-way'!X243^(1/3))*COS(('OddsRatio_working_3-way'!Y243)/3)</f>
        <v>0.53237313395043262</v>
      </c>
      <c r="AG243" s="11">
        <f>-'OddsRatio_working_3-way'!U243/(3*'OddsRatio_working_3-way'!X243^(1/3))*COS(('OddsRatio_working_3-way'!Y243+2*PI())/3)</f>
        <v>-0.39787463675286039</v>
      </c>
      <c r="AH243" s="11">
        <f>-'OddsRatio_working_3-way'!U243/(3*'OddsRatio_working_3-way'!X243^(1/3))*COS(('OddsRatio_working_3-way'!Y243+4*PI())/3)</f>
        <v>-0.13449849719757234</v>
      </c>
      <c r="AI243" s="11">
        <f>'OddsRatio_working_3-way'!U243/(3*'OddsRatio_working_3-way'!X243^(1/3))*SIN(('OddsRatio_working_3-way'!Y243)/3)</f>
        <v>-0.15206028507037017</v>
      </c>
      <c r="AJ243" s="11">
        <f>'OddsRatio_working_3-way'!U243/(3*'OddsRatio_working_3-way'!X243^(1/3))*SIN(('OddsRatio_working_3-way'!Y243+2*PI())/3)</f>
        <v>-0.38501851575822538</v>
      </c>
      <c r="AK243" s="11">
        <f>'OddsRatio_working_3-way'!U243/(3*'OddsRatio_working_3-way'!X243^(1/3))*SIN(('OddsRatio_working_3-way'!Y243+4*PI())/3)</f>
        <v>0.53707880082859549</v>
      </c>
      <c r="AL243" s="11">
        <f>'OddsRatio_working_3-way'!Z243+'OddsRatio_working_3-way'!AF243</f>
        <v>1.0647462679008655</v>
      </c>
      <c r="AM243" s="11">
        <f>'OddsRatio_working_3-way'!AA243+'OddsRatio_working_3-way'!AG243</f>
        <v>-0.79574927350572089</v>
      </c>
      <c r="AN243" s="11">
        <f>'OddsRatio_working_3-way'!AB243+'OddsRatio_working_3-way'!AH243</f>
        <v>-0.26899699439514468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1.0647462679008655</v>
      </c>
      <c r="AS243" s="11">
        <f>IF(('OddsRatio_working_3-way'!X243=0),IF(Q243&gt;0,-Q243^(1/3),(-Q243)^(1/3)),'OddsRatio_working_3-way'!AM243-'OddsRatio_working_3-way'!R243/3)</f>
        <v>-0.79574927350572089</v>
      </c>
      <c r="AT243" s="11">
        <f>IF(('OddsRatio_working_3-way'!X243=0),IF(Q243&gt;0,-Q243^(1/3),(-Q243)^(1/3)),'OddsRatio_working_3-way'!AN243-'OddsRatio_working_3-way'!R243/3)</f>
        <v>-0.26899699439514468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2.4500000000000002</v>
      </c>
      <c r="B244" s="4">
        <f>IF('True_Odds_Calculator_3-way'!B243="","",'True_Odds_Calculator_3-way'!B243)</f>
        <v>3.21</v>
      </c>
      <c r="C244" s="4">
        <f>IF('True_Odds_Calculator_3-way'!C243="","",'True_Odds_Calculator_3-way'!C243)</f>
        <v>3.19</v>
      </c>
      <c r="D244" s="9">
        <f t="shared" si="52"/>
        <v>0.39619034593293628</v>
      </c>
      <c r="E244" s="9">
        <f t="shared" si="53"/>
        <v>0.30094683057805643</v>
      </c>
      <c r="F244" s="9">
        <f t="shared" si="54"/>
        <v>0.30286282348900734</v>
      </c>
      <c r="G244" s="9">
        <f t="shared" si="55"/>
        <v>1.0510615802617806</v>
      </c>
      <c r="H244" s="9">
        <f t="shared" si="56"/>
        <v>2.5240392913795819</v>
      </c>
      <c r="I244" s="9">
        <f t="shared" si="57"/>
        <v>3.3228460923785357</v>
      </c>
      <c r="J244" s="9">
        <f t="shared" si="58"/>
        <v>3.3018248607732992</v>
      </c>
      <c r="K244" s="11">
        <f t="shared" si="59"/>
        <v>0.4081632653061224</v>
      </c>
      <c r="L244" s="11">
        <f t="shared" si="60"/>
        <v>0.3115264797507788</v>
      </c>
      <c r="M244" s="11">
        <f t="shared" si="61"/>
        <v>0.31347962382445144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-0.27973228373762427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0.23318148634662605</v>
      </c>
      <c r="Q244" s="11">
        <f>2*'OddsRatio_working_3-way'!K244*'OddsRatio_working_3-way'!L244*'OddsRatio_working_3-way'!M244</f>
        <v>7.972016627235079E-2</v>
      </c>
      <c r="R244" s="11">
        <f t="shared" si="62"/>
        <v>0</v>
      </c>
      <c r="S244" s="11">
        <f t="shared" si="63"/>
        <v>-0.83358804079024118</v>
      </c>
      <c r="T244" s="11">
        <f t="shared" si="64"/>
        <v>-0.28498736437273203</v>
      </c>
      <c r="U244" s="11">
        <f>'OddsRatio_working_3-way'!S244-'OddsRatio_working_3-way'!R244^2/3</f>
        <v>-0.83358804079024118</v>
      </c>
      <c r="V244" s="11">
        <f>'OddsRatio_working_3-way'!S244*'OddsRatio_working_3-way'!R244/3-2*'OddsRatio_working_3-way'!R244^3/27-'OddsRatio_working_3-way'!T244</f>
        <v>0.28498736437273203</v>
      </c>
      <c r="W244" s="11">
        <f>'OddsRatio_working_3-way'!V244^2+4*'OddsRatio_working_3-way'!U244^3/27</f>
        <v>-4.5947216212428171E-3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0.14646886996334677</v>
      </c>
      <c r="Y244" s="11">
        <f>IF('OddsRatio_working_3-way'!W244&gt;=0,IF('OddsRatio_working_3-way'!V244+SQRT('OddsRatio_working_3-way'!W244)&gt;0,0,PI()),ACOS('OddsRatio_working_3-way'!V244/(2*'OddsRatio_working_3-way'!X244)))</f>
        <v>0.23351152262787411</v>
      </c>
      <c r="Z244" s="11">
        <f>'OddsRatio_working_3-way'!X244^(1/3)*COS('OddsRatio_working_3-way'!Y244/3)</f>
        <v>0.52553079013089032</v>
      </c>
      <c r="AA244" s="11">
        <f>'OddsRatio_working_3-way'!X244^(1/3)*COS(('OddsRatio_working_3-way'!Y244+2*PI())/3)</f>
        <v>-0.29826260151696576</v>
      </c>
      <c r="AB244" s="11">
        <f>'OddsRatio_working_3-way'!X244^(1/3)*COS(('OddsRatio_working_3-way'!Y244+4*PI())/3)</f>
        <v>-0.22726818861392487</v>
      </c>
      <c r="AC244" s="11">
        <f>'OddsRatio_working_3-way'!X244^(1/3)*SIN('OddsRatio_working_3-way'!Y244/3)</f>
        <v>4.0988643400530329E-2</v>
      </c>
      <c r="AD244" s="11">
        <f>'OddsRatio_working_3-way'!X244^(1/3)*SIN(('OddsRatio_working_3-way'!Y244+2*PI())/3)</f>
        <v>0.43462869302399421</v>
      </c>
      <c r="AE244" s="11">
        <f>'OddsRatio_working_3-way'!X244^(1/3)*SIN(('OddsRatio_working_3-way'!Y244+4*PI())/3)</f>
        <v>-0.47561733642452436</v>
      </c>
      <c r="AF244" s="11">
        <f>-'OddsRatio_working_3-way'!U244/(3*'OddsRatio_working_3-way'!X244^(1/3))*COS(('OddsRatio_working_3-way'!Y244)/3)</f>
        <v>0.52553079013089032</v>
      </c>
      <c r="AG244" s="11">
        <f>-'OddsRatio_working_3-way'!U244/(3*'OddsRatio_working_3-way'!X244^(1/3))*COS(('OddsRatio_working_3-way'!Y244+2*PI())/3)</f>
        <v>-0.29826260151696576</v>
      </c>
      <c r="AH244" s="11">
        <f>-'OddsRatio_working_3-way'!U244/(3*'OddsRatio_working_3-way'!X244^(1/3))*COS(('OddsRatio_working_3-way'!Y244+4*PI())/3)</f>
        <v>-0.22726818861392487</v>
      </c>
      <c r="AI244" s="11">
        <f>'OddsRatio_working_3-way'!U244/(3*'OddsRatio_working_3-way'!X244^(1/3))*SIN(('OddsRatio_working_3-way'!Y244)/3)</f>
        <v>-4.0988643400530329E-2</v>
      </c>
      <c r="AJ244" s="11">
        <f>'OddsRatio_working_3-way'!U244/(3*'OddsRatio_working_3-way'!X244^(1/3))*SIN(('OddsRatio_working_3-way'!Y244+2*PI())/3)</f>
        <v>-0.43462869302399421</v>
      </c>
      <c r="AK244" s="11">
        <f>'OddsRatio_working_3-way'!U244/(3*'OddsRatio_working_3-way'!X244^(1/3))*SIN(('OddsRatio_working_3-way'!Y244+4*PI())/3)</f>
        <v>0.47561733642452436</v>
      </c>
      <c r="AL244" s="11">
        <f>'OddsRatio_working_3-way'!Z244+'OddsRatio_working_3-way'!AF244</f>
        <v>1.0510615802617806</v>
      </c>
      <c r="AM244" s="11">
        <f>'OddsRatio_working_3-way'!AA244+'OddsRatio_working_3-way'!AG244</f>
        <v>-0.59652520303393153</v>
      </c>
      <c r="AN244" s="11">
        <f>'OddsRatio_working_3-way'!AB244+'OddsRatio_working_3-way'!AH244</f>
        <v>-0.45453637722784973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1.0510615802617806</v>
      </c>
      <c r="AS244" s="11">
        <f>IF(('OddsRatio_working_3-way'!X244=0),IF(Q244&gt;0,-Q244^(1/3),(-Q244)^(1/3)),'OddsRatio_working_3-way'!AM244-'OddsRatio_working_3-way'!R244/3)</f>
        <v>-0.59652520303393153</v>
      </c>
      <c r="AT244" s="11">
        <f>IF(('OddsRatio_working_3-way'!X244=0),IF(Q244&gt;0,-Q244^(1/3),(-Q244)^(1/3)),'OddsRatio_working_3-way'!AN244-'OddsRatio_working_3-way'!R244/3)</f>
        <v>-0.45453637722784973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2.84</v>
      </c>
      <c r="B245" s="4">
        <f>IF('True_Odds_Calculator_3-way'!B244="","",'True_Odds_Calculator_3-way'!B244)</f>
        <v>3.05</v>
      </c>
      <c r="C245" s="4">
        <f>IF('True_Odds_Calculator_3-way'!C244="","",'True_Odds_Calculator_3-way'!C244)</f>
        <v>2.83</v>
      </c>
      <c r="D245" s="9">
        <f t="shared" si="52"/>
        <v>0.34087439941803349</v>
      </c>
      <c r="E245" s="9">
        <f t="shared" si="53"/>
        <v>0.31702572951733243</v>
      </c>
      <c r="F245" s="9">
        <f t="shared" si="54"/>
        <v>0.34209987106463396</v>
      </c>
      <c r="G245" s="9">
        <f t="shared" si="55"/>
        <v>1.0508868829999432</v>
      </c>
      <c r="H245" s="9">
        <f t="shared" si="56"/>
        <v>2.9336318647198953</v>
      </c>
      <c r="I245" s="9">
        <f t="shared" si="57"/>
        <v>3.1543181101498829</v>
      </c>
      <c r="J245" s="9">
        <f t="shared" si="58"/>
        <v>2.9231229958898961</v>
      </c>
      <c r="K245" s="11">
        <f t="shared" si="59"/>
        <v>0.35211267605633806</v>
      </c>
      <c r="L245" s="11">
        <f t="shared" si="60"/>
        <v>0.32786885245901642</v>
      </c>
      <c r="M245" s="11">
        <f t="shared" si="61"/>
        <v>0.35335689045936397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-0.28159060369282818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0.23334119296092842</v>
      </c>
      <c r="Q245" s="11">
        <f>2*'OddsRatio_working_3-way'!K245*'OddsRatio_working_3-way'!L245*'OddsRatio_working_3-way'!M245</f>
        <v>8.1587829706618334E-2</v>
      </c>
      <c r="R245" s="11">
        <f t="shared" si="62"/>
        <v>0</v>
      </c>
      <c r="S245" s="11">
        <f t="shared" si="63"/>
        <v>-0.82865404562812617</v>
      </c>
      <c r="T245" s="11">
        <f t="shared" si="64"/>
        <v>-0.28973917679305111</v>
      </c>
      <c r="U245" s="11">
        <f>'OddsRatio_working_3-way'!S245-'OddsRatio_working_3-way'!R245^2/3</f>
        <v>-0.82865404562812617</v>
      </c>
      <c r="V245" s="11">
        <f>'OddsRatio_working_3-way'!S245*'OddsRatio_working_3-way'!R245/3-2*'OddsRatio_working_3-way'!R245^3/27-'OddsRatio_working_3-way'!T245</f>
        <v>0.28973917679305111</v>
      </c>
      <c r="W245" s="11">
        <f>'OddsRatio_working_3-way'!V245^2+4*'OddsRatio_working_3-way'!U245^3/27</f>
        <v>-3.4896121325880824E-4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0.14517037557812348</v>
      </c>
      <c r="Y245" s="11">
        <f>IF('OddsRatio_working_3-way'!W245&gt;=0,IF('OddsRatio_working_3-way'!V245+SQRT('OddsRatio_working_3-way'!W245)&gt;0,0,PI()),ACOS('OddsRatio_working_3-way'!V245/(2*'OddsRatio_working_3-way'!X245)))</f>
        <v>6.4384403287154113E-2</v>
      </c>
      <c r="Z245" s="11">
        <f>'OddsRatio_working_3-way'!X245^(1/3)*COS('OddsRatio_working_3-way'!Y245/3)</f>
        <v>0.52544344149997158</v>
      </c>
      <c r="AA245" s="11">
        <f>'OddsRatio_working_3-way'!X245^(1/3)*COS(('OddsRatio_working_3-way'!Y245+2*PI())/3)</f>
        <v>-0.27248920484421196</v>
      </c>
      <c r="AB245" s="11">
        <f>'OddsRatio_working_3-way'!X245^(1/3)*COS(('OddsRatio_working_3-way'!Y245+4*PI())/3)</f>
        <v>-0.25295423665575978</v>
      </c>
      <c r="AC245" s="11">
        <f>'OddsRatio_working_3-way'!X245^(1/3)*SIN('OddsRatio_working_3-way'!Y245/3)</f>
        <v>1.1278519142213797E-2</v>
      </c>
      <c r="AD245" s="11">
        <f>'OddsRatio_working_3-way'!X245^(1/3)*SIN(('OddsRatio_working_3-way'!Y245+2*PI())/3)</f>
        <v>0.44940810901979111</v>
      </c>
      <c r="AE245" s="11">
        <f>'OddsRatio_working_3-way'!X245^(1/3)*SIN(('OddsRatio_working_3-way'!Y245+4*PI())/3)</f>
        <v>-0.46068662816200479</v>
      </c>
      <c r="AF245" s="11">
        <f>-'OddsRatio_working_3-way'!U245/(3*'OddsRatio_working_3-way'!X245^(1/3))*COS(('OddsRatio_working_3-way'!Y245)/3)</f>
        <v>0.52544344149997158</v>
      </c>
      <c r="AG245" s="11">
        <f>-'OddsRatio_working_3-way'!U245/(3*'OddsRatio_working_3-way'!X245^(1/3))*COS(('OddsRatio_working_3-way'!Y245+2*PI())/3)</f>
        <v>-0.27248920484421196</v>
      </c>
      <c r="AH245" s="11">
        <f>-'OddsRatio_working_3-way'!U245/(3*'OddsRatio_working_3-way'!X245^(1/3))*COS(('OddsRatio_working_3-way'!Y245+4*PI())/3)</f>
        <v>-0.25295423665575978</v>
      </c>
      <c r="AI245" s="11">
        <f>'OddsRatio_working_3-way'!U245/(3*'OddsRatio_working_3-way'!X245^(1/3))*SIN(('OddsRatio_working_3-way'!Y245)/3)</f>
        <v>-1.1278519142213797E-2</v>
      </c>
      <c r="AJ245" s="11">
        <f>'OddsRatio_working_3-way'!U245/(3*'OddsRatio_working_3-way'!X245^(1/3))*SIN(('OddsRatio_working_3-way'!Y245+2*PI())/3)</f>
        <v>-0.44940810901979111</v>
      </c>
      <c r="AK245" s="11">
        <f>'OddsRatio_working_3-way'!U245/(3*'OddsRatio_working_3-way'!X245^(1/3))*SIN(('OddsRatio_working_3-way'!Y245+4*PI())/3)</f>
        <v>0.46068662816200479</v>
      </c>
      <c r="AL245" s="11">
        <f>'OddsRatio_working_3-way'!Z245+'OddsRatio_working_3-way'!AF245</f>
        <v>1.0508868829999432</v>
      </c>
      <c r="AM245" s="11">
        <f>'OddsRatio_working_3-way'!AA245+'OddsRatio_working_3-way'!AG245</f>
        <v>-0.54497840968842393</v>
      </c>
      <c r="AN245" s="11">
        <f>'OddsRatio_working_3-way'!AB245+'OddsRatio_working_3-way'!AH245</f>
        <v>-0.50590847331151956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1.0508868829999432</v>
      </c>
      <c r="AS245" s="11">
        <f>IF(('OddsRatio_working_3-way'!X245=0),IF(Q245&gt;0,-Q245^(1/3),(-Q245)^(1/3)),'OddsRatio_working_3-way'!AM245-'OddsRatio_working_3-way'!R245/3)</f>
        <v>-0.54497840968842393</v>
      </c>
      <c r="AT245" s="11">
        <f>IF(('OddsRatio_working_3-way'!X245=0),IF(Q245&gt;0,-Q245^(1/3),(-Q245)^(1/3)),'OddsRatio_working_3-way'!AN245-'OddsRatio_working_3-way'!R245/3)</f>
        <v>-0.50590847331151956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2.7</v>
      </c>
      <c r="B246" s="4">
        <f>IF('True_Odds_Calculator_3-way'!B245="","",'True_Odds_Calculator_3-way'!B245)</f>
        <v>3.4</v>
      </c>
      <c r="C246" s="4">
        <f>IF('True_Odds_Calculator_3-way'!C245="","",'True_Odds_Calculator_3-way'!C245)</f>
        <v>2.75</v>
      </c>
      <c r="D246" s="9">
        <f t="shared" si="52"/>
        <v>0.36060325056950437</v>
      </c>
      <c r="E246" s="9">
        <f t="shared" si="53"/>
        <v>0.28544975064031863</v>
      </c>
      <c r="F246" s="9">
        <f t="shared" si="54"/>
        <v>0.35394699879017727</v>
      </c>
      <c r="G246" s="9">
        <f t="shared" si="55"/>
        <v>1.0430181490741188</v>
      </c>
      <c r="H246" s="9">
        <f t="shared" si="56"/>
        <v>2.7731308534260015</v>
      </c>
      <c r="I246" s="9">
        <f t="shared" si="57"/>
        <v>3.5032435577778851</v>
      </c>
      <c r="J246" s="9">
        <f t="shared" si="58"/>
        <v>2.8252817608797081</v>
      </c>
      <c r="K246" s="11">
        <f t="shared" si="59"/>
        <v>0.37037037037037035</v>
      </c>
      <c r="L246" s="11">
        <f t="shared" si="60"/>
        <v>0.29411764705882354</v>
      </c>
      <c r="M246" s="11">
        <f t="shared" si="61"/>
        <v>0.36363636363636365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-0.28282828282828298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0.23172905525846701</v>
      </c>
      <c r="Q246" s="11">
        <f>2*'OddsRatio_working_3-way'!K246*'OddsRatio_working_3-way'!L246*'OddsRatio_working_3-way'!M246</f>
        <v>7.9223608635373338E-2</v>
      </c>
      <c r="R246" s="11">
        <f t="shared" si="62"/>
        <v>0</v>
      </c>
      <c r="S246" s="11">
        <f t="shared" si="63"/>
        <v>-0.81932773109243651</v>
      </c>
      <c r="T246" s="11">
        <f t="shared" si="64"/>
        <v>-0.28011204481792701</v>
      </c>
      <c r="U246" s="11">
        <f>'OddsRatio_working_3-way'!S246-'OddsRatio_working_3-way'!R246^2/3</f>
        <v>-0.81932773109243651</v>
      </c>
      <c r="V246" s="11">
        <f>'OddsRatio_working_3-way'!S246*'OddsRatio_working_3-way'!R246/3-2*'OddsRatio_working_3-way'!R246^3/27-'OddsRatio_working_3-way'!T246</f>
        <v>0.28011204481792701</v>
      </c>
      <c r="W246" s="11">
        <f>'OddsRatio_working_3-way'!V246^2+4*'OddsRatio_working_3-way'!U246^3/27</f>
        <v>-3.0206513318788847E-3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0.14272649454810346</v>
      </c>
      <c r="Y246" s="11">
        <f>IF('OddsRatio_working_3-way'!W246&gt;=0,IF('OddsRatio_working_3-way'!V246+SQRT('OddsRatio_working_3-way'!W246)&gt;0,0,PI()),ACOS('OddsRatio_working_3-way'!V246/(2*'OddsRatio_working_3-way'!X246)))</f>
        <v>0.19374754634276892</v>
      </c>
      <c r="Z246" s="11">
        <f>'OddsRatio_working_3-way'!X246^(1/3)*COS('OddsRatio_working_3-way'!Y246/3)</f>
        <v>0.52150907453705941</v>
      </c>
      <c r="AA246" s="11">
        <f>'OddsRatio_working_3-way'!X246^(1/3)*COS(('OddsRatio_working_3-way'!Y246+2*PI())/3)</f>
        <v>-0.28996321157487076</v>
      </c>
      <c r="AB246" s="11">
        <f>'OddsRatio_working_3-way'!X246^(1/3)*COS(('OddsRatio_working_3-way'!Y246+4*PI())/3)</f>
        <v>-0.2315458629621886</v>
      </c>
      <c r="AC246" s="11">
        <f>'OddsRatio_working_3-way'!X246^(1/3)*SIN('OddsRatio_working_3-way'!Y246/3)</f>
        <v>3.3727271946876324E-2</v>
      </c>
      <c r="AD246" s="11">
        <f>'OddsRatio_working_3-way'!X246^(1/3)*SIN(('OddsRatio_working_3-way'!Y246+2*PI())/3)</f>
        <v>0.43477647087976773</v>
      </c>
      <c r="AE246" s="11">
        <f>'OddsRatio_working_3-way'!X246^(1/3)*SIN(('OddsRatio_working_3-way'!Y246+4*PI())/3)</f>
        <v>-0.46850374282664392</v>
      </c>
      <c r="AF246" s="11">
        <f>-'OddsRatio_working_3-way'!U246/(3*'OddsRatio_working_3-way'!X246^(1/3))*COS(('OddsRatio_working_3-way'!Y246)/3)</f>
        <v>0.52150907453705952</v>
      </c>
      <c r="AG246" s="11">
        <f>-'OddsRatio_working_3-way'!U246/(3*'OddsRatio_working_3-way'!X246^(1/3))*COS(('OddsRatio_working_3-way'!Y246+2*PI())/3)</f>
        <v>-0.28996321157487082</v>
      </c>
      <c r="AH246" s="11">
        <f>-'OddsRatio_working_3-way'!U246/(3*'OddsRatio_working_3-way'!X246^(1/3))*COS(('OddsRatio_working_3-way'!Y246+4*PI())/3)</f>
        <v>-0.23154586296218865</v>
      </c>
      <c r="AI246" s="11">
        <f>'OddsRatio_working_3-way'!U246/(3*'OddsRatio_working_3-way'!X246^(1/3))*SIN(('OddsRatio_working_3-way'!Y246)/3)</f>
        <v>-3.372727194687633E-2</v>
      </c>
      <c r="AJ246" s="11">
        <f>'OddsRatio_working_3-way'!U246/(3*'OddsRatio_working_3-way'!X246^(1/3))*SIN(('OddsRatio_working_3-way'!Y246+2*PI())/3)</f>
        <v>-0.43477647087976778</v>
      </c>
      <c r="AK246" s="11">
        <f>'OddsRatio_working_3-way'!U246/(3*'OddsRatio_working_3-way'!X246^(1/3))*SIN(('OddsRatio_working_3-way'!Y246+4*PI())/3)</f>
        <v>0.46850374282664403</v>
      </c>
      <c r="AL246" s="11">
        <f>'OddsRatio_working_3-way'!Z246+'OddsRatio_working_3-way'!AF246</f>
        <v>1.0430181490741188</v>
      </c>
      <c r="AM246" s="11">
        <f>'OddsRatio_working_3-way'!AA246+'OddsRatio_working_3-way'!AG246</f>
        <v>-0.57992642314974163</v>
      </c>
      <c r="AN246" s="11">
        <f>'OddsRatio_working_3-way'!AB246+'OddsRatio_working_3-way'!AH246</f>
        <v>-0.46309172592437725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1.0430181490741188</v>
      </c>
      <c r="AS246" s="11">
        <f>IF(('OddsRatio_working_3-way'!X246=0),IF(Q246&gt;0,-Q246^(1/3),(-Q246)^(1/3)),'OddsRatio_working_3-way'!AM246-'OddsRatio_working_3-way'!R246/3)</f>
        <v>-0.57992642314974163</v>
      </c>
      <c r="AT246" s="11">
        <f>IF(('OddsRatio_working_3-way'!X246=0),IF(Q246&gt;0,-Q246^(1/3),(-Q246)^(1/3)),'OddsRatio_working_3-way'!AN246-'OddsRatio_working_3-way'!R246/3)</f>
        <v>-0.46309172592437725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2.42</v>
      </c>
      <c r="B247" s="4">
        <f>IF('True_Odds_Calculator_3-way'!B246="","",'True_Odds_Calculator_3-way'!B246)</f>
        <v>3.27</v>
      </c>
      <c r="C247" s="4">
        <f>IF('True_Odds_Calculator_3-way'!C246="","",'True_Odds_Calculator_3-way'!C246)</f>
        <v>3.23</v>
      </c>
      <c r="D247" s="9">
        <f t="shared" si="52"/>
        <v>0.40280861414879765</v>
      </c>
      <c r="E247" s="9">
        <f t="shared" si="53"/>
        <v>0.29673400607253603</v>
      </c>
      <c r="F247" s="9">
        <f t="shared" si="54"/>
        <v>0.30045737977866621</v>
      </c>
      <c r="G247" s="9">
        <f t="shared" si="55"/>
        <v>1.0440623641290006</v>
      </c>
      <c r="H247" s="9">
        <f t="shared" si="56"/>
        <v>2.4825685570631806</v>
      </c>
      <c r="I247" s="9">
        <f t="shared" si="57"/>
        <v>3.3700215665728317</v>
      </c>
      <c r="J247" s="9">
        <f t="shared" si="58"/>
        <v>3.328259072007671</v>
      </c>
      <c r="K247" s="11">
        <f t="shared" si="59"/>
        <v>0.41322314049586778</v>
      </c>
      <c r="L247" s="11">
        <f t="shared" si="60"/>
        <v>0.3058103975535168</v>
      </c>
      <c r="M247" s="11">
        <f t="shared" si="61"/>
        <v>0.30959752321981426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-0.28122467506422655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0.23160933826942914</v>
      </c>
      <c r="Q247" s="11">
        <f>2*'OddsRatio_working_3-way'!K247*'OddsRatio_working_3-way'!L247*'OddsRatio_working_3-way'!M247</f>
        <v>7.8246398063996317E-2</v>
      </c>
      <c r="R247" s="11">
        <f t="shared" si="62"/>
        <v>0</v>
      </c>
      <c r="S247" s="11">
        <f t="shared" si="63"/>
        <v>-0.82357402748010577</v>
      </c>
      <c r="T247" s="11">
        <f t="shared" si="64"/>
        <v>-0.27823446874327895</v>
      </c>
      <c r="U247" s="11">
        <f>'OddsRatio_working_3-way'!S247-'OddsRatio_working_3-way'!R247^2/3</f>
        <v>-0.82357402748010577</v>
      </c>
      <c r="V247" s="11">
        <f>'OddsRatio_working_3-way'!S247*'OddsRatio_working_3-way'!R247/3-2*'OddsRatio_working_3-way'!R247^3/27-'OddsRatio_working_3-way'!T247</f>
        <v>0.27823446874327895</v>
      </c>
      <c r="W247" s="11">
        <f>'OddsRatio_working_3-way'!V247^2+4*'OddsRatio_working_3-way'!U247^3/27</f>
        <v>-5.3424688654415964E-3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0.14383748508498773</v>
      </c>
      <c r="Y247" s="11">
        <f>IF('OddsRatio_working_3-way'!W247&gt;=0,IF('OddsRatio_working_3-way'!V247+SQRT('OddsRatio_working_3-way'!W247)&gt;0,0,PI()),ACOS('OddsRatio_working_3-way'!V247/(2*'OddsRatio_working_3-way'!X247)))</f>
        <v>0.25689542619257</v>
      </c>
      <c r="Z247" s="11">
        <f>'OddsRatio_working_3-way'!X247^(1/3)*COS('OddsRatio_working_3-way'!Y247/3)</f>
        <v>0.52203118206450028</v>
      </c>
      <c r="AA247" s="11">
        <f>'OddsRatio_working_3-way'!X247^(1/3)*COS(('OddsRatio_working_3-way'!Y247+2*PI())/3)</f>
        <v>-0.29982397394473309</v>
      </c>
      <c r="AB247" s="11">
        <f>'OddsRatio_working_3-way'!X247^(1/3)*COS(('OddsRatio_working_3-way'!Y247+4*PI())/3)</f>
        <v>-0.22220720811976727</v>
      </c>
      <c r="AC247" s="11">
        <f>'OddsRatio_working_3-way'!X247^(1/3)*SIN('OddsRatio_working_3-way'!Y247/3)</f>
        <v>4.4812060642672305E-2</v>
      </c>
      <c r="AD247" s="11">
        <f>'OddsRatio_working_3-way'!X247^(1/3)*SIN(('OddsRatio_working_3-way'!Y247+2*PI())/3)</f>
        <v>0.42968623491414049</v>
      </c>
      <c r="AE247" s="11">
        <f>'OddsRatio_working_3-way'!X247^(1/3)*SIN(('OddsRatio_working_3-way'!Y247+4*PI())/3)</f>
        <v>-0.47449829555681267</v>
      </c>
      <c r="AF247" s="11">
        <f>-'OddsRatio_working_3-way'!U247/(3*'OddsRatio_working_3-way'!X247^(1/3))*COS(('OddsRatio_working_3-way'!Y247)/3)</f>
        <v>0.52203118206450017</v>
      </c>
      <c r="AG247" s="11">
        <f>-'OddsRatio_working_3-way'!U247/(3*'OddsRatio_working_3-way'!X247^(1/3))*COS(('OddsRatio_working_3-way'!Y247+2*PI())/3)</f>
        <v>-0.29982397394473304</v>
      </c>
      <c r="AH247" s="11">
        <f>-'OddsRatio_working_3-way'!U247/(3*'OddsRatio_working_3-way'!X247^(1/3))*COS(('OddsRatio_working_3-way'!Y247+4*PI())/3)</f>
        <v>-0.22220720811976721</v>
      </c>
      <c r="AI247" s="11">
        <f>'OddsRatio_working_3-way'!U247/(3*'OddsRatio_working_3-way'!X247^(1/3))*SIN(('OddsRatio_working_3-way'!Y247)/3)</f>
        <v>-4.4812060642672291E-2</v>
      </c>
      <c r="AJ247" s="11">
        <f>'OddsRatio_working_3-way'!U247/(3*'OddsRatio_working_3-way'!X247^(1/3))*SIN(('OddsRatio_working_3-way'!Y247+2*PI())/3)</f>
        <v>-0.42968623491414043</v>
      </c>
      <c r="AK247" s="11">
        <f>'OddsRatio_working_3-way'!U247/(3*'OddsRatio_working_3-way'!X247^(1/3))*SIN(('OddsRatio_working_3-way'!Y247+4*PI())/3)</f>
        <v>0.47449829555681255</v>
      </c>
      <c r="AL247" s="11">
        <f>'OddsRatio_working_3-way'!Z247+'OddsRatio_working_3-way'!AF247</f>
        <v>1.0440623641290006</v>
      </c>
      <c r="AM247" s="11">
        <f>'OddsRatio_working_3-way'!AA247+'OddsRatio_working_3-way'!AG247</f>
        <v>-0.59964794788946607</v>
      </c>
      <c r="AN247" s="11">
        <f>'OddsRatio_working_3-way'!AB247+'OddsRatio_working_3-way'!AH247</f>
        <v>-0.44441441623953448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1.0440623641290006</v>
      </c>
      <c r="AS247" s="11">
        <f>IF(('OddsRatio_working_3-way'!X247=0),IF(Q247&gt;0,-Q247^(1/3),(-Q247)^(1/3)),'OddsRatio_working_3-way'!AM247-'OddsRatio_working_3-way'!R247/3)</f>
        <v>-0.59964794788946607</v>
      </c>
      <c r="AT247" s="11">
        <f>IF(('OddsRatio_working_3-way'!X247=0),IF(Q247&gt;0,-Q247^(1/3),(-Q247)^(1/3)),'OddsRatio_working_3-way'!AN247-'OddsRatio_working_3-way'!R247/3)</f>
        <v>-0.44441441623953448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1.57</v>
      </c>
      <c r="B248" s="4">
        <f>IF('True_Odds_Calculator_3-way'!B247="","",'True_Odds_Calculator_3-way'!B247)</f>
        <v>4.3</v>
      </c>
      <c r="C248" s="4">
        <f>IF('True_Odds_Calculator_3-way'!C247="","",'True_Odds_Calculator_3-way'!C247)</f>
        <v>6.16</v>
      </c>
      <c r="D248" s="9">
        <f t="shared" si="52"/>
        <v>0.62325298888020431</v>
      </c>
      <c r="E248" s="9">
        <f t="shared" si="53"/>
        <v>0.2222395404877413</v>
      </c>
      <c r="F248" s="9">
        <f t="shared" si="54"/>
        <v>0.15450747063205453</v>
      </c>
      <c r="G248" s="9">
        <f t="shared" si="55"/>
        <v>1.060499797712585</v>
      </c>
      <c r="H248" s="9">
        <f t="shared" si="56"/>
        <v>1.6044848846961732</v>
      </c>
      <c r="I248" s="9">
        <f t="shared" si="57"/>
        <v>4.4996493324515301</v>
      </c>
      <c r="J248" s="9">
        <f t="shared" si="58"/>
        <v>6.4721789561969398</v>
      </c>
      <c r="K248" s="11">
        <f t="shared" si="59"/>
        <v>0.63694267515923564</v>
      </c>
      <c r="L248" s="11">
        <f t="shared" si="60"/>
        <v>0.23255813953488372</v>
      </c>
      <c r="M248" s="11">
        <f t="shared" si="61"/>
        <v>0.16233766233766234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-0.23339399454049148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0.21713954834973945</v>
      </c>
      <c r="Q248" s="11">
        <f>2*'OddsRatio_working_3-way'!K248*'OddsRatio_working_3-way'!L248*'OddsRatio_working_3-way'!M248</f>
        <v>4.809292322253364E-2</v>
      </c>
      <c r="R248" s="11">
        <f t="shared" si="62"/>
        <v>0</v>
      </c>
      <c r="S248" s="11">
        <f t="shared" si="63"/>
        <v>-0.93035619351408783</v>
      </c>
      <c r="T248" s="11">
        <f t="shared" si="64"/>
        <v>-0.20605895758894519</v>
      </c>
      <c r="U248" s="11">
        <f>'OddsRatio_working_3-way'!S248-'OddsRatio_working_3-way'!R248^2/3</f>
        <v>-0.93035619351408783</v>
      </c>
      <c r="V248" s="11">
        <f>'OddsRatio_working_3-way'!S248*'OddsRatio_working_3-way'!R248/3-2*'OddsRatio_working_3-way'!R248^3/27-'OddsRatio_working_3-way'!T248</f>
        <v>0.20605895758894519</v>
      </c>
      <c r="W248" s="11">
        <f>'OddsRatio_working_3-way'!V248^2+4*'OddsRatio_working_3-way'!U248^3/27</f>
        <v>-7.6840679232046433E-2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0.17269986481949626</v>
      </c>
      <c r="Y248" s="11">
        <f>IF('OddsRatio_working_3-way'!W248&gt;=0,IF('OddsRatio_working_3-way'!V248+SQRT('OddsRatio_working_3-way'!W248)&gt;0,0,PI()),ACOS('OddsRatio_working_3-way'!V248/(2*'OddsRatio_working_3-way'!X248)))</f>
        <v>0.93156200379034715</v>
      </c>
      <c r="Z248" s="11">
        <f>'OddsRatio_working_3-way'!X248^(1/3)*COS('OddsRatio_working_3-way'!Y248/3)</f>
        <v>0.53024989885629248</v>
      </c>
      <c r="AA248" s="11">
        <f>'OddsRatio_working_3-way'!X248^(1/3)*COS(('OddsRatio_working_3-way'!Y248+2*PI())/3)</f>
        <v>-0.41248617889740208</v>
      </c>
      <c r="AB248" s="11">
        <f>'OddsRatio_working_3-way'!X248^(1/3)*COS(('OddsRatio_working_3-way'!Y248+4*PI())/3)</f>
        <v>-0.11776371995889057</v>
      </c>
      <c r="AC248" s="11">
        <f>'OddsRatio_working_3-way'!X248^(1/3)*SIN('OddsRatio_working_3-way'!Y248/3)</f>
        <v>0.17015809100437806</v>
      </c>
      <c r="AD248" s="11">
        <f>'OddsRatio_working_3-way'!X248^(1/3)*SIN(('OddsRatio_working_3-way'!Y248+2*PI())/3)</f>
        <v>0.37413083726148944</v>
      </c>
      <c r="AE248" s="11">
        <f>'OddsRatio_working_3-way'!X248^(1/3)*SIN(('OddsRatio_working_3-way'!Y248+4*PI())/3)</f>
        <v>-0.5442889282658675</v>
      </c>
      <c r="AF248" s="11">
        <f>-'OddsRatio_working_3-way'!U248/(3*'OddsRatio_working_3-way'!X248^(1/3))*COS(('OddsRatio_working_3-way'!Y248)/3)</f>
        <v>0.53024989885629248</v>
      </c>
      <c r="AG248" s="11">
        <f>-'OddsRatio_working_3-way'!U248/(3*'OddsRatio_working_3-way'!X248^(1/3))*COS(('OddsRatio_working_3-way'!Y248+2*PI())/3)</f>
        <v>-0.41248617889740208</v>
      </c>
      <c r="AH248" s="11">
        <f>-'OddsRatio_working_3-way'!U248/(3*'OddsRatio_working_3-way'!X248^(1/3))*COS(('OddsRatio_working_3-way'!Y248+4*PI())/3)</f>
        <v>-0.11776371995889057</v>
      </c>
      <c r="AI248" s="11">
        <f>'OddsRatio_working_3-way'!U248/(3*'OddsRatio_working_3-way'!X248^(1/3))*SIN(('OddsRatio_working_3-way'!Y248)/3)</f>
        <v>-0.17015809100437806</v>
      </c>
      <c r="AJ248" s="11">
        <f>'OddsRatio_working_3-way'!U248/(3*'OddsRatio_working_3-way'!X248^(1/3))*SIN(('OddsRatio_working_3-way'!Y248+2*PI())/3)</f>
        <v>-0.37413083726148944</v>
      </c>
      <c r="AK248" s="11">
        <f>'OddsRatio_working_3-way'!U248/(3*'OddsRatio_working_3-way'!X248^(1/3))*SIN(('OddsRatio_working_3-way'!Y248+4*PI())/3)</f>
        <v>0.5442889282658675</v>
      </c>
      <c r="AL248" s="11">
        <f>'OddsRatio_working_3-way'!Z248+'OddsRatio_working_3-way'!AF248</f>
        <v>1.060499797712585</v>
      </c>
      <c r="AM248" s="11">
        <f>'OddsRatio_working_3-way'!AA248+'OddsRatio_working_3-way'!AG248</f>
        <v>-0.82497235779480416</v>
      </c>
      <c r="AN248" s="11">
        <f>'OddsRatio_working_3-way'!AB248+'OddsRatio_working_3-way'!AH248</f>
        <v>-0.23552743991778113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1.060499797712585</v>
      </c>
      <c r="AS248" s="11">
        <f>IF(('OddsRatio_working_3-way'!X248=0),IF(Q248&gt;0,-Q248^(1/3),(-Q248)^(1/3)),'OddsRatio_working_3-way'!AM248-'OddsRatio_working_3-way'!R248/3)</f>
        <v>-0.82497235779480416</v>
      </c>
      <c r="AT248" s="11">
        <f>IF(('OddsRatio_working_3-way'!X248=0),IF(Q248&gt;0,-Q248^(1/3),(-Q248)^(1/3)),'OddsRatio_working_3-way'!AN248-'OddsRatio_working_3-way'!R248/3)</f>
        <v>-0.23552743991778113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IF('True_Odds_Calculator_3-way'!A248="","",'True_Odds_Calculator_3-way'!A248)</f>
        <v>2.35</v>
      </c>
      <c r="B249" s="4">
        <f>IF('True_Odds_Calculator_3-way'!B248="","",'True_Odds_Calculator_3-way'!B248)</f>
        <v>3.51</v>
      </c>
      <c r="C249" s="4">
        <f>IF('True_Odds_Calculator_3-way'!C248="","",'True_Odds_Calculator_3-way'!C248)</f>
        <v>3.15</v>
      </c>
      <c r="D249" s="9">
        <f t="shared" si="52"/>
        <v>0.41524279967988653</v>
      </c>
      <c r="E249" s="9">
        <f t="shared" si="53"/>
        <v>0.27637563842602353</v>
      </c>
      <c r="F249" s="9">
        <f t="shared" si="54"/>
        <v>0.30838156189408988</v>
      </c>
      <c r="G249" s="9">
        <f t="shared" si="55"/>
        <v>1.0431330345824743</v>
      </c>
      <c r="H249" s="9">
        <f t="shared" si="56"/>
        <v>2.4082295966863403</v>
      </c>
      <c r="I249" s="9">
        <f t="shared" si="57"/>
        <v>3.6182639168020101</v>
      </c>
      <c r="J249" s="9">
        <f t="shared" si="58"/>
        <v>3.24273602435232</v>
      </c>
      <c r="K249" s="11">
        <f t="shared" si="59"/>
        <v>0.42553191489361702</v>
      </c>
      <c r="L249" s="11">
        <f t="shared" si="60"/>
        <v>0.28490028490028491</v>
      </c>
      <c r="M249" s="11">
        <f t="shared" si="61"/>
        <v>0.31746031746031744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-0.28038864209076964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0.23130708709904924</v>
      </c>
      <c r="Q249" s="11">
        <f>2*'OddsRatio_working_3-way'!K249*'OddsRatio_working_3-way'!L249*'OddsRatio_working_3-way'!M249</f>
        <v>7.6974072245939856E-2</v>
      </c>
      <c r="R249" s="11">
        <f t="shared" si="62"/>
        <v>0</v>
      </c>
      <c r="S249" s="11">
        <f t="shared" si="63"/>
        <v>-0.82495170051919819</v>
      </c>
      <c r="T249" s="11">
        <f t="shared" si="64"/>
        <v>-0.27452635624598942</v>
      </c>
      <c r="U249" s="11">
        <f>'OddsRatio_working_3-way'!S249-'OddsRatio_working_3-way'!R249^2/3</f>
        <v>-0.82495170051919819</v>
      </c>
      <c r="V249" s="11">
        <f>'OddsRatio_working_3-way'!S249*'OddsRatio_working_3-way'!R249/3-2*'OddsRatio_working_3-way'!R249^3/27-'OddsRatio_working_3-way'!T249</f>
        <v>0.27452635624598942</v>
      </c>
      <c r="W249" s="11">
        <f>'OddsRatio_working_3-way'!V249^2+4*'OddsRatio_working_3-way'!U249^3/27</f>
        <v>-7.8081699887154882E-3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0.1441985525780472</v>
      </c>
      <c r="Y249" s="11">
        <f>IF('OddsRatio_working_3-way'!W249&gt;=0,IF('OddsRatio_working_3-way'!V249+SQRT('OddsRatio_working_3-way'!W249)&gt;0,0,PI()),ACOS('OddsRatio_working_3-way'!V249/(2*'OddsRatio_working_3-way'!X249)))</f>
        <v>0.31140509371089919</v>
      </c>
      <c r="Z249" s="11">
        <f>'OddsRatio_working_3-way'!X249^(1/3)*COS('OddsRatio_working_3-way'!Y249/3)</f>
        <v>0.52156651729123726</v>
      </c>
      <c r="AA249" s="11">
        <f>'OddsRatio_working_3-way'!X249^(1/3)*COS(('OddsRatio_working_3-way'!Y249+2*PI())/3)</f>
        <v>-0.30783855760669987</v>
      </c>
      <c r="AB249" s="11">
        <f>'OddsRatio_working_3-way'!X249^(1/3)*COS(('OddsRatio_working_3-way'!Y249+4*PI())/3)</f>
        <v>-0.21372795968453748</v>
      </c>
      <c r="AC249" s="11">
        <f>'OddsRatio_working_3-way'!X249^(1/3)*SIN('OddsRatio_working_3-way'!Y249/3)</f>
        <v>5.4334779043957088E-2</v>
      </c>
      <c r="AD249" s="11">
        <f>'OddsRatio_working_3-way'!X249^(1/3)*SIN(('OddsRatio_working_3-way'!Y249+2*PI())/3)</f>
        <v>0.42452246421560857</v>
      </c>
      <c r="AE249" s="11">
        <f>'OddsRatio_working_3-way'!X249^(1/3)*SIN(('OddsRatio_working_3-way'!Y249+4*PI())/3)</f>
        <v>-0.47885724325956563</v>
      </c>
      <c r="AF249" s="11">
        <f>-'OddsRatio_working_3-way'!U249/(3*'OddsRatio_working_3-way'!X249^(1/3))*COS(('OddsRatio_working_3-way'!Y249)/3)</f>
        <v>0.52156651729123715</v>
      </c>
      <c r="AG249" s="11">
        <f>-'OddsRatio_working_3-way'!U249/(3*'OddsRatio_working_3-way'!X249^(1/3))*COS(('OddsRatio_working_3-way'!Y249+2*PI())/3)</f>
        <v>-0.30783855760669976</v>
      </c>
      <c r="AH249" s="11">
        <f>-'OddsRatio_working_3-way'!U249/(3*'OddsRatio_working_3-way'!X249^(1/3))*COS(('OddsRatio_working_3-way'!Y249+4*PI())/3)</f>
        <v>-0.21372795968453745</v>
      </c>
      <c r="AI249" s="11">
        <f>'OddsRatio_working_3-way'!U249/(3*'OddsRatio_working_3-way'!X249^(1/3))*SIN(('OddsRatio_working_3-way'!Y249)/3)</f>
        <v>-5.4334779043957081E-2</v>
      </c>
      <c r="AJ249" s="11">
        <f>'OddsRatio_working_3-way'!U249/(3*'OddsRatio_working_3-way'!X249^(1/3))*SIN(('OddsRatio_working_3-way'!Y249+2*PI())/3)</f>
        <v>-0.42452246421560846</v>
      </c>
      <c r="AK249" s="11">
        <f>'OddsRatio_working_3-way'!U249/(3*'OddsRatio_working_3-way'!X249^(1/3))*SIN(('OddsRatio_working_3-way'!Y249+4*PI())/3)</f>
        <v>0.47885724325956552</v>
      </c>
      <c r="AL249" s="11">
        <f>'OddsRatio_working_3-way'!Z249+'OddsRatio_working_3-way'!AF249</f>
        <v>1.0431330345824743</v>
      </c>
      <c r="AM249" s="11">
        <f>'OddsRatio_working_3-way'!AA249+'OddsRatio_working_3-way'!AG249</f>
        <v>-0.61567711521339963</v>
      </c>
      <c r="AN249" s="11">
        <f>'OddsRatio_working_3-way'!AB249+'OddsRatio_working_3-way'!AH249</f>
        <v>-0.4274559193690749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1.0431330345824743</v>
      </c>
      <c r="AS249" s="11">
        <f>IF(('OddsRatio_working_3-way'!X249=0),IF(Q249&gt;0,-Q249^(1/3),(-Q249)^(1/3)),'OddsRatio_working_3-way'!AM249-'OddsRatio_working_3-way'!R249/3)</f>
        <v>-0.61567711521339963</v>
      </c>
      <c r="AT249" s="11">
        <f>IF(('OddsRatio_working_3-way'!X249=0),IF(Q249&gt;0,-Q249^(1/3),(-Q249)^(1/3)),'OddsRatio_working_3-way'!AN249-'OddsRatio_working_3-way'!R249/3)</f>
        <v>-0.4274559193690749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4">
        <f t="shared" si="5"/>
        <v>2.7578708759786075E-2</v>
      </c>
      <c r="E96" s="4">
        <f t="shared" si="6"/>
        <v>2.7897570261925786</v>
      </c>
      <c r="F96" s="4">
        <f t="shared" si="7"/>
        <v>3.5843381397517464</v>
      </c>
      <c r="G96" s="4">
        <f t="shared" si="8"/>
        <v>2.7582074609027649</v>
      </c>
      <c r="I96" s="4">
        <f t="shared" si="9"/>
        <v>1.0275787087597861</v>
      </c>
    </row>
    <row r="97" spans="1: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4">
        <f t="shared" si="5"/>
        <v>2.7412897344524012E-2</v>
      </c>
      <c r="E97" s="4">
        <f t="shared" si="6"/>
        <v>3.4132352223278328</v>
      </c>
      <c r="F97" s="4">
        <f t="shared" si="7"/>
        <v>3.5303251424231221</v>
      </c>
      <c r="G97" s="4">
        <f t="shared" si="8"/>
        <v>2.3598107217829316</v>
      </c>
      <c r="I97" s="4">
        <f t="shared" si="9"/>
        <v>1.027412897344524</v>
      </c>
    </row>
    <row r="98" spans="1: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4">
        <f t="shared" si="5"/>
        <v>4.3815148532343917E-2</v>
      </c>
      <c r="E98" s="4">
        <f t="shared" si="6"/>
        <v>3.1374686551405566</v>
      </c>
      <c r="F98" s="4">
        <f t="shared" si="7"/>
        <v>2.9411342604048096</v>
      </c>
      <c r="G98" s="4">
        <f t="shared" si="8"/>
        <v>2.9302583571639875</v>
      </c>
      <c r="I98" s="4">
        <f t="shared" si="9"/>
        <v>1.0438151485323439</v>
      </c>
    </row>
    <row r="99" spans="1: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4">
        <f t="shared" si="5"/>
        <v>4.4323961496618658E-2</v>
      </c>
      <c r="E99" s="4">
        <f t="shared" si="6"/>
        <v>3.7465042257057348</v>
      </c>
      <c r="F99" s="4">
        <f t="shared" si="7"/>
        <v>3.0516544429912735</v>
      </c>
      <c r="G99" s="4">
        <f t="shared" si="8"/>
        <v>2.4667396335480567</v>
      </c>
      <c r="I99" s="4">
        <f t="shared" si="9"/>
        <v>1.0443239614966187</v>
      </c>
    </row>
    <row r="100" spans="1: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4">
        <f t="shared" si="5"/>
        <v>2.7351366456866089E-2</v>
      </c>
      <c r="E100" s="4">
        <f t="shared" si="6"/>
        <v>2.8733507308794275</v>
      </c>
      <c r="F100" s="4">
        <f t="shared" si="7"/>
        <v>3.4236293066895711</v>
      </c>
      <c r="G100" s="4">
        <f t="shared" si="8"/>
        <v>2.7786533014497614</v>
      </c>
      <c r="I100" s="4">
        <f t="shared" si="9"/>
        <v>1.0273513664568661</v>
      </c>
    </row>
    <row r="101" spans="1: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4">
        <f t="shared" si="5"/>
        <v>3.8788265799760024E-2</v>
      </c>
      <c r="E101" s="4">
        <f t="shared" si="6"/>
        <v>3.3272311703919906</v>
      </c>
      <c r="F101" s="4">
        <f t="shared" si="7"/>
        <v>3.3816623223653357</v>
      </c>
      <c r="G101" s="4">
        <f t="shared" si="8"/>
        <v>2.4768584346492415</v>
      </c>
      <c r="I101" s="4">
        <f t="shared" si="9"/>
        <v>1.03878826579976</v>
      </c>
    </row>
    <row r="102" spans="1: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4">
        <f t="shared" si="5"/>
        <v>3.863342575629658E-2</v>
      </c>
      <c r="E102" s="4">
        <f t="shared" si="6"/>
        <v>3.7200674224801866</v>
      </c>
      <c r="F102" s="4">
        <f t="shared" si="7"/>
        <v>3.3157861903866603</v>
      </c>
      <c r="G102" s="4">
        <f t="shared" si="8"/>
        <v>2.3277463752997898</v>
      </c>
      <c r="I102" s="4">
        <f t="shared" si="9"/>
        <v>1.0386334257562966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4">
        <f t="shared" si="5"/>
        <v>3.9746908666728809E-2</v>
      </c>
      <c r="E103" s="4">
        <f t="shared" si="6"/>
        <v>2.1283713657762275</v>
      </c>
      <c r="F103" s="4">
        <f t="shared" si="7"/>
        <v>3.6042698432983595</v>
      </c>
      <c r="G103" s="4">
        <f t="shared" si="8"/>
        <v>3.9571288263476263</v>
      </c>
      <c r="I103" s="4">
        <f t="shared" si="9"/>
        <v>1.0397469086667288</v>
      </c>
    </row>
    <row r="104" spans="1: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4">
        <f t="shared" si="5"/>
        <v>4.3392147686291516E-2</v>
      </c>
      <c r="E104" s="4">
        <f t="shared" si="6"/>
        <v>3.0596676893619885</v>
      </c>
      <c r="F104" s="4">
        <f t="shared" si="7"/>
        <v>3.1251551707284575</v>
      </c>
      <c r="G104" s="4">
        <f t="shared" si="8"/>
        <v>2.8313932800657033</v>
      </c>
      <c r="I104" s="4">
        <f t="shared" si="9"/>
        <v>1.0433921476862915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4">
        <f t="shared" si="5"/>
        <v>6.2335846818605489E-2</v>
      </c>
      <c r="E105" s="4">
        <f t="shared" si="6"/>
        <v>1.7085781150101931</v>
      </c>
      <c r="F105" s="4">
        <f t="shared" si="7"/>
        <v>3.7512514235770849</v>
      </c>
      <c r="G105" s="4">
        <f t="shared" si="8"/>
        <v>6.7503574492422072</v>
      </c>
      <c r="I105" s="4">
        <f t="shared" si="9"/>
        <v>1.0623358468186055</v>
      </c>
    </row>
    <row r="106" spans="1: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4">
        <f t="shared" si="5"/>
        <v>5.6346792300141724E-2</v>
      </c>
      <c r="E106" s="4">
        <f t="shared" si="6"/>
        <v>4.0457136070148012</v>
      </c>
      <c r="F106" s="4">
        <f t="shared" si="7"/>
        <v>3.3593861331088339</v>
      </c>
      <c r="G106" s="4">
        <f t="shared" si="8"/>
        <v>2.1970711999143728</v>
      </c>
      <c r="I106" s="4">
        <f t="shared" si="9"/>
        <v>1.0563467923001417</v>
      </c>
    </row>
    <row r="107" spans="1: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4">
        <f t="shared" si="5"/>
        <v>5.0601292701348388E-2</v>
      </c>
      <c r="E107" s="4">
        <f t="shared" si="6"/>
        <v>1.6127066379282424</v>
      </c>
      <c r="F107" s="4">
        <f t="shared" si="7"/>
        <v>4.4276910643814791</v>
      </c>
      <c r="G107" s="4">
        <f t="shared" si="8"/>
        <v>6.4904267702813652</v>
      </c>
      <c r="I107" s="4">
        <f t="shared" si="9"/>
        <v>1.0506012927013484</v>
      </c>
    </row>
    <row r="108" spans="1: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4">
        <f t="shared" si="5"/>
        <v>4.4284463591759193E-2</v>
      </c>
      <c r="E108" s="4">
        <f t="shared" si="6"/>
        <v>3.1280628361649456</v>
      </c>
      <c r="F108" s="4">
        <f t="shared" si="7"/>
        <v>3.7351845607321272</v>
      </c>
      <c r="G108" s="4">
        <f t="shared" si="8"/>
        <v>2.4237198438827798</v>
      </c>
      <c r="I108" s="4">
        <f t="shared" si="9"/>
        <v>1.0442844635917592</v>
      </c>
    </row>
    <row r="109" spans="1: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4">
        <f t="shared" si="5"/>
        <v>3.2524427455911997E-2</v>
      </c>
      <c r="E109" s="4">
        <f t="shared" si="6"/>
        <v>1.5558068813036481</v>
      </c>
      <c r="F109" s="4">
        <f t="shared" si="7"/>
        <v>4.3235900191319594</v>
      </c>
      <c r="G109" s="4">
        <f t="shared" si="8"/>
        <v>7.9391902618709729</v>
      </c>
      <c r="I109" s="4">
        <f t="shared" si="9"/>
        <v>1.032524427455912</v>
      </c>
    </row>
    <row r="110" spans="1: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4">
        <f t="shared" si="5"/>
        <v>2.6864565554416409E-2</v>
      </c>
      <c r="E110" s="4">
        <f t="shared" si="6"/>
        <v>2.5154118665274403</v>
      </c>
      <c r="F110" s="4">
        <f t="shared" si="7"/>
        <v>3.4748639651134301</v>
      </c>
      <c r="G110" s="4">
        <f t="shared" si="8"/>
        <v>3.1779350600920053</v>
      </c>
      <c r="I110" s="4">
        <f t="shared" si="9"/>
        <v>1.0268645655544164</v>
      </c>
    </row>
    <row r="111" spans="1: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4">
        <f t="shared" si="5"/>
        <v>2.6770751385182923E-2</v>
      </c>
      <c r="E111" s="4">
        <f t="shared" si="6"/>
        <v>2.7141836498722718</v>
      </c>
      <c r="F111" s="4">
        <f t="shared" si="7"/>
        <v>3.1353341725022164</v>
      </c>
      <c r="G111" s="4">
        <f t="shared" si="8"/>
        <v>3.1987734667539085</v>
      </c>
      <c r="I111" s="4">
        <f t="shared" si="9"/>
        <v>1.0267707513851829</v>
      </c>
    </row>
    <row r="112" spans="1: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4">
        <f t="shared" si="5"/>
        <v>4.0420588316989692E-2</v>
      </c>
      <c r="E112" s="4">
        <f t="shared" si="6"/>
        <v>2.0448265511621018</v>
      </c>
      <c r="F112" s="4">
        <f t="shared" si="7"/>
        <v>3.3769637753169395</v>
      </c>
      <c r="G112" s="4">
        <f t="shared" si="8"/>
        <v>4.6546922848593066</v>
      </c>
      <c r="I112" s="4">
        <f t="shared" si="9"/>
        <v>1.0404205883169897</v>
      </c>
    </row>
    <row r="113" spans="1: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4">
        <f t="shared" si="5"/>
        <v>4.3320558445113733E-2</v>
      </c>
      <c r="E113" s="4">
        <f t="shared" si="6"/>
        <v>1.6378411702068041</v>
      </c>
      <c r="F113" s="4">
        <f t="shared" si="7"/>
        <v>4.4258670301378178</v>
      </c>
      <c r="G113" s="4">
        <f t="shared" si="8"/>
        <v>6.1163666806195076</v>
      </c>
      <c r="I113" s="4">
        <f t="shared" si="9"/>
        <v>1.0433205584451137</v>
      </c>
    </row>
    <row r="114" spans="1: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4">
        <f t="shared" si="5"/>
        <v>4.174473689373781E-2</v>
      </c>
      <c r="E114" s="4">
        <f t="shared" si="6"/>
        <v>5.5359454871286173</v>
      </c>
      <c r="F114" s="4">
        <f t="shared" si="7"/>
        <v>3.8675046774209512</v>
      </c>
      <c r="G114" s="4">
        <f t="shared" si="8"/>
        <v>1.7831741179458356</v>
      </c>
      <c r="I114" s="4">
        <f t="shared" si="9"/>
        <v>1.0417447368937378</v>
      </c>
    </row>
    <row r="115" spans="1: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4">
        <f t="shared" si="5"/>
        <v>8.2466570973799058E-2</v>
      </c>
      <c r="E115" s="4">
        <f t="shared" si="6"/>
        <v>1.0706069518489609</v>
      </c>
      <c r="F115" s="4">
        <f t="shared" si="7"/>
        <v>14.329232656544704</v>
      </c>
      <c r="G115" s="4">
        <f t="shared" si="8"/>
        <v>-260.61945117526199</v>
      </c>
      <c r="I115" s="4">
        <f t="shared" si="9"/>
        <v>1.0824665709737991</v>
      </c>
    </row>
    <row r="116" spans="1: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4">
        <f t="shared" si="5"/>
        <v>6.4251034334180002E-2</v>
      </c>
      <c r="E116" s="4">
        <f t="shared" si="6"/>
        <v>1.4432748887338591</v>
      </c>
      <c r="F116" s="4">
        <f t="shared" si="7"/>
        <v>5.0904078759559281</v>
      </c>
      <c r="G116" s="4">
        <f t="shared" si="8"/>
        <v>9.0347797123916305</v>
      </c>
      <c r="I116" s="4">
        <f t="shared" si="9"/>
        <v>1.06425103433418</v>
      </c>
    </row>
    <row r="117" spans="1: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4">
        <f t="shared" si="5"/>
        <v>5.1770550158946493E-2</v>
      </c>
      <c r="E117" s="4">
        <f t="shared" si="6"/>
        <v>1.4977354461800989</v>
      </c>
      <c r="F117" s="4">
        <f t="shared" si="7"/>
        <v>4.93770176423007</v>
      </c>
      <c r="G117" s="4">
        <f t="shared" si="8"/>
        <v>7.7040431144260477</v>
      </c>
      <c r="I117" s="4">
        <f t="shared" si="9"/>
        <v>1.0517705501589465</v>
      </c>
    </row>
    <row r="118" spans="1: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4">
        <f t="shared" si="5"/>
        <v>4.6571991693942882E-2</v>
      </c>
      <c r="E118" s="4">
        <f t="shared" si="6"/>
        <v>2.0427902963926017</v>
      </c>
      <c r="F118" s="4">
        <f t="shared" si="7"/>
        <v>3.544904451976461</v>
      </c>
      <c r="G118" s="4">
        <f t="shared" si="8"/>
        <v>4.3786970090025292</v>
      </c>
      <c r="I118" s="4">
        <f t="shared" si="9"/>
        <v>1.0465719916939429</v>
      </c>
    </row>
    <row r="119" spans="1: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4">
        <f t="shared" si="5"/>
        <v>4.9985325977149664E-2</v>
      </c>
      <c r="E119" s="4">
        <f t="shared" si="6"/>
        <v>4.9583784778547066</v>
      </c>
      <c r="F119" s="4">
        <f t="shared" si="7"/>
        <v>4.5507324837558283</v>
      </c>
      <c r="G119" s="4">
        <f t="shared" si="8"/>
        <v>1.7283804497070379</v>
      </c>
      <c r="I119" s="4">
        <f t="shared" si="9"/>
        <v>1.0499853259771497</v>
      </c>
    </row>
    <row r="120" spans="1: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4">
        <f t="shared" si="5"/>
        <v>3.3185498007277658E-2</v>
      </c>
      <c r="E120" s="4">
        <f t="shared" si="6"/>
        <v>2.2443708110466338</v>
      </c>
      <c r="F120" s="4">
        <f t="shared" si="7"/>
        <v>3.1886383254841855</v>
      </c>
      <c r="G120" s="4">
        <f t="shared" si="8"/>
        <v>4.1523525369174576</v>
      </c>
      <c r="I120" s="4">
        <f t="shared" si="9"/>
        <v>1.0331854980072777</v>
      </c>
    </row>
    <row r="121" spans="1: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4">
        <f t="shared" si="5"/>
        <v>2.9789312705906568E-2</v>
      </c>
      <c r="E121" s="4">
        <f t="shared" si="6"/>
        <v>1.4917750877420586</v>
      </c>
      <c r="F121" s="4">
        <f t="shared" si="7"/>
        <v>4.4917905392770026</v>
      </c>
      <c r="G121" s="4">
        <f t="shared" si="8"/>
        <v>9.343236491567767</v>
      </c>
      <c r="I121" s="4">
        <f t="shared" si="9"/>
        <v>1.0297893127059066</v>
      </c>
    </row>
    <row r="122" spans="1: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4">
        <f t="shared" si="5"/>
        <v>4.2122698084335886E-2</v>
      </c>
      <c r="E122" s="4">
        <f t="shared" si="6"/>
        <v>2.0154659509850328</v>
      </c>
      <c r="F122" s="4">
        <f t="shared" si="7"/>
        <v>3.5814793202914674</v>
      </c>
      <c r="G122" s="4">
        <f t="shared" si="8"/>
        <v>4.4519120792844786</v>
      </c>
      <c r="I122" s="4">
        <f t="shared" si="9"/>
        <v>1.0421226980843359</v>
      </c>
    </row>
    <row r="123" spans="1: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4">
        <f t="shared" si="5"/>
        <v>6.4937113840825234E-2</v>
      </c>
      <c r="E123" s="4">
        <f t="shared" si="6"/>
        <v>1.4863285865419922</v>
      </c>
      <c r="F123" s="4">
        <f t="shared" si="7"/>
        <v>5.0101898885423477</v>
      </c>
      <c r="G123" s="4">
        <f t="shared" si="8"/>
        <v>7.836497637553788</v>
      </c>
      <c r="I123" s="4">
        <f t="shared" si="9"/>
        <v>1.0649371138408252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4">
        <f t="shared" si="5"/>
        <v>3.2761039679260584E-2</v>
      </c>
      <c r="E124" s="4">
        <f t="shared" si="6"/>
        <v>2.3171881650425172</v>
      </c>
      <c r="F124" s="4">
        <f t="shared" si="7"/>
        <v>3.1764934154503845</v>
      </c>
      <c r="G124" s="4">
        <f t="shared" si="8"/>
        <v>3.942752526685013</v>
      </c>
      <c r="I124" s="4">
        <f t="shared" si="9"/>
        <v>1.0327610396792606</v>
      </c>
    </row>
    <row r="125" spans="1: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4">
        <f t="shared" si="5"/>
        <v>2.6796938710593965E-2</v>
      </c>
      <c r="E125" s="4">
        <f t="shared" si="6"/>
        <v>2.9665804477079085</v>
      </c>
      <c r="F125" s="4">
        <f t="shared" si="7"/>
        <v>3.1037247918416759</v>
      </c>
      <c r="G125" s="4">
        <f t="shared" si="8"/>
        <v>2.9349781700670063</v>
      </c>
      <c r="I125" s="4">
        <f t="shared" si="9"/>
        <v>1.026796938710594</v>
      </c>
    </row>
    <row r="126" spans="1: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4">
        <f t="shared" si="5"/>
        <v>6.0893208020247558E-2</v>
      </c>
      <c r="E126" s="4">
        <f t="shared" si="6"/>
        <v>1.6003493772250947</v>
      </c>
      <c r="F126" s="4">
        <f t="shared" si="7"/>
        <v>3.7560771175156087</v>
      </c>
      <c r="G126" s="4">
        <f t="shared" si="8"/>
        <v>9.1826327059207067</v>
      </c>
      <c r="I126" s="4">
        <f t="shared" si="9"/>
        <v>1.0608932080202476</v>
      </c>
    </row>
    <row r="127" spans="1: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4">
        <f t="shared" si="5"/>
        <v>4.910888282606396E-2</v>
      </c>
      <c r="E127" s="4">
        <f t="shared" si="6"/>
        <v>1.7380835078211603</v>
      </c>
      <c r="F127" s="4">
        <f t="shared" si="7"/>
        <v>3.43261980053515</v>
      </c>
      <c r="G127" s="4">
        <f t="shared" si="8"/>
        <v>7.5001328727079484</v>
      </c>
      <c r="I127" s="4">
        <f t="shared" si="9"/>
        <v>1.049108882826064</v>
      </c>
    </row>
    <row r="128" spans="1: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4">
        <f t="shared" si="5"/>
        <v>4.4719575696023028E-2</v>
      </c>
      <c r="E128" s="4">
        <f t="shared" si="6"/>
        <v>2.381655062967134</v>
      </c>
      <c r="F128" s="4">
        <f t="shared" si="7"/>
        <v>3.2501921196031862</v>
      </c>
      <c r="G128" s="4">
        <f t="shared" si="8"/>
        <v>3.670400978284452</v>
      </c>
      <c r="I128" s="4">
        <f t="shared" si="9"/>
        <v>1.044719575696023</v>
      </c>
    </row>
    <row r="129" spans="1: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4">
        <f t="shared" si="5"/>
        <v>2.6796938710593965E-2</v>
      </c>
      <c r="E129" s="4">
        <f t="shared" si="6"/>
        <v>2.9665804477079085</v>
      </c>
      <c r="F129" s="4">
        <f t="shared" si="7"/>
        <v>3.1037247918416759</v>
      </c>
      <c r="G129" s="4">
        <f t="shared" si="8"/>
        <v>2.9349781700670063</v>
      </c>
      <c r="I129" s="4">
        <f t="shared" si="9"/>
        <v>1.026796938710594</v>
      </c>
    </row>
    <row r="130" spans="1: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4">
        <f t="shared" si="5"/>
        <v>5.5466182913472162E-2</v>
      </c>
      <c r="E130" s="4">
        <f t="shared" si="6"/>
        <v>2.6871876628751883</v>
      </c>
      <c r="F130" s="4">
        <f t="shared" si="7"/>
        <v>2.8973108771465879</v>
      </c>
      <c r="G130" s="4">
        <f t="shared" si="8"/>
        <v>3.5371173752497027</v>
      </c>
      <c r="I130" s="4">
        <f t="shared" si="9"/>
        <v>1.0554661829134722</v>
      </c>
    </row>
    <row r="131" spans="1: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4">
        <f t="shared" ref="D131:D194" si="10">IF(A131="","",((1/A131)+(1/B131)+(1/C131))-1)</f>
        <v>5.5533488554463606E-2</v>
      </c>
      <c r="E131" s="4">
        <f t="shared" ref="E131:E194" si="11">IF(A131="","",(3*A131)/(3-($D131*A131)))</f>
        <v>4.018186048182506</v>
      </c>
      <c r="F131" s="4">
        <f t="shared" ref="F131:F194" si="12">IF(B131="","",(3*B131)/(3-($D131*B131)))</f>
        <v>3.3563294105543511</v>
      </c>
      <c r="G131" s="4">
        <f t="shared" ref="G131:G194" si="13">IF(C131="","",(3*C131)/(3-($D131*C131)))</f>
        <v>2.2065948704267</v>
      </c>
      <c r="I131" s="4">
        <f t="shared" ref="I131:I194" si="14">IF(A131="","",D131+1)</f>
        <v>1.0555334885544636</v>
      </c>
    </row>
    <row r="132" spans="1: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4">
        <f t="shared" si="10"/>
        <v>5.8151119269350904E-2</v>
      </c>
      <c r="E132" s="4">
        <f t="shared" si="11"/>
        <v>108.35883443381958</v>
      </c>
      <c r="F132" s="4">
        <f t="shared" si="12"/>
        <v>10.784704027651207</v>
      </c>
      <c r="G132" s="4">
        <f t="shared" si="13"/>
        <v>1.1135268628051274</v>
      </c>
      <c r="I132" s="4">
        <f t="shared" si="14"/>
        <v>1.0581511192693509</v>
      </c>
    </row>
    <row r="133" spans="1: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4">
        <f t="shared" si="10"/>
        <v>5.3864308997433996E-2</v>
      </c>
      <c r="E133" s="4">
        <f t="shared" si="11"/>
        <v>3.3276035559104939</v>
      </c>
      <c r="F133" s="4">
        <f t="shared" si="12"/>
        <v>3.1038426107136234</v>
      </c>
      <c r="G133" s="4">
        <f t="shared" si="13"/>
        <v>2.6503957294596141</v>
      </c>
      <c r="I133" s="4">
        <f t="shared" si="14"/>
        <v>1.053864308997434</v>
      </c>
    </row>
    <row r="134" spans="1: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4">
        <f t="shared" si="10"/>
        <v>6.4106974274754203E-2</v>
      </c>
      <c r="E134" s="4">
        <f t="shared" si="11"/>
        <v>7.6295090294556251</v>
      </c>
      <c r="F134" s="4">
        <f t="shared" si="12"/>
        <v>3.947010853543699</v>
      </c>
      <c r="G134" s="4">
        <f t="shared" si="13"/>
        <v>1.6245008947322077</v>
      </c>
      <c r="I134" s="4">
        <f t="shared" si="14"/>
        <v>1.0641069742747542</v>
      </c>
    </row>
    <row r="135" spans="1:9" x14ac:dyDescent="0.2">
      <c r="A135" s="4">
        <f>IF('True_Odds_Calculator_3-way'!A134="","",'True_Odds_Calculator_3-way'!A134)</f>
        <v>6.27</v>
      </c>
      <c r="B135" s="4">
        <f>IF('True_Odds_Calculator_3-way'!B134="","",'True_Odds_Calculator_3-way'!B134)</f>
        <v>4.29</v>
      </c>
      <c r="C135" s="4">
        <f>IF('True_Odds_Calculator_3-way'!C134="","",'True_Odds_Calculator_3-way'!C134)</f>
        <v>1.56</v>
      </c>
      <c r="D135" s="4">
        <f t="shared" si="10"/>
        <v>3.361550729971774E-2</v>
      </c>
      <c r="E135" s="4">
        <f t="shared" si="11"/>
        <v>6.7437948152233851</v>
      </c>
      <c r="F135" s="4">
        <f t="shared" si="12"/>
        <v>4.5066347217102836</v>
      </c>
      <c r="G135" s="4">
        <f t="shared" si="13"/>
        <v>1.5877540419453282</v>
      </c>
      <c r="I135" s="4">
        <f t="shared" si="14"/>
        <v>1.0336155072997177</v>
      </c>
    </row>
    <row r="136" spans="1:9" x14ac:dyDescent="0.2">
      <c r="A136" s="4">
        <f>IF('True_Odds_Calculator_3-way'!A135="","",'True_Odds_Calculator_3-way'!A135)</f>
        <v>2.97</v>
      </c>
      <c r="B136" s="4">
        <f>IF('True_Odds_Calculator_3-way'!B135="","",'True_Odds_Calculator_3-way'!B135)</f>
        <v>3.29</v>
      </c>
      <c r="C136" s="4">
        <f>IF('True_Odds_Calculator_3-way'!C135="","",'True_Odds_Calculator_3-way'!C135)</f>
        <v>2.58</v>
      </c>
      <c r="D136" s="4">
        <f t="shared" si="10"/>
        <v>2.8248603706297892E-2</v>
      </c>
      <c r="E136" s="4">
        <f t="shared" si="11"/>
        <v>3.0554490475974627</v>
      </c>
      <c r="F136" s="4">
        <f t="shared" si="12"/>
        <v>3.3951803165913783</v>
      </c>
      <c r="G136" s="4">
        <f t="shared" si="13"/>
        <v>2.6442386015906578</v>
      </c>
      <c r="I136" s="4">
        <f t="shared" si="14"/>
        <v>1.0282486037062979</v>
      </c>
    </row>
    <row r="137" spans="1:9" x14ac:dyDescent="0.2">
      <c r="A137" s="4">
        <f>IF('True_Odds_Calculator_3-way'!A136="","",'True_Odds_Calculator_3-way'!A136)</f>
        <v>2.92</v>
      </c>
      <c r="B137" s="4">
        <f>IF('True_Odds_Calculator_3-way'!B136="","",'True_Odds_Calculator_3-way'!B136)</f>
        <v>3.39</v>
      </c>
      <c r="C137" s="4">
        <f>IF('True_Odds_Calculator_3-way'!C136="","",'True_Odds_Calculator_3-way'!C136)</f>
        <v>2.56</v>
      </c>
      <c r="D137" s="4">
        <f t="shared" si="10"/>
        <v>2.8076004162120638E-2</v>
      </c>
      <c r="E137" s="4">
        <f t="shared" si="11"/>
        <v>3.0020376146829562</v>
      </c>
      <c r="F137" s="4">
        <f t="shared" si="12"/>
        <v>3.5010746920161839</v>
      </c>
      <c r="G137" s="4">
        <f t="shared" si="13"/>
        <v>2.6228384628038404</v>
      </c>
      <c r="I137" s="4">
        <f t="shared" si="14"/>
        <v>1.0280760041621206</v>
      </c>
    </row>
    <row r="138" spans="1:9" x14ac:dyDescent="0.2">
      <c r="A138" s="4">
        <f>IF('True_Odds_Calculator_3-way'!A137="","",'True_Odds_Calculator_3-way'!A137)</f>
        <v>3.61</v>
      </c>
      <c r="B138" s="4">
        <f>IF('True_Odds_Calculator_3-way'!B137="","",'True_Odds_Calculator_3-way'!B137)</f>
        <v>2.86</v>
      </c>
      <c r="C138" s="4">
        <f>IF('True_Odds_Calculator_3-way'!C137="","",'True_Odds_Calculator_3-way'!C137)</f>
        <v>2.39</v>
      </c>
      <c r="D138" s="4">
        <f t="shared" si="10"/>
        <v>4.5068701740661243E-2</v>
      </c>
      <c r="E138" s="4">
        <f t="shared" si="11"/>
        <v>3.817006455676661</v>
      </c>
      <c r="F138" s="4">
        <f t="shared" si="12"/>
        <v>2.9883980013559075</v>
      </c>
      <c r="G138" s="4">
        <f t="shared" si="13"/>
        <v>2.4790081232498058</v>
      </c>
      <c r="I138" s="4">
        <f t="shared" si="14"/>
        <v>1.0450687017406612</v>
      </c>
    </row>
    <row r="139" spans="1:9" x14ac:dyDescent="0.2">
      <c r="A139" s="4">
        <f>IF('True_Odds_Calculator_3-way'!A138="","",'True_Odds_Calculator_3-way'!A138)</f>
        <v>4.47</v>
      </c>
      <c r="B139" s="4">
        <f>IF('True_Odds_Calculator_3-way'!B138="","",'True_Odds_Calculator_3-way'!B138)</f>
        <v>3.78</v>
      </c>
      <c r="C139" s="4">
        <f>IF('True_Odds_Calculator_3-way'!C138="","",'True_Odds_Calculator_3-way'!C138)</f>
        <v>1.85</v>
      </c>
      <c r="D139" s="4">
        <f t="shared" si="10"/>
        <v>2.8804451623243521E-2</v>
      </c>
      <c r="E139" s="4">
        <f t="shared" si="11"/>
        <v>4.670449299030162</v>
      </c>
      <c r="F139" s="4">
        <f t="shared" si="12"/>
        <v>3.9223564723434845</v>
      </c>
      <c r="G139" s="4">
        <f t="shared" si="13"/>
        <v>1.8834553371891736</v>
      </c>
      <c r="I139" s="4">
        <f t="shared" si="14"/>
        <v>1.0288044516232435</v>
      </c>
    </row>
    <row r="140" spans="1:9" x14ac:dyDescent="0.2">
      <c r="A140" s="4">
        <f>IF('True_Odds_Calculator_3-way'!A139="","",'True_Odds_Calculator_3-way'!A139)</f>
        <v>3.86</v>
      </c>
      <c r="B140" s="4">
        <f>IF('True_Odds_Calculator_3-way'!B139="","",'True_Odds_Calculator_3-way'!B139)</f>
        <v>3.72</v>
      </c>
      <c r="C140" s="4">
        <f>IF('True_Odds_Calculator_3-way'!C139="","",'True_Odds_Calculator_3-way'!C139)</f>
        <v>2</v>
      </c>
      <c r="D140" s="4">
        <f t="shared" si="10"/>
        <v>2.7884561814028652E-2</v>
      </c>
      <c r="E140" s="4">
        <f t="shared" si="11"/>
        <v>4.0036432581136845</v>
      </c>
      <c r="F140" s="4">
        <f t="shared" si="12"/>
        <v>3.853232673798705</v>
      </c>
      <c r="G140" s="4">
        <f t="shared" si="13"/>
        <v>2.0378836619611702</v>
      </c>
      <c r="I140" s="4">
        <f t="shared" si="14"/>
        <v>1.0278845618140287</v>
      </c>
    </row>
    <row r="141" spans="1:9" x14ac:dyDescent="0.2">
      <c r="A141" s="4">
        <f>IF('True_Odds_Calculator_3-way'!A140="","",'True_Odds_Calculator_3-way'!A140)</f>
        <v>1.61</v>
      </c>
      <c r="B141" s="4">
        <f>IF('True_Odds_Calculator_3-way'!B140="","",'True_Odds_Calculator_3-way'!B140)</f>
        <v>4.1100000000000003</v>
      </c>
      <c r="C141" s="4">
        <f>IF('True_Odds_Calculator_3-way'!C140="","",'True_Odds_Calculator_3-way'!C140)</f>
        <v>5.99</v>
      </c>
      <c r="D141" s="4">
        <f t="shared" si="10"/>
        <v>3.1371923035750759E-2</v>
      </c>
      <c r="E141" s="4">
        <f t="shared" si="11"/>
        <v>1.6375705727120329</v>
      </c>
      <c r="F141" s="4">
        <f t="shared" si="12"/>
        <v>4.2945790068407774</v>
      </c>
      <c r="G141" s="4">
        <f t="shared" si="13"/>
        <v>6.3902826600566875</v>
      </c>
      <c r="I141" s="4">
        <f t="shared" si="14"/>
        <v>1.0313719230357508</v>
      </c>
    </row>
    <row r="142" spans="1:9" x14ac:dyDescent="0.2">
      <c r="A142" s="4">
        <f>IF('True_Odds_Calculator_3-way'!A141="","",'True_Odds_Calculator_3-way'!A141)</f>
        <v>2.77</v>
      </c>
      <c r="B142" s="4">
        <f>IF('True_Odds_Calculator_3-way'!B141="","",'True_Odds_Calculator_3-way'!B141)</f>
        <v>3.24</v>
      </c>
      <c r="C142" s="4">
        <f>IF('True_Odds_Calculator_3-way'!C141="","",'True_Odds_Calculator_3-way'!C141)</f>
        <v>2.79</v>
      </c>
      <c r="D142" s="4">
        <f t="shared" si="10"/>
        <v>2.8075744701652194E-2</v>
      </c>
      <c r="E142" s="4">
        <f t="shared" si="11"/>
        <v>2.843718484760934</v>
      </c>
      <c r="F142" s="4">
        <f t="shared" si="12"/>
        <v>3.3413146900625628</v>
      </c>
      <c r="G142" s="4">
        <f t="shared" si="13"/>
        <v>2.8648012279439632</v>
      </c>
      <c r="I142" s="4">
        <f t="shared" si="14"/>
        <v>1.0280757447016522</v>
      </c>
    </row>
    <row r="143" spans="1:9" x14ac:dyDescent="0.2">
      <c r="A143" s="4">
        <f>IF('True_Odds_Calculator_3-way'!A142="","",'True_Odds_Calculator_3-way'!A142)</f>
        <v>2.97</v>
      </c>
      <c r="B143" s="4">
        <f>IF('True_Odds_Calculator_3-way'!B142="","",'True_Odds_Calculator_3-way'!B142)</f>
        <v>3.02</v>
      </c>
      <c r="C143" s="4">
        <f>IF('True_Odds_Calculator_3-way'!C142="","",'True_Odds_Calculator_3-way'!C142)</f>
        <v>2.79</v>
      </c>
      <c r="D143" s="4">
        <f t="shared" si="10"/>
        <v>2.6249103583006583E-2</v>
      </c>
      <c r="E143" s="4">
        <f t="shared" si="11"/>
        <v>3.0492394029274594</v>
      </c>
      <c r="F143" s="4">
        <f t="shared" si="12"/>
        <v>3.1019666700630766</v>
      </c>
      <c r="G143" s="4">
        <f t="shared" si="13"/>
        <v>2.8598127957422039</v>
      </c>
      <c r="I143" s="4">
        <f t="shared" si="14"/>
        <v>1.0262491035830066</v>
      </c>
    </row>
    <row r="144" spans="1:9" x14ac:dyDescent="0.2">
      <c r="A144" s="4">
        <f>IF('True_Odds_Calculator_3-way'!A143="","",'True_Odds_Calculator_3-way'!A143)</f>
        <v>2.4300000000000002</v>
      </c>
      <c r="B144" s="4">
        <f>IF('True_Odds_Calculator_3-way'!B143="","",'True_Odds_Calculator_3-way'!B143)</f>
        <v>3.28</v>
      </c>
      <c r="C144" s="4">
        <f>IF('True_Odds_Calculator_3-way'!C143="","",'True_Odds_Calculator_3-way'!C143)</f>
        <v>3.21</v>
      </c>
      <c r="D144" s="4">
        <f t="shared" si="10"/>
        <v>2.7927162276122575E-2</v>
      </c>
      <c r="E144" s="4">
        <f t="shared" si="11"/>
        <v>2.4862412672968066</v>
      </c>
      <c r="F144" s="4">
        <f t="shared" si="12"/>
        <v>3.3833048052082693</v>
      </c>
      <c r="G144" s="4">
        <f t="shared" si="13"/>
        <v>3.3088760445242946</v>
      </c>
      <c r="I144" s="4">
        <f t="shared" si="14"/>
        <v>1.0279271622761226</v>
      </c>
    </row>
    <row r="145" spans="1:9" x14ac:dyDescent="0.2">
      <c r="A145" s="4">
        <f>IF('True_Odds_Calculator_3-way'!A144="","",'True_Odds_Calculator_3-way'!A144)</f>
        <v>3.22</v>
      </c>
      <c r="B145" s="4">
        <f>IF('True_Odds_Calculator_3-way'!B144="","",'True_Odds_Calculator_3-way'!B144)</f>
        <v>3.12</v>
      </c>
      <c r="C145" s="4">
        <f>IF('True_Odds_Calculator_3-way'!C144="","",'True_Odds_Calculator_3-way'!C144)</f>
        <v>2.52</v>
      </c>
      <c r="D145" s="4">
        <f t="shared" si="10"/>
        <v>2.7897223549397276E-2</v>
      </c>
      <c r="E145" s="4">
        <f t="shared" si="11"/>
        <v>3.3193926400187959</v>
      </c>
      <c r="F145" s="4">
        <f t="shared" si="12"/>
        <v>3.2132256780576554</v>
      </c>
      <c r="G145" s="4">
        <f t="shared" si="13"/>
        <v>2.5804698737414093</v>
      </c>
      <c r="I145" s="4">
        <f t="shared" si="14"/>
        <v>1.0278972235493973</v>
      </c>
    </row>
    <row r="146" spans="1:9" x14ac:dyDescent="0.2">
      <c r="A146" s="4">
        <f>IF('True_Odds_Calculator_3-way'!A145="","",'True_Odds_Calculator_3-way'!A145)</f>
        <v>1.93</v>
      </c>
      <c r="B146" s="4">
        <f>IF('True_Odds_Calculator_3-way'!B145="","",'True_Odds_Calculator_3-way'!B145)</f>
        <v>3.56</v>
      </c>
      <c r="C146" s="4">
        <f>IF('True_Odds_Calculator_3-way'!C145="","",'True_Odds_Calculator_3-way'!C145)</f>
        <v>4.12</v>
      </c>
      <c r="D146" s="4">
        <f t="shared" si="10"/>
        <v>4.1752038032342842E-2</v>
      </c>
      <c r="E146" s="4">
        <f t="shared" si="11"/>
        <v>1.9832716234136738</v>
      </c>
      <c r="F146" s="4">
        <f t="shared" si="12"/>
        <v>3.745577450714721</v>
      </c>
      <c r="G146" s="4">
        <f t="shared" si="13"/>
        <v>4.370608346796705</v>
      </c>
      <c r="I146" s="4">
        <f t="shared" si="14"/>
        <v>1.0417520380323428</v>
      </c>
    </row>
    <row r="147" spans="1:9" x14ac:dyDescent="0.2">
      <c r="A147" s="4">
        <f>IF('True_Odds_Calculator_3-way'!A146="","",'True_Odds_Calculator_3-way'!A146)</f>
        <v>3.16</v>
      </c>
      <c r="B147" s="4">
        <f>IF('True_Odds_Calculator_3-way'!B146="","",'True_Odds_Calculator_3-way'!B146)</f>
        <v>3.42</v>
      </c>
      <c r="C147" s="4">
        <f>IF('True_Odds_Calculator_3-way'!C146="","",'True_Odds_Calculator_3-way'!C146)</f>
        <v>2.33</v>
      </c>
      <c r="D147" s="4">
        <f t="shared" si="10"/>
        <v>3.8037906377468289E-2</v>
      </c>
      <c r="E147" s="4">
        <f t="shared" si="11"/>
        <v>3.2918950237702886</v>
      </c>
      <c r="F147" s="4">
        <f t="shared" si="12"/>
        <v>3.5750245520992894</v>
      </c>
      <c r="G147" s="4">
        <f t="shared" si="13"/>
        <v>2.4009301362938769</v>
      </c>
      <c r="I147" s="4">
        <f t="shared" si="14"/>
        <v>1.0380379063774683</v>
      </c>
    </row>
    <row r="148" spans="1:9" x14ac:dyDescent="0.2">
      <c r="A148" s="4">
        <f>IF('True_Odds_Calculator_3-way'!A147="","",'True_Odds_Calculator_3-way'!A147)</f>
        <v>1.26</v>
      </c>
      <c r="B148" s="4">
        <f>IF('True_Odds_Calculator_3-way'!B147="","",'True_Odds_Calculator_3-way'!B147)</f>
        <v>5.76</v>
      </c>
      <c r="C148" s="4">
        <f>IF('True_Odds_Calculator_3-way'!C147="","",'True_Odds_Calculator_3-way'!C147)</f>
        <v>12.76</v>
      </c>
      <c r="D148" s="4">
        <f t="shared" si="10"/>
        <v>4.5631810718017585E-2</v>
      </c>
      <c r="E148" s="4">
        <f t="shared" si="11"/>
        <v>1.2846202094211554</v>
      </c>
      <c r="F148" s="4">
        <f t="shared" si="12"/>
        <v>6.3131110849334426</v>
      </c>
      <c r="G148" s="4">
        <f t="shared" si="13"/>
        <v>15.832980452016345</v>
      </c>
      <c r="I148" s="4">
        <f t="shared" si="14"/>
        <v>1.0456318107180176</v>
      </c>
    </row>
    <row r="149" spans="1:9" x14ac:dyDescent="0.2">
      <c r="A149" s="4">
        <f>IF('True_Odds_Calculator_3-way'!A148="","",'True_Odds_Calculator_3-way'!A148)</f>
        <v>1.95</v>
      </c>
      <c r="B149" s="4">
        <f>IF('True_Odds_Calculator_3-way'!B148="","",'True_Odds_Calculator_3-way'!B148)</f>
        <v>3.12</v>
      </c>
      <c r="C149" s="4">
        <f>IF('True_Odds_Calculator_3-way'!C148="","",'True_Odds_Calculator_3-way'!C148)</f>
        <v>4.46</v>
      </c>
      <c r="D149" s="4">
        <f t="shared" si="10"/>
        <v>5.7548579970104763E-2</v>
      </c>
      <c r="E149" s="4">
        <f t="shared" si="11"/>
        <v>2.0257773981909235</v>
      </c>
      <c r="F149" s="4">
        <f t="shared" si="12"/>
        <v>3.3186212159755786</v>
      </c>
      <c r="G149" s="4">
        <f t="shared" si="13"/>
        <v>4.8772782503037675</v>
      </c>
      <c r="I149" s="4">
        <f t="shared" si="14"/>
        <v>1.0575485799701048</v>
      </c>
    </row>
    <row r="150" spans="1:9" x14ac:dyDescent="0.2">
      <c r="A150" s="4">
        <f>IF('True_Odds_Calculator_3-way'!A149="","",'True_Odds_Calculator_3-way'!A149)</f>
        <v>10.68</v>
      </c>
      <c r="B150" s="4">
        <f>IF('True_Odds_Calculator_3-way'!B149="","",'True_Odds_Calculator_3-way'!B149)</f>
        <v>3.98</v>
      </c>
      <c r="C150" s="4">
        <f>IF('True_Odds_Calculator_3-way'!C149="","",'True_Odds_Calculator_3-way'!C149)</f>
        <v>1.39</v>
      </c>
      <c r="D150" s="4">
        <f t="shared" si="10"/>
        <v>6.4313700640187932E-2</v>
      </c>
      <c r="E150" s="4">
        <f t="shared" si="11"/>
        <v>13.851363508205552</v>
      </c>
      <c r="F150" s="4">
        <f t="shared" si="12"/>
        <v>4.3512620479100192</v>
      </c>
      <c r="G150" s="4">
        <f t="shared" si="13"/>
        <v>1.4326923425105813</v>
      </c>
      <c r="I150" s="4">
        <f t="shared" si="14"/>
        <v>1.0643137006401879</v>
      </c>
    </row>
    <row r="151" spans="1:9" x14ac:dyDescent="0.2">
      <c r="A151" s="4">
        <f>IF('True_Odds_Calculator_3-way'!A150="","",'True_Odds_Calculator_3-way'!A150)</f>
        <v>2.75</v>
      </c>
      <c r="B151" s="4">
        <f>IF('True_Odds_Calculator_3-way'!B150="","",'True_Odds_Calculator_3-way'!B150)</f>
        <v>3.57</v>
      </c>
      <c r="C151" s="4">
        <f>IF('True_Odds_Calculator_3-way'!C150="","",'True_Odds_Calculator_3-way'!C150)</f>
        <v>2.5</v>
      </c>
      <c r="D151" s="4">
        <f t="shared" si="10"/>
        <v>4.3748408454290733E-2</v>
      </c>
      <c r="E151" s="4">
        <f t="shared" si="11"/>
        <v>2.8648898399883271</v>
      </c>
      <c r="F151" s="4">
        <f t="shared" si="12"/>
        <v>3.7660635509238536</v>
      </c>
      <c r="G151" s="4">
        <f t="shared" si="13"/>
        <v>2.5945910232127911</v>
      </c>
      <c r="I151" s="4">
        <f t="shared" si="14"/>
        <v>1.0437484084542907</v>
      </c>
    </row>
    <row r="152" spans="1:9" x14ac:dyDescent="0.2">
      <c r="A152" s="4">
        <f>IF('True_Odds_Calculator_3-way'!A151="","",'True_Odds_Calculator_3-way'!A151)</f>
        <v>2.57</v>
      </c>
      <c r="B152" s="4">
        <f>IF('True_Odds_Calculator_3-way'!B151="","",'True_Odds_Calculator_3-way'!B151)</f>
        <v>3.68</v>
      </c>
      <c r="C152" s="4">
        <f>IF('True_Odds_Calculator_3-way'!C151="","",'True_Odds_Calculator_3-way'!C151)</f>
        <v>2.61</v>
      </c>
      <c r="D152" s="4">
        <f t="shared" si="10"/>
        <v>4.3985951252648814E-2</v>
      </c>
      <c r="E152" s="4">
        <f t="shared" si="11"/>
        <v>2.6706329153731181</v>
      </c>
      <c r="F152" s="4">
        <f t="shared" si="12"/>
        <v>3.8898829121889751</v>
      </c>
      <c r="G152" s="4">
        <f t="shared" si="13"/>
        <v>2.7138531279102653</v>
      </c>
      <c r="I152" s="4">
        <f t="shared" si="14"/>
        <v>1.0439859512526488</v>
      </c>
    </row>
    <row r="153" spans="1:9" x14ac:dyDescent="0.2">
      <c r="A153" s="4">
        <f>IF('True_Odds_Calculator_3-way'!A152="","",'True_Odds_Calculator_3-way'!A152)</f>
        <v>2.35</v>
      </c>
      <c r="B153" s="4">
        <f>IF('True_Odds_Calculator_3-way'!B152="","",'True_Odds_Calculator_3-way'!B152)</f>
        <v>3.66</v>
      </c>
      <c r="C153" s="4">
        <f>IF('True_Odds_Calculator_3-way'!C152="","",'True_Odds_Calculator_3-way'!C152)</f>
        <v>3.04</v>
      </c>
      <c r="D153" s="4">
        <f t="shared" si="10"/>
        <v>2.77033270305167E-2</v>
      </c>
      <c r="E153" s="4">
        <f t="shared" si="11"/>
        <v>2.4021284440530106</v>
      </c>
      <c r="F153" s="4">
        <f t="shared" si="12"/>
        <v>3.7880279935328218</v>
      </c>
      <c r="G153" s="4">
        <f t="shared" si="13"/>
        <v>3.1278059735296657</v>
      </c>
      <c r="I153" s="4">
        <f t="shared" si="14"/>
        <v>1.0277033270305167</v>
      </c>
    </row>
    <row r="154" spans="1:9" x14ac:dyDescent="0.2">
      <c r="A154" s="4">
        <f>IF('True_Odds_Calculator_3-way'!A153="","",'True_Odds_Calculator_3-way'!A153)</f>
        <v>1.54</v>
      </c>
      <c r="B154" s="4">
        <f>IF('True_Odds_Calculator_3-way'!B153="","",'True_Odds_Calculator_3-way'!B153)</f>
        <v>4.57</v>
      </c>
      <c r="C154" s="4">
        <f>IF('True_Odds_Calculator_3-way'!C153="","",'True_Odds_Calculator_3-way'!C153)</f>
        <v>6.08</v>
      </c>
      <c r="D154" s="4">
        <f t="shared" si="10"/>
        <v>3.2642714305158194E-2</v>
      </c>
      <c r="E154" s="4">
        <f t="shared" si="11"/>
        <v>1.566244929357268</v>
      </c>
      <c r="F154" s="4">
        <f t="shared" si="12"/>
        <v>4.8091379166175905</v>
      </c>
      <c r="G154" s="4">
        <f t="shared" si="13"/>
        <v>6.5107227281911966</v>
      </c>
      <c r="I154" s="4">
        <f t="shared" si="14"/>
        <v>1.0326427143051582</v>
      </c>
    </row>
    <row r="155" spans="1:9" x14ac:dyDescent="0.2">
      <c r="A155" s="4">
        <f>IF('True_Odds_Calculator_3-way'!A154="","",'True_Odds_Calculator_3-way'!A154)</f>
        <v>1.67</v>
      </c>
      <c r="B155" s="4">
        <f>IF('True_Odds_Calculator_3-way'!B154="","",'True_Odds_Calculator_3-way'!B154)</f>
        <v>3.7</v>
      </c>
      <c r="C155" s="4">
        <f>IF('True_Odds_Calculator_3-way'!C154="","",'True_Odds_Calculator_3-way'!C154)</f>
        <v>6.18</v>
      </c>
      <c r="D155" s="4">
        <f t="shared" si="10"/>
        <v>3.0884963214478978E-2</v>
      </c>
      <c r="E155" s="4">
        <f t="shared" si="11"/>
        <v>1.6992139560257982</v>
      </c>
      <c r="F155" s="4">
        <f t="shared" si="12"/>
        <v>3.8465195239339187</v>
      </c>
      <c r="G155" s="4">
        <f t="shared" si="13"/>
        <v>6.5999059778932825</v>
      </c>
      <c r="I155" s="4">
        <f t="shared" si="14"/>
        <v>1.030884963214479</v>
      </c>
    </row>
    <row r="156" spans="1:9" x14ac:dyDescent="0.2">
      <c r="A156" s="4">
        <f>IF('True_Odds_Calculator_3-way'!A155="","",'True_Odds_Calculator_3-way'!A155)</f>
        <v>2.67</v>
      </c>
      <c r="B156" s="4">
        <f>IF('True_Odds_Calculator_3-way'!B155="","",'True_Odds_Calculator_3-way'!B155)</f>
        <v>3.14</v>
      </c>
      <c r="C156" s="4">
        <f>IF('True_Odds_Calculator_3-way'!C155="","",'True_Odds_Calculator_3-way'!C155)</f>
        <v>3</v>
      </c>
      <c r="D156" s="4">
        <f t="shared" si="10"/>
        <v>2.6336506118943559E-2</v>
      </c>
      <c r="E156" s="4">
        <f t="shared" si="11"/>
        <v>2.7340855726584921</v>
      </c>
      <c r="F156" s="4">
        <f t="shared" si="12"/>
        <v>3.2290093976274838</v>
      </c>
      <c r="G156" s="4">
        <f t="shared" si="13"/>
        <v>3.0811466372657104</v>
      </c>
      <c r="I156" s="4">
        <f t="shared" si="14"/>
        <v>1.0263365061189436</v>
      </c>
    </row>
    <row r="157" spans="1:9" x14ac:dyDescent="0.2">
      <c r="A157" s="4">
        <f>IF('True_Odds_Calculator_3-way'!A156="","",'True_Odds_Calculator_3-way'!A156)</f>
        <v>2.52</v>
      </c>
      <c r="B157" s="4">
        <f>IF('True_Odds_Calculator_3-way'!B156="","",'True_Odds_Calculator_3-way'!B156)</f>
        <v>3.42</v>
      </c>
      <c r="C157" s="4">
        <f>IF('True_Odds_Calculator_3-way'!C156="","",'True_Odds_Calculator_3-way'!C156)</f>
        <v>2.95</v>
      </c>
      <c r="D157" s="4">
        <f t="shared" si="10"/>
        <v>2.8206108491567905E-2</v>
      </c>
      <c r="E157" s="4">
        <f t="shared" si="11"/>
        <v>2.5811556595153688</v>
      </c>
      <c r="F157" s="4">
        <f t="shared" si="12"/>
        <v>3.5336235364755328</v>
      </c>
      <c r="G157" s="4">
        <f t="shared" si="13"/>
        <v>3.0341553531534635</v>
      </c>
      <c r="I157" s="4">
        <f t="shared" si="14"/>
        <v>1.0282061084915679</v>
      </c>
    </row>
    <row r="158" spans="1:9" x14ac:dyDescent="0.2">
      <c r="A158" s="4">
        <f>IF('True_Odds_Calculator_3-way'!A157="","",'True_Odds_Calculator_3-way'!A157)</f>
        <v>2.59</v>
      </c>
      <c r="B158" s="4">
        <f>IF('True_Odds_Calculator_3-way'!B157="","",'True_Odds_Calculator_3-way'!B157)</f>
        <v>3.37</v>
      </c>
      <c r="C158" s="4">
        <f>IF('True_Odds_Calculator_3-way'!C157="","",'True_Odds_Calculator_3-way'!C157)</f>
        <v>2.81</v>
      </c>
      <c r="D158" s="4">
        <f t="shared" si="10"/>
        <v>3.8708177265892818E-2</v>
      </c>
      <c r="E158" s="4">
        <f t="shared" si="11"/>
        <v>2.6795452015302552</v>
      </c>
      <c r="F158" s="4">
        <f t="shared" si="12"/>
        <v>3.5231962750240928</v>
      </c>
      <c r="G158" s="4">
        <f t="shared" si="13"/>
        <v>2.9157140511809483</v>
      </c>
      <c r="I158" s="4">
        <f t="shared" si="14"/>
        <v>1.0387081772658928</v>
      </c>
    </row>
    <row r="159" spans="1:9" x14ac:dyDescent="0.2">
      <c r="A159" s="4">
        <f>IF('True_Odds_Calculator_3-way'!A158="","",'True_Odds_Calculator_3-way'!A158)</f>
        <v>1.55</v>
      </c>
      <c r="B159" s="4">
        <f>IF('True_Odds_Calculator_3-way'!B158="","",'True_Odds_Calculator_3-way'!B158)</f>
        <v>3.98</v>
      </c>
      <c r="C159" s="4">
        <f>IF('True_Odds_Calculator_3-way'!C158="","",'True_Odds_Calculator_3-way'!C158)</f>
        <v>6.7</v>
      </c>
      <c r="D159" s="4">
        <f t="shared" si="10"/>
        <v>4.5671303072899239E-2</v>
      </c>
      <c r="E159" s="4">
        <f t="shared" si="11"/>
        <v>1.5874590162885047</v>
      </c>
      <c r="F159" s="4">
        <f t="shared" si="12"/>
        <v>4.236704444892422</v>
      </c>
      <c r="G159" s="4">
        <f t="shared" si="13"/>
        <v>7.4610182137635137</v>
      </c>
      <c r="I159" s="4">
        <f t="shared" si="14"/>
        <v>1.0456713030728992</v>
      </c>
    </row>
    <row r="160" spans="1:9" x14ac:dyDescent="0.2">
      <c r="A160" s="4">
        <f>IF('True_Odds_Calculator_3-way'!A159="","",'True_Odds_Calculator_3-way'!A159)</f>
        <v>1.57</v>
      </c>
      <c r="B160" s="4">
        <f>IF('True_Odds_Calculator_3-way'!B159="","",'True_Odds_Calculator_3-way'!B159)</f>
        <v>4.04</v>
      </c>
      <c r="C160" s="4">
        <f>IF('True_Odds_Calculator_3-way'!C159="","",'True_Odds_Calculator_3-way'!C159)</f>
        <v>6.29</v>
      </c>
      <c r="D160" s="4">
        <f t="shared" si="10"/>
        <v>4.3449939558171558E-2</v>
      </c>
      <c r="E160" s="4">
        <f t="shared" si="11"/>
        <v>1.6065305802936731</v>
      </c>
      <c r="F160" s="4">
        <f t="shared" si="12"/>
        <v>4.2910823201665025</v>
      </c>
      <c r="G160" s="4">
        <f t="shared" si="13"/>
        <v>6.920453599301343</v>
      </c>
      <c r="I160" s="4">
        <f t="shared" si="14"/>
        <v>1.0434499395581716</v>
      </c>
    </row>
    <row r="161" spans="1:9" x14ac:dyDescent="0.2">
      <c r="A161" s="4">
        <f>IF('True_Odds_Calculator_3-way'!A160="","",'True_Odds_Calculator_3-way'!A160)</f>
        <v>2.0499999999999998</v>
      </c>
      <c r="B161" s="4">
        <f>IF('True_Odds_Calculator_3-way'!B160="","",'True_Odds_Calculator_3-way'!B160)</f>
        <v>3.1</v>
      </c>
      <c r="C161" s="4">
        <f>IF('True_Odds_Calculator_3-way'!C160="","",'True_Odds_Calculator_3-way'!C160)</f>
        <v>4.0599999999999996</v>
      </c>
      <c r="D161" s="4">
        <f t="shared" si="10"/>
        <v>5.6690941929282701E-2</v>
      </c>
      <c r="E161" s="4">
        <f t="shared" si="11"/>
        <v>2.132614966676126</v>
      </c>
      <c r="F161" s="4">
        <f t="shared" si="12"/>
        <v>3.2929002012226514</v>
      </c>
      <c r="G161" s="4">
        <f t="shared" si="13"/>
        <v>4.3973742067797961</v>
      </c>
      <c r="I161" s="4">
        <f t="shared" si="14"/>
        <v>1.0566909419292827</v>
      </c>
    </row>
    <row r="162" spans="1:9" x14ac:dyDescent="0.2">
      <c r="A162" s="4">
        <f>IF('True_Odds_Calculator_3-way'!A161="","",'True_Odds_Calculator_3-way'!A161)</f>
        <v>1.49</v>
      </c>
      <c r="B162" s="4">
        <f>IF('True_Odds_Calculator_3-way'!B161="","",'True_Odds_Calculator_3-way'!B161)</f>
        <v>4.07</v>
      </c>
      <c r="C162" s="4">
        <f>IF('True_Odds_Calculator_3-way'!C161="","",'True_Odds_Calculator_3-way'!C161)</f>
        <v>6.81</v>
      </c>
      <c r="D162" s="4">
        <f t="shared" si="10"/>
        <v>6.3684063417972281E-2</v>
      </c>
      <c r="E162" s="4">
        <f t="shared" si="11"/>
        <v>1.5386676762367468</v>
      </c>
      <c r="F162" s="4">
        <f t="shared" si="12"/>
        <v>4.454894149848819</v>
      </c>
      <c r="G162" s="4">
        <f t="shared" si="13"/>
        <v>7.9608417669142666</v>
      </c>
      <c r="I162" s="4">
        <f t="shared" si="14"/>
        <v>1.0636840634179723</v>
      </c>
    </row>
    <row r="163" spans="1:9" x14ac:dyDescent="0.2">
      <c r="A163" s="4">
        <f>IF('True_Odds_Calculator_3-way'!A162="","",'True_Odds_Calculator_3-way'!A162)</f>
        <v>1.44</v>
      </c>
      <c r="B163" s="4">
        <f>IF('True_Odds_Calculator_3-way'!B162="","",'True_Odds_Calculator_3-way'!B162)</f>
        <v>4.3</v>
      </c>
      <c r="C163" s="4">
        <f>IF('True_Odds_Calculator_3-way'!C162="","",'True_Odds_Calculator_3-way'!C162)</f>
        <v>7.4</v>
      </c>
      <c r="D163" s="4">
        <f t="shared" si="10"/>
        <v>6.2137719114463197E-2</v>
      </c>
      <c r="E163" s="4">
        <f t="shared" si="11"/>
        <v>1.4842699929167458</v>
      </c>
      <c r="F163" s="4">
        <f t="shared" si="12"/>
        <v>4.7204197686876714</v>
      </c>
      <c r="G163" s="4">
        <f t="shared" si="13"/>
        <v>8.7395351202888953</v>
      </c>
      <c r="I163" s="4">
        <f t="shared" si="14"/>
        <v>1.0621377191144632</v>
      </c>
    </row>
    <row r="164" spans="1:9" x14ac:dyDescent="0.2">
      <c r="A164" s="4">
        <f>IF('True_Odds_Calculator_3-way'!A163="","",'True_Odds_Calculator_3-way'!A163)</f>
        <v>1.67</v>
      </c>
      <c r="B164" s="4">
        <f>IF('True_Odds_Calculator_3-way'!B163="","",'True_Odds_Calculator_3-way'!B163)</f>
        <v>4.05</v>
      </c>
      <c r="C164" s="4">
        <f>IF('True_Odds_Calculator_3-way'!C163="","",'True_Odds_Calculator_3-way'!C163)</f>
        <v>4.93</v>
      </c>
      <c r="D164" s="4">
        <f t="shared" si="10"/>
        <v>4.8555732048786604E-2</v>
      </c>
      <c r="E164" s="4">
        <f t="shared" si="11"/>
        <v>1.7163930000203327</v>
      </c>
      <c r="F164" s="4">
        <f t="shared" si="12"/>
        <v>4.3341013779960402</v>
      </c>
      <c r="G164" s="4">
        <f t="shared" si="13"/>
        <v>5.3574916898549159</v>
      </c>
      <c r="I164" s="4">
        <f t="shared" si="14"/>
        <v>1.0485557320487866</v>
      </c>
    </row>
    <row r="165" spans="1:9" x14ac:dyDescent="0.2">
      <c r="A165" s="4">
        <f>IF('True_Odds_Calculator_3-way'!A164="","",'True_Odds_Calculator_3-way'!A164)</f>
        <v>1.99</v>
      </c>
      <c r="B165" s="4">
        <f>IF('True_Odds_Calculator_3-way'!B164="","",'True_Odds_Calculator_3-way'!B164)</f>
        <v>3.75</v>
      </c>
      <c r="C165" s="4">
        <f>IF('True_Odds_Calculator_3-way'!C164="","",'True_Odds_Calculator_3-way'!C164)</f>
        <v>3.61</v>
      </c>
      <c r="D165" s="4">
        <f t="shared" si="10"/>
        <v>4.6187539730044413E-2</v>
      </c>
      <c r="E165" s="4">
        <f t="shared" si="11"/>
        <v>2.0528960856121907</v>
      </c>
      <c r="F165" s="4">
        <f t="shared" si="12"/>
        <v>3.979769714771813</v>
      </c>
      <c r="G165" s="4">
        <f t="shared" si="13"/>
        <v>3.8224478526809409</v>
      </c>
      <c r="I165" s="4">
        <f t="shared" si="14"/>
        <v>1.0461875397300444</v>
      </c>
    </row>
    <row r="166" spans="1:9" x14ac:dyDescent="0.2">
      <c r="A166" s="4">
        <f>IF('True_Odds_Calculator_3-way'!A165="","",'True_Odds_Calculator_3-way'!A165)</f>
        <v>1.76</v>
      </c>
      <c r="B166" s="4">
        <f>IF('True_Odds_Calculator_3-way'!B165="","",'True_Odds_Calculator_3-way'!B165)</f>
        <v>3.72</v>
      </c>
      <c r="C166" s="4">
        <f>IF('True_Odds_Calculator_3-way'!C165="","",'True_Odds_Calculator_3-way'!C165)</f>
        <v>4.78</v>
      </c>
      <c r="D166" s="4">
        <f t="shared" si="10"/>
        <v>4.6204043403395456E-2</v>
      </c>
      <c r="E166" s="4">
        <f t="shared" si="11"/>
        <v>1.8090364142411264</v>
      </c>
      <c r="F166" s="4">
        <f t="shared" si="12"/>
        <v>3.9460829871165664</v>
      </c>
      <c r="G166" s="4">
        <f t="shared" si="13"/>
        <v>5.1598609247414311</v>
      </c>
      <c r="I166" s="4">
        <f t="shared" si="14"/>
        <v>1.0462040434033955</v>
      </c>
    </row>
    <row r="167" spans="1:9" x14ac:dyDescent="0.2">
      <c r="A167" s="4">
        <f>IF('True_Odds_Calculator_3-way'!A166="","",'True_Odds_Calculator_3-way'!A166)</f>
        <v>2.11</v>
      </c>
      <c r="B167" s="4">
        <f>IF('True_Odds_Calculator_3-way'!B166="","",'True_Odds_Calculator_3-way'!B166)</f>
        <v>3.5</v>
      </c>
      <c r="C167" s="4">
        <f>IF('True_Odds_Calculator_3-way'!C166="","",'True_Odds_Calculator_3-way'!C166)</f>
        <v>3.57</v>
      </c>
      <c r="D167" s="4">
        <f t="shared" si="10"/>
        <v>3.9759979821312408E-2</v>
      </c>
      <c r="E167" s="4">
        <f t="shared" si="11"/>
        <v>2.1707026559723359</v>
      </c>
      <c r="F167" s="4">
        <f t="shared" si="12"/>
        <v>3.6702506049926105</v>
      </c>
      <c r="G167" s="4">
        <f t="shared" si="13"/>
        <v>3.7473012188044104</v>
      </c>
      <c r="I167" s="4">
        <f t="shared" si="14"/>
        <v>1.0397599798213124</v>
      </c>
    </row>
    <row r="168" spans="1:9" x14ac:dyDescent="0.2">
      <c r="A168" s="4">
        <f>IF('True_Odds_Calculator_3-way'!A167="","",'True_Odds_Calculator_3-way'!A167)</f>
        <v>1.1499999999999999</v>
      </c>
      <c r="B168" s="4">
        <f>IF('True_Odds_Calculator_3-way'!B167="","",'True_Odds_Calculator_3-way'!B167)</f>
        <v>8</v>
      </c>
      <c r="C168" s="4">
        <f>IF('True_Odds_Calculator_3-way'!C167="","",'True_Odds_Calculator_3-way'!C167)</f>
        <v>23</v>
      </c>
      <c r="D168" s="4">
        <f t="shared" si="10"/>
        <v>3.8043478260869623E-2</v>
      </c>
      <c r="E168" s="4">
        <f t="shared" si="11"/>
        <v>1.1670190274841437</v>
      </c>
      <c r="F168" s="4">
        <f t="shared" si="12"/>
        <v>8.9032258064516139</v>
      </c>
      <c r="G168" s="4">
        <f t="shared" si="13"/>
        <v>32.470588235294137</v>
      </c>
      <c r="I168" s="4">
        <f t="shared" si="14"/>
        <v>1.0380434782608696</v>
      </c>
    </row>
    <row r="169" spans="1:9" x14ac:dyDescent="0.2">
      <c r="A169" s="4">
        <f>IF('True_Odds_Calculator_3-way'!A168="","",'True_Odds_Calculator_3-way'!A168)</f>
        <v>1.54</v>
      </c>
      <c r="B169" s="4">
        <f>IF('True_Odds_Calculator_3-way'!B168="","",'True_Odds_Calculator_3-way'!B168)</f>
        <v>4.01</v>
      </c>
      <c r="C169" s="4">
        <f>IF('True_Odds_Calculator_3-way'!C168="","",'True_Odds_Calculator_3-way'!C168)</f>
        <v>6.15</v>
      </c>
      <c r="D169" s="4">
        <f t="shared" si="10"/>
        <v>6.1328833970400787E-2</v>
      </c>
      <c r="E169" s="4">
        <f t="shared" si="11"/>
        <v>1.5900584339108992</v>
      </c>
      <c r="F169" s="4">
        <f t="shared" si="12"/>
        <v>4.3680785130699844</v>
      </c>
      <c r="G169" s="4">
        <f t="shared" si="13"/>
        <v>7.0343927675540119</v>
      </c>
      <c r="I169" s="4">
        <f t="shared" si="14"/>
        <v>1.0613288339704008</v>
      </c>
    </row>
    <row r="170" spans="1:9" x14ac:dyDescent="0.2">
      <c r="A170" s="4">
        <f>IF('True_Odds_Calculator_3-way'!A169="","",'True_Odds_Calculator_3-way'!A169)</f>
        <v>1.53</v>
      </c>
      <c r="B170" s="4">
        <f>IF('True_Odds_Calculator_3-way'!B169="","",'True_Odds_Calculator_3-way'!B169)</f>
        <v>4.2300000000000004</v>
      </c>
      <c r="C170" s="4">
        <f>IF('True_Odds_Calculator_3-way'!C169="","",'True_Odds_Calculator_3-way'!C169)</f>
        <v>6.79</v>
      </c>
      <c r="D170" s="4">
        <f t="shared" si="10"/>
        <v>3.7276795634536564E-2</v>
      </c>
      <c r="E170" s="4">
        <f t="shared" si="11"/>
        <v>1.5596507795183694</v>
      </c>
      <c r="F170" s="4">
        <f t="shared" si="12"/>
        <v>4.4646639980810079</v>
      </c>
      <c r="G170" s="4">
        <f t="shared" si="13"/>
        <v>7.4156576581958387</v>
      </c>
      <c r="I170" s="4">
        <f t="shared" si="14"/>
        <v>1.0372767956345366</v>
      </c>
    </row>
    <row r="171" spans="1:9" x14ac:dyDescent="0.2">
      <c r="A171" s="4">
        <f>IF('True_Odds_Calculator_3-way'!A170="","",'True_Odds_Calculator_3-way'!A170)</f>
        <v>3.63</v>
      </c>
      <c r="B171" s="4">
        <f>IF('True_Odds_Calculator_3-way'!B170="","",'True_Odds_Calculator_3-way'!B170)</f>
        <v>3.33</v>
      </c>
      <c r="C171" s="4">
        <f>IF('True_Odds_Calculator_3-way'!C170="","",'True_Odds_Calculator_3-way'!C170)</f>
        <v>2.21</v>
      </c>
      <c r="D171" s="4">
        <f t="shared" si="10"/>
        <v>2.8271081747017535E-2</v>
      </c>
      <c r="E171" s="4">
        <f t="shared" si="11"/>
        <v>3.7585733092669167</v>
      </c>
      <c r="F171" s="4">
        <f t="shared" si="12"/>
        <v>3.4378838932055413</v>
      </c>
      <c r="G171" s="4">
        <f t="shared" si="13"/>
        <v>2.2570052110681571</v>
      </c>
      <c r="I171" s="4">
        <f t="shared" si="14"/>
        <v>1.0282710817470175</v>
      </c>
    </row>
    <row r="172" spans="1:9" x14ac:dyDescent="0.2">
      <c r="A172" s="4">
        <f>IF('True_Odds_Calculator_3-way'!A171="","",'True_Odds_Calculator_3-way'!A171)</f>
        <v>2.73</v>
      </c>
      <c r="B172" s="4">
        <f>IF('True_Odds_Calculator_3-way'!B171="","",'True_Odds_Calculator_3-way'!B171)</f>
        <v>3.19</v>
      </c>
      <c r="C172" s="4">
        <f>IF('True_Odds_Calculator_3-way'!C171="","",'True_Odds_Calculator_3-way'!C171)</f>
        <v>2.88</v>
      </c>
      <c r="D172" s="4">
        <f t="shared" si="10"/>
        <v>2.7002212347039922E-2</v>
      </c>
      <c r="E172" s="4">
        <f t="shared" si="11"/>
        <v>2.798771449091062</v>
      </c>
      <c r="F172" s="4">
        <f t="shared" si="12"/>
        <v>3.2842999785769993</v>
      </c>
      <c r="G172" s="4">
        <f t="shared" si="13"/>
        <v>2.9566424518257328</v>
      </c>
      <c r="I172" s="4">
        <f t="shared" si="14"/>
        <v>1.0270022123470399</v>
      </c>
    </row>
    <row r="173" spans="1:9" x14ac:dyDescent="0.2">
      <c r="A173" s="4">
        <f>IF('True_Odds_Calculator_3-way'!A172="","",'True_Odds_Calculator_3-way'!A172)</f>
        <v>3.84</v>
      </c>
      <c r="B173" s="4">
        <f>IF('True_Odds_Calculator_3-way'!B172="","",'True_Odds_Calculator_3-way'!B172)</f>
        <v>3.05</v>
      </c>
      <c r="C173" s="4">
        <f>IF('True_Odds_Calculator_3-way'!C172="","",'True_Odds_Calculator_3-way'!C172)</f>
        <v>2.2799999999999998</v>
      </c>
      <c r="D173" s="4">
        <f t="shared" si="10"/>
        <v>2.6882010353753261E-2</v>
      </c>
      <c r="E173" s="4">
        <f t="shared" si="11"/>
        <v>3.9768389448852668</v>
      </c>
      <c r="F173" s="4">
        <f t="shared" si="12"/>
        <v>3.1356987853338216</v>
      </c>
      <c r="G173" s="4">
        <f t="shared" si="13"/>
        <v>2.3275526640587412</v>
      </c>
      <c r="I173" s="4">
        <f t="shared" si="14"/>
        <v>1.0268820103537533</v>
      </c>
    </row>
    <row r="174" spans="1:9" x14ac:dyDescent="0.2">
      <c r="A174" s="4">
        <f>IF('True_Odds_Calculator_3-way'!A173="","",'True_Odds_Calculator_3-way'!A173)</f>
        <v>2.2400000000000002</v>
      </c>
      <c r="B174" s="4">
        <f>IF('True_Odds_Calculator_3-way'!B173="","",'True_Odds_Calculator_3-way'!B173)</f>
        <v>3.23</v>
      </c>
      <c r="C174" s="4">
        <f>IF('True_Odds_Calculator_3-way'!C173="","",'True_Odds_Calculator_3-way'!C173)</f>
        <v>3.68</v>
      </c>
      <c r="D174" s="4">
        <f t="shared" si="10"/>
        <v>2.7765225083168144E-2</v>
      </c>
      <c r="E174" s="4">
        <f t="shared" si="11"/>
        <v>2.2874213744263452</v>
      </c>
      <c r="F174" s="4">
        <f t="shared" si="12"/>
        <v>3.3295326918305768</v>
      </c>
      <c r="G174" s="4">
        <f t="shared" si="13"/>
        <v>3.8097552190330251</v>
      </c>
      <c r="I174" s="4">
        <f t="shared" si="14"/>
        <v>1.0277652250831681</v>
      </c>
    </row>
    <row r="175" spans="1:9" x14ac:dyDescent="0.2">
      <c r="A175" s="4">
        <f>IF('True_Odds_Calculator_3-way'!A174="","",'True_Odds_Calculator_3-way'!A174)</f>
        <v>1.2</v>
      </c>
      <c r="B175" s="4">
        <f>IF('True_Odds_Calculator_3-way'!B174="","",'True_Odds_Calculator_3-way'!B174)</f>
        <v>6.88</v>
      </c>
      <c r="C175" s="4">
        <f>IF('True_Odds_Calculator_3-way'!C174="","",'True_Odds_Calculator_3-way'!C174)</f>
        <v>16.62</v>
      </c>
      <c r="D175" s="4">
        <f t="shared" si="10"/>
        <v>3.8850642263454027E-2</v>
      </c>
      <c r="E175" s="4">
        <f t="shared" si="11"/>
        <v>1.2189426824380218</v>
      </c>
      <c r="F175" s="4">
        <f t="shared" si="12"/>
        <v>7.5529486366518723</v>
      </c>
      <c r="G175" s="4">
        <f t="shared" si="13"/>
        <v>21.178248629426594</v>
      </c>
      <c r="I175" s="4">
        <f t="shared" si="14"/>
        <v>1.038850642263454</v>
      </c>
    </row>
    <row r="176" spans="1:9" x14ac:dyDescent="0.2">
      <c r="A176" s="4">
        <f>IF('True_Odds_Calculator_3-way'!A175="","",'True_Odds_Calculator_3-way'!A175)</f>
        <v>1.68</v>
      </c>
      <c r="B176" s="4">
        <f>IF('True_Odds_Calculator_3-way'!B175="","",'True_Odds_Calculator_3-way'!B175)</f>
        <v>4.08</v>
      </c>
      <c r="C176" s="4">
        <f>IF('True_Odds_Calculator_3-way'!C175="","",'True_Odds_Calculator_3-way'!C175)</f>
        <v>5.2</v>
      </c>
      <c r="D176" s="4">
        <f t="shared" si="10"/>
        <v>3.2643826761473704E-2</v>
      </c>
      <c r="E176" s="4">
        <f t="shared" si="11"/>
        <v>1.7112831858407078</v>
      </c>
      <c r="F176" s="4">
        <f t="shared" si="12"/>
        <v>4.269549218031278</v>
      </c>
      <c r="G176" s="4">
        <f t="shared" si="13"/>
        <v>5.5118764845605694</v>
      </c>
      <c r="I176" s="4">
        <f t="shared" si="14"/>
        <v>1.0326438267614737</v>
      </c>
    </row>
    <row r="177" spans="1:9" x14ac:dyDescent="0.2">
      <c r="A177" s="4">
        <f>IF('True_Odds_Calculator_3-way'!A176="","",'True_Odds_Calculator_3-way'!A176)</f>
        <v>2.73</v>
      </c>
      <c r="B177" s="4">
        <f>IF('True_Odds_Calculator_3-way'!B176="","",'True_Odds_Calculator_3-way'!B176)</f>
        <v>3.27</v>
      </c>
      <c r="C177" s="4">
        <f>IF('True_Odds_Calculator_3-way'!C176="","",'True_Odds_Calculator_3-way'!C176)</f>
        <v>2.82</v>
      </c>
      <c r="D177" s="4">
        <f t="shared" si="10"/>
        <v>2.6720692931897272E-2</v>
      </c>
      <c r="E177" s="4">
        <f t="shared" si="11"/>
        <v>2.7980365834872147</v>
      </c>
      <c r="F177" s="4">
        <f t="shared" si="12"/>
        <v>3.3680977162769756</v>
      </c>
      <c r="G177" s="4">
        <f t="shared" si="13"/>
        <v>2.8926561501407462</v>
      </c>
      <c r="I177" s="4">
        <f t="shared" si="14"/>
        <v>1.0267206929318973</v>
      </c>
    </row>
    <row r="178" spans="1:9" x14ac:dyDescent="0.2">
      <c r="A178" s="4">
        <f>IF('True_Odds_Calculator_3-way'!A177="","",'True_Odds_Calculator_3-way'!A177)</f>
        <v>5.62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1.74</v>
      </c>
      <c r="D178" s="4">
        <f t="shared" si="10"/>
        <v>3.0426364516436877E-2</v>
      </c>
      <c r="E178" s="4">
        <f t="shared" si="11"/>
        <v>5.9596950038598528</v>
      </c>
      <c r="F178" s="4">
        <f t="shared" si="12"/>
        <v>3.7364229188601703</v>
      </c>
      <c r="G178" s="4">
        <f t="shared" si="13"/>
        <v>1.771257904418424</v>
      </c>
      <c r="I178" s="4">
        <f t="shared" si="14"/>
        <v>1.0304263645164369</v>
      </c>
    </row>
    <row r="179" spans="1:9" x14ac:dyDescent="0.2">
      <c r="A179" s="4">
        <f>IF('True_Odds_Calculator_3-way'!A178="","",'True_Odds_Calculator_3-way'!A178)</f>
        <v>3.11</v>
      </c>
      <c r="B179" s="4">
        <f>IF('True_Odds_Calculator_3-way'!B178="","",'True_Odds_Calculator_3-way'!B178)</f>
        <v>2.93</v>
      </c>
      <c r="C179" s="4">
        <f>IF('True_Odds_Calculator_3-way'!C178="","",'True_Odds_Calculator_3-way'!C178)</f>
        <v>2.63</v>
      </c>
      <c r="D179" s="4">
        <f t="shared" si="10"/>
        <v>4.3068473569902954E-2</v>
      </c>
      <c r="E179" s="4">
        <f t="shared" si="11"/>
        <v>3.2553434374667343</v>
      </c>
      <c r="F179" s="4">
        <f t="shared" si="12"/>
        <v>3.0586579904345954</v>
      </c>
      <c r="G179" s="4">
        <f t="shared" si="13"/>
        <v>2.7331964657788599</v>
      </c>
      <c r="I179" s="4">
        <f t="shared" si="14"/>
        <v>1.043068473569903</v>
      </c>
    </row>
    <row r="180" spans="1:9" x14ac:dyDescent="0.2">
      <c r="A180" s="4">
        <f>IF('True_Odds_Calculator_3-way'!A179="","",'True_Odds_Calculator_3-way'!A179)</f>
        <v>1.34</v>
      </c>
      <c r="B180" s="4">
        <f>IF('True_Odds_Calculator_3-way'!B179="","",'True_Odds_Calculator_3-way'!B179)</f>
        <v>4.7699999999999996</v>
      </c>
      <c r="C180" s="4">
        <f>IF('True_Odds_Calculator_3-way'!C179="","",'True_Odds_Calculator_3-way'!C179)</f>
        <v>9.18</v>
      </c>
      <c r="D180" s="4">
        <f t="shared" si="10"/>
        <v>6.4844724460077163E-2</v>
      </c>
      <c r="E180" s="4">
        <f t="shared" si="11"/>
        <v>1.3799694019149629</v>
      </c>
      <c r="F180" s="4">
        <f t="shared" si="12"/>
        <v>5.3183371056841935</v>
      </c>
      <c r="G180" s="4">
        <f t="shared" si="13"/>
        <v>11.452450937912069</v>
      </c>
      <c r="I180" s="4">
        <f t="shared" si="14"/>
        <v>1.0648447244600772</v>
      </c>
    </row>
    <row r="181" spans="1:9" x14ac:dyDescent="0.2">
      <c r="A181" s="4">
        <f>IF('True_Odds_Calculator_3-way'!A180="","",'True_Odds_Calculator_3-way'!A180)</f>
        <v>3.4</v>
      </c>
      <c r="B181" s="4">
        <f>IF('True_Odds_Calculator_3-way'!B180="","",'True_Odds_Calculator_3-way'!B180)</f>
        <v>3.08</v>
      </c>
      <c r="C181" s="4">
        <f>IF('True_Odds_Calculator_3-way'!C180="","",'True_Odds_Calculator_3-way'!C180)</f>
        <v>2.35</v>
      </c>
      <c r="D181" s="4">
        <f t="shared" si="10"/>
        <v>4.4324886627765236E-2</v>
      </c>
      <c r="E181" s="4">
        <f t="shared" si="11"/>
        <v>3.5798324217386241</v>
      </c>
      <c r="F181" s="4">
        <f t="shared" si="12"/>
        <v>3.2268435959299278</v>
      </c>
      <c r="G181" s="4">
        <f t="shared" si="13"/>
        <v>2.4345296980728901</v>
      </c>
      <c r="I181" s="4">
        <f t="shared" si="14"/>
        <v>1.0443248866277652</v>
      </c>
    </row>
    <row r="182" spans="1:9" x14ac:dyDescent="0.2">
      <c r="A182" s="4">
        <f>IF('True_Odds_Calculator_3-way'!A181="","",'True_Odds_Calculator_3-way'!A181)</f>
        <v>2.29</v>
      </c>
      <c r="B182" s="4">
        <f>IF('True_Odds_Calculator_3-way'!B181="","",'True_Odds_Calculator_3-way'!B181)</f>
        <v>3.21</v>
      </c>
      <c r="C182" s="4">
        <f>IF('True_Odds_Calculator_3-way'!C181="","",'True_Odds_Calculator_3-way'!C181)</f>
        <v>3.37</v>
      </c>
      <c r="D182" s="4">
        <f t="shared" si="10"/>
        <v>4.4943607502712757E-2</v>
      </c>
      <c r="E182" s="4">
        <f t="shared" si="11"/>
        <v>2.3713539295309247</v>
      </c>
      <c r="F182" s="4">
        <f t="shared" si="12"/>
        <v>3.3721663324868305</v>
      </c>
      <c r="G182" s="4">
        <f t="shared" si="13"/>
        <v>3.5491865476326301</v>
      </c>
      <c r="I182" s="4">
        <f t="shared" si="14"/>
        <v>1.0449436075027128</v>
      </c>
    </row>
    <row r="183" spans="1:9" x14ac:dyDescent="0.2">
      <c r="A183" s="4">
        <f>IF('True_Odds_Calculator_3-way'!A182="","",'True_Odds_Calculator_3-way'!A182)</f>
        <v>4.3</v>
      </c>
      <c r="B183" s="4">
        <f>IF('True_Odds_Calculator_3-way'!B182="","",'True_Odds_Calculator_3-way'!B182)</f>
        <v>3.95</v>
      </c>
      <c r="C183" s="4">
        <f>IF('True_Odds_Calculator_3-way'!C182="","",'True_Odds_Calculator_3-way'!C182)</f>
        <v>1.84</v>
      </c>
      <c r="D183" s="4">
        <f t="shared" si="10"/>
        <v>2.9200957366474212E-2</v>
      </c>
      <c r="E183" s="4">
        <f t="shared" si="11"/>
        <v>4.4878371004336701</v>
      </c>
      <c r="F183" s="4">
        <f t="shared" si="12"/>
        <v>4.1079418491548152</v>
      </c>
      <c r="G183" s="4">
        <f t="shared" si="13"/>
        <v>1.8735552251690568</v>
      </c>
      <c r="I183" s="4">
        <f t="shared" si="14"/>
        <v>1.0292009573664742</v>
      </c>
    </row>
    <row r="184" spans="1:9" x14ac:dyDescent="0.2">
      <c r="A184" s="4">
        <f>IF('True_Odds_Calculator_3-way'!A183="","",'True_Odds_Calculator_3-way'!A183)</f>
        <v>1.78</v>
      </c>
      <c r="B184" s="4">
        <f>IF('True_Odds_Calculator_3-way'!B183="","",'True_Odds_Calculator_3-way'!B183)</f>
        <v>4.07</v>
      </c>
      <c r="C184" s="4">
        <f>IF('True_Odds_Calculator_3-way'!C183="","",'True_Odds_Calculator_3-way'!C183)</f>
        <v>4.49</v>
      </c>
      <c r="D184" s="4">
        <f t="shared" si="10"/>
        <v>3.0215147729724556E-2</v>
      </c>
      <c r="E184" s="4">
        <f t="shared" si="11"/>
        <v>1.8124937616147263</v>
      </c>
      <c r="F184" s="4">
        <f t="shared" si="12"/>
        <v>4.2439682532917429</v>
      </c>
      <c r="G184" s="4">
        <f t="shared" si="13"/>
        <v>4.7026638871639355</v>
      </c>
      <c r="I184" s="4">
        <f t="shared" si="14"/>
        <v>1.0302151477297246</v>
      </c>
    </row>
    <row r="185" spans="1:9" x14ac:dyDescent="0.2">
      <c r="A185" s="4">
        <f>IF('True_Odds_Calculator_3-way'!A184="","",'True_Odds_Calculator_3-way'!A184)</f>
        <v>2.48</v>
      </c>
      <c r="B185" s="4">
        <f>IF('True_Odds_Calculator_3-way'!B184="","",'True_Odds_Calculator_3-way'!B184)</f>
        <v>3.53</v>
      </c>
      <c r="C185" s="4">
        <f>IF('True_Odds_Calculator_3-way'!C184="","",'True_Odds_Calculator_3-way'!C184)</f>
        <v>2.93</v>
      </c>
      <c r="D185" s="4">
        <f t="shared" si="10"/>
        <v>2.7808853759427876E-2</v>
      </c>
      <c r="E185" s="4">
        <f t="shared" si="11"/>
        <v>2.5383533222991144</v>
      </c>
      <c r="F185" s="4">
        <f t="shared" si="12"/>
        <v>3.6494152583158441</v>
      </c>
      <c r="G185" s="4">
        <f t="shared" si="13"/>
        <v>3.0118004412699668</v>
      </c>
      <c r="I185" s="4">
        <f t="shared" si="14"/>
        <v>1.0278088537594279</v>
      </c>
    </row>
    <row r="186" spans="1:9" x14ac:dyDescent="0.2">
      <c r="A186" s="4">
        <f>IF('True_Odds_Calculator_3-way'!A185="","",'True_Odds_Calculator_3-way'!A185)</f>
        <v>3.44</v>
      </c>
      <c r="B186" s="4">
        <f>IF('True_Odds_Calculator_3-way'!B185="","",'True_Odds_Calculator_3-way'!B185)</f>
        <v>3.31</v>
      </c>
      <c r="C186" s="4">
        <f>IF('True_Odds_Calculator_3-way'!C185="","",'True_Odds_Calculator_3-way'!C185)</f>
        <v>2.2400000000000002</v>
      </c>
      <c r="D186" s="4">
        <f t="shared" si="10"/>
        <v>3.9241049472553691E-2</v>
      </c>
      <c r="E186" s="4">
        <f t="shared" si="11"/>
        <v>3.6020806751197227</v>
      </c>
      <c r="F186" s="4">
        <f t="shared" si="12"/>
        <v>3.4597951450031323</v>
      </c>
      <c r="G186" s="4">
        <f t="shared" si="13"/>
        <v>2.3076130237657284</v>
      </c>
      <c r="I186" s="4">
        <f t="shared" si="14"/>
        <v>1.0392410494725537</v>
      </c>
    </row>
    <row r="187" spans="1:9" x14ac:dyDescent="0.2">
      <c r="A187" s="4">
        <f>IF('True_Odds_Calculator_3-way'!A186="","",'True_Odds_Calculator_3-way'!A186)</f>
        <v>2.21</v>
      </c>
      <c r="B187" s="4">
        <f>IF('True_Odds_Calculator_3-way'!B186="","",'True_Odds_Calculator_3-way'!B186)</f>
        <v>3.52</v>
      </c>
      <c r="C187" s="4">
        <f>IF('True_Odds_Calculator_3-way'!C186="","",'True_Odds_Calculator_3-way'!C186)</f>
        <v>3.44</v>
      </c>
      <c r="D187" s="4">
        <f t="shared" si="10"/>
        <v>2.7277271292319272E-2</v>
      </c>
      <c r="E187" s="4">
        <f t="shared" si="11"/>
        <v>2.2553189576667876</v>
      </c>
      <c r="F187" s="4">
        <f t="shared" si="12"/>
        <v>3.6363836652104466</v>
      </c>
      <c r="G187" s="4">
        <f t="shared" si="13"/>
        <v>3.551070151127619</v>
      </c>
      <c r="I187" s="4">
        <f t="shared" si="14"/>
        <v>1.0272772712923193</v>
      </c>
    </row>
    <row r="188" spans="1:9" x14ac:dyDescent="0.2">
      <c r="A188" s="4">
        <f>IF('True_Odds_Calculator_3-way'!A187="","",'True_Odds_Calculator_3-way'!A187)</f>
        <v>4.22</v>
      </c>
      <c r="B188" s="4">
        <f>IF('True_Odds_Calculator_3-way'!B187="","",'True_Odds_Calculator_3-way'!B187)</f>
        <v>3.78</v>
      </c>
      <c r="C188" s="4">
        <f>IF('True_Odds_Calculator_3-way'!C187="","",'True_Odds_Calculator_3-way'!C187)</f>
        <v>1.89</v>
      </c>
      <c r="D188" s="4">
        <f t="shared" si="10"/>
        <v>3.0617618295343707E-2</v>
      </c>
      <c r="E188" s="4">
        <f t="shared" si="11"/>
        <v>4.4099303328541435</v>
      </c>
      <c r="F188" s="4">
        <f t="shared" si="12"/>
        <v>3.9316770186335419</v>
      </c>
      <c r="G188" s="4">
        <f t="shared" si="13"/>
        <v>1.9271734402938194</v>
      </c>
      <c r="I188" s="4">
        <f t="shared" si="14"/>
        <v>1.0306176182953437</v>
      </c>
    </row>
    <row r="189" spans="1:9" x14ac:dyDescent="0.2">
      <c r="A189" s="4">
        <f>IF('True_Odds_Calculator_3-way'!A188="","",'True_Odds_Calculator_3-way'!A188)</f>
        <v>4.8</v>
      </c>
      <c r="B189" s="4">
        <f>IF('True_Odds_Calculator_3-way'!B188="","",'True_Odds_Calculator_3-way'!B188)</f>
        <v>3.66</v>
      </c>
      <c r="C189" s="4">
        <f>IF('True_Odds_Calculator_3-way'!C188="","",'True_Odds_Calculator_3-way'!C188)</f>
        <v>1.82</v>
      </c>
      <c r="D189" s="4">
        <f t="shared" si="10"/>
        <v>3.100792649972961E-2</v>
      </c>
      <c r="E189" s="4">
        <f t="shared" si="11"/>
        <v>5.0505724467359148</v>
      </c>
      <c r="F189" s="4">
        <f t="shared" si="12"/>
        <v>3.8039002940924531</v>
      </c>
      <c r="G189" s="4">
        <f t="shared" si="13"/>
        <v>1.8548932793116411</v>
      </c>
      <c r="I189" s="4">
        <f t="shared" si="14"/>
        <v>1.0310079264997296</v>
      </c>
    </row>
    <row r="190" spans="1:9" x14ac:dyDescent="0.2">
      <c r="A190" s="4">
        <f>IF('True_Odds_Calculator_3-way'!A189="","",'True_Odds_Calculator_3-way'!A189)</f>
        <v>1.95</v>
      </c>
      <c r="B190" s="4">
        <f>IF('True_Odds_Calculator_3-way'!B189="","",'True_Odds_Calculator_3-way'!B189)</f>
        <v>3.43</v>
      </c>
      <c r="C190" s="4">
        <f>IF('True_Odds_Calculator_3-way'!C189="","",'True_Odds_Calculator_3-way'!C189)</f>
        <v>4.42</v>
      </c>
      <c r="D190" s="4">
        <f t="shared" si="10"/>
        <v>3.0610046216288822E-2</v>
      </c>
      <c r="E190" s="4">
        <f t="shared" si="11"/>
        <v>1.9895858547269021</v>
      </c>
      <c r="F190" s="4">
        <f t="shared" si="12"/>
        <v>3.5543948858752006</v>
      </c>
      <c r="G190" s="4">
        <f t="shared" si="13"/>
        <v>4.6287511279674884</v>
      </c>
      <c r="I190" s="4">
        <f t="shared" si="14"/>
        <v>1.0306100462162888</v>
      </c>
    </row>
    <row r="191" spans="1:9" x14ac:dyDescent="0.2">
      <c r="A191" s="4">
        <f>IF('True_Odds_Calculator_3-way'!A190="","",'True_Odds_Calculator_3-way'!A190)</f>
        <v>2.75</v>
      </c>
      <c r="B191" s="4">
        <f>IF('True_Odds_Calculator_3-way'!B190="","",'True_Odds_Calculator_3-way'!B190)</f>
        <v>3.62</v>
      </c>
      <c r="C191" s="4">
        <f>IF('True_Odds_Calculator_3-way'!C190="","",'True_Odds_Calculator_3-way'!C190)</f>
        <v>2.58</v>
      </c>
      <c r="D191" s="4">
        <f t="shared" si="10"/>
        <v>2.7476356783821876E-2</v>
      </c>
      <c r="E191" s="4">
        <f t="shared" si="11"/>
        <v>2.8210529013550278</v>
      </c>
      <c r="F191" s="4">
        <f t="shared" si="12"/>
        <v>3.7441360979236418</v>
      </c>
      <c r="G191" s="4">
        <f t="shared" si="13"/>
        <v>2.6424399762682924</v>
      </c>
      <c r="I191" s="4">
        <f t="shared" si="14"/>
        <v>1.0274763567838219</v>
      </c>
    </row>
    <row r="192" spans="1:9" x14ac:dyDescent="0.2">
      <c r="A192" s="4">
        <f>IF('True_Odds_Calculator_3-way'!A191="","",'True_Odds_Calculator_3-way'!A191)</f>
        <v>1.59</v>
      </c>
      <c r="B192" s="4">
        <f>IF('True_Odds_Calculator_3-way'!B191="","",'True_Odds_Calculator_3-way'!B191)</f>
        <v>4.46</v>
      </c>
      <c r="C192" s="4">
        <f>IF('True_Odds_Calculator_3-way'!C191="","",'True_Odds_Calculator_3-way'!C191)</f>
        <v>5.62</v>
      </c>
      <c r="D192" s="4">
        <f t="shared" si="10"/>
        <v>3.1082007307332349E-2</v>
      </c>
      <c r="E192" s="4">
        <f t="shared" si="11"/>
        <v>1.6166315209562419</v>
      </c>
      <c r="F192" s="4">
        <f t="shared" si="12"/>
        <v>4.6760747959181908</v>
      </c>
      <c r="G192" s="4">
        <f t="shared" si="13"/>
        <v>5.9674674931476517</v>
      </c>
      <c r="I192" s="4">
        <f t="shared" si="14"/>
        <v>1.0310820073073323</v>
      </c>
    </row>
    <row r="193" spans="1:9" x14ac:dyDescent="0.2">
      <c r="A193" s="4">
        <f>IF('True_Odds_Calculator_3-way'!A192="","",'True_Odds_Calculator_3-way'!A192)</f>
        <v>2.69</v>
      </c>
      <c r="B193" s="4">
        <f>IF('True_Odds_Calculator_3-way'!B192="","",'True_Odds_Calculator_3-way'!B192)</f>
        <v>3.3</v>
      </c>
      <c r="C193" s="4">
        <f>IF('True_Odds_Calculator_3-way'!C192="","",'True_Odds_Calculator_3-way'!C192)</f>
        <v>2.83</v>
      </c>
      <c r="D193" s="4">
        <f t="shared" si="10"/>
        <v>2.8134405385577876E-2</v>
      </c>
      <c r="E193" s="4">
        <f t="shared" si="11"/>
        <v>2.7596173738686014</v>
      </c>
      <c r="F193" s="4">
        <f t="shared" si="12"/>
        <v>3.4053894685854562</v>
      </c>
      <c r="G193" s="4">
        <f t="shared" si="13"/>
        <v>2.907156283643745</v>
      </c>
      <c r="I193" s="4">
        <f t="shared" si="14"/>
        <v>1.0281344053855779</v>
      </c>
    </row>
    <row r="194" spans="1:9" x14ac:dyDescent="0.2">
      <c r="A194" s="4">
        <f>IF('True_Odds_Calculator_3-way'!A193="","",'True_Odds_Calculator_3-way'!A193)</f>
        <v>2.75</v>
      </c>
      <c r="B194" s="4">
        <f>IF('True_Odds_Calculator_3-way'!B193="","",'True_Odds_Calculator_3-way'!B193)</f>
        <v>3.36</v>
      </c>
      <c r="C194" s="4">
        <f>IF('True_Odds_Calculator_3-way'!C193="","",'True_Odds_Calculator_3-way'!C193)</f>
        <v>2.73</v>
      </c>
      <c r="D194" s="4">
        <f t="shared" si="10"/>
        <v>2.7555777555777539E-2</v>
      </c>
      <c r="E194" s="4">
        <f t="shared" si="11"/>
        <v>2.8212636029123934</v>
      </c>
      <c r="F194" s="4">
        <f t="shared" si="12"/>
        <v>3.4670001924187033</v>
      </c>
      <c r="G194" s="4">
        <f t="shared" si="13"/>
        <v>2.8002175771233193</v>
      </c>
      <c r="I194" s="4">
        <f t="shared" si="14"/>
        <v>1.0275557775557775</v>
      </c>
    </row>
    <row r="195" spans="1:9" x14ac:dyDescent="0.2">
      <c r="A195" s="4">
        <f>IF('True_Odds_Calculator_3-way'!A194="","",'True_Odds_Calculator_3-way'!A194)</f>
        <v>3.22</v>
      </c>
      <c r="B195" s="4">
        <f>IF('True_Odds_Calculator_3-way'!B194="","",'True_Odds_Calculator_3-way'!B194)</f>
        <v>3.31</v>
      </c>
      <c r="C195" s="4">
        <f>IF('True_Odds_Calculator_3-way'!C194="","",'True_Odds_Calculator_3-way'!C194)</f>
        <v>2.41</v>
      </c>
      <c r="D195" s="4">
        <f t="shared" ref="D195:D258" si="15">IF(A195="","",((1/A195)+(1/B195)+(1/C195))-1)</f>
        <v>2.761156917265728E-2</v>
      </c>
      <c r="E195" s="4">
        <f t="shared" ref="E195:E258" si="16">IF(A195="","",(3*A195)/(3-($D195*A195)))</f>
        <v>3.3183438232143208</v>
      </c>
      <c r="F195" s="4">
        <f t="shared" ref="F195:F258" si="17">IF(B195="","",(3*B195)/(3-($D195*B195)))</f>
        <v>3.4140069172609078</v>
      </c>
      <c r="G195" s="4">
        <f t="shared" ref="G195:G258" si="18">IF(C195="","",(3*C195)/(3-($D195*C195)))</f>
        <v>2.4646695598790762</v>
      </c>
      <c r="I195" s="4">
        <f t="shared" ref="I195:I258" si="19">IF(A195="","",D195+1)</f>
        <v>1.0276115691726573</v>
      </c>
    </row>
    <row r="196" spans="1:9" x14ac:dyDescent="0.2">
      <c r="A196" s="4">
        <f>IF('True_Odds_Calculator_3-way'!A195="","",'True_Odds_Calculator_3-way'!A195)</f>
        <v>2.99</v>
      </c>
      <c r="B196" s="4">
        <f>IF('True_Odds_Calculator_3-way'!B195="","",'True_Odds_Calculator_3-way'!B195)</f>
        <v>3.12</v>
      </c>
      <c r="C196" s="4">
        <f>IF('True_Odds_Calculator_3-way'!C195="","",'True_Odds_Calculator_3-way'!C195)</f>
        <v>2.68</v>
      </c>
      <c r="D196" s="4">
        <f t="shared" si="15"/>
        <v>2.8095309406146463E-2</v>
      </c>
      <c r="E196" s="4">
        <f t="shared" si="16"/>
        <v>3.0761369355843136</v>
      </c>
      <c r="F196" s="4">
        <f t="shared" si="17"/>
        <v>3.2139075562844255</v>
      </c>
      <c r="G196" s="4">
        <f t="shared" si="18"/>
        <v>2.7489956012289114</v>
      </c>
      <c r="I196" s="4">
        <f t="shared" si="19"/>
        <v>1.0280953094061465</v>
      </c>
    </row>
    <row r="197" spans="1:9" x14ac:dyDescent="0.2">
      <c r="A197" s="4">
        <f>IF('True_Odds_Calculator_3-way'!A196="","",'True_Odds_Calculator_3-way'!A196)</f>
        <v>2.08</v>
      </c>
      <c r="B197" s="4">
        <f>IF('True_Odds_Calculator_3-way'!B196="","",'True_Odds_Calculator_3-way'!B196)</f>
        <v>3.5</v>
      </c>
      <c r="C197" s="4">
        <f>IF('True_Odds_Calculator_3-way'!C196="","",'True_Odds_Calculator_3-way'!C196)</f>
        <v>3.81</v>
      </c>
      <c r="D197" s="4">
        <f t="shared" si="15"/>
        <v>2.8950708084566346E-2</v>
      </c>
      <c r="E197" s="4">
        <f t="shared" si="16"/>
        <v>2.1226059894903324</v>
      </c>
      <c r="F197" s="4">
        <f t="shared" si="17"/>
        <v>3.6223477889897873</v>
      </c>
      <c r="G197" s="4">
        <f t="shared" si="18"/>
        <v>3.9554309074487803</v>
      </c>
      <c r="I197" s="4">
        <f t="shared" si="19"/>
        <v>1.0289507080845663</v>
      </c>
    </row>
    <row r="198" spans="1:9" x14ac:dyDescent="0.2">
      <c r="A198" s="4">
        <f>IF('True_Odds_Calculator_3-way'!A197="","",'True_Odds_Calculator_3-way'!A197)</f>
        <v>2.23</v>
      </c>
      <c r="B198" s="4">
        <f>IF('True_Odds_Calculator_3-way'!B197="","",'True_Odds_Calculator_3-way'!B197)</f>
        <v>3.3</v>
      </c>
      <c r="C198" s="4">
        <f>IF('True_Odds_Calculator_3-way'!C197="","",'True_Odds_Calculator_3-way'!C197)</f>
        <v>3.62</v>
      </c>
      <c r="D198" s="4">
        <f t="shared" si="15"/>
        <v>2.7703890226497663E-2</v>
      </c>
      <c r="E198" s="4">
        <f t="shared" si="16"/>
        <v>2.276888476859531</v>
      </c>
      <c r="F198" s="4">
        <f t="shared" si="17"/>
        <v>3.403726099648293</v>
      </c>
      <c r="G198" s="4">
        <f t="shared" si="18"/>
        <v>3.7451996299729418</v>
      </c>
      <c r="I198" s="4">
        <f t="shared" si="19"/>
        <v>1.0277038902264977</v>
      </c>
    </row>
    <row r="199" spans="1:9" x14ac:dyDescent="0.2">
      <c r="A199" s="4">
        <f>IF('True_Odds_Calculator_3-way'!A198="","",'True_Odds_Calculator_3-way'!A198)</f>
        <v>2.61</v>
      </c>
      <c r="B199" s="4">
        <f>IF('True_Odds_Calculator_3-way'!B198="","",'True_Odds_Calculator_3-way'!B198)</f>
        <v>3.21</v>
      </c>
      <c r="C199" s="4">
        <f>IF('True_Odds_Calculator_3-way'!C198="","",'True_Odds_Calculator_3-way'!C198)</f>
        <v>2.9</v>
      </c>
      <c r="D199" s="4">
        <f t="shared" si="15"/>
        <v>3.9495828409782607E-2</v>
      </c>
      <c r="E199" s="4">
        <f t="shared" si="16"/>
        <v>2.7028744717230699</v>
      </c>
      <c r="F199" s="4">
        <f t="shared" si="17"/>
        <v>3.3516421970636467</v>
      </c>
      <c r="G199" s="4">
        <f t="shared" si="18"/>
        <v>3.0151149818260334</v>
      </c>
      <c r="I199" s="4">
        <f t="shared" si="19"/>
        <v>1.0394958284097826</v>
      </c>
    </row>
    <row r="200" spans="1:9" x14ac:dyDescent="0.2">
      <c r="A200" s="4">
        <f>IF('True_Odds_Calculator_3-way'!A199="","",'True_Odds_Calculator_3-way'!A199)</f>
        <v>2.7</v>
      </c>
      <c r="B200" s="4">
        <f>IF('True_Odds_Calculator_3-way'!B199="","",'True_Odds_Calculator_3-way'!B199)</f>
        <v>3.17</v>
      </c>
      <c r="C200" s="4">
        <f>IF('True_Odds_Calculator_3-way'!C199="","",'True_Odds_Calculator_3-way'!C199)</f>
        <v>2.83</v>
      </c>
      <c r="D200" s="4">
        <f t="shared" si="15"/>
        <v>3.9184674078945658E-2</v>
      </c>
      <c r="E200" s="4">
        <f t="shared" si="16"/>
        <v>2.7986995155246639</v>
      </c>
      <c r="F200" s="4">
        <f t="shared" si="17"/>
        <v>3.3069236324780293</v>
      </c>
      <c r="G200" s="4">
        <f t="shared" si="18"/>
        <v>2.9386239089739634</v>
      </c>
      <c r="I200" s="4">
        <f t="shared" si="19"/>
        <v>1.0391846740789457</v>
      </c>
    </row>
    <row r="201" spans="1:9" x14ac:dyDescent="0.2">
      <c r="A201" s="4">
        <f>IF('True_Odds_Calculator_3-way'!A200="","",'True_Odds_Calculator_3-way'!A200)</f>
        <v>4.28</v>
      </c>
      <c r="B201" s="4">
        <f>IF('True_Odds_Calculator_3-way'!B200="","",'True_Odds_Calculator_3-way'!B200)</f>
        <v>3.49</v>
      </c>
      <c r="C201" s="4">
        <f>IF('True_Odds_Calculator_3-way'!C200="","",'True_Odds_Calculator_3-way'!C200)</f>
        <v>1.93</v>
      </c>
      <c r="D201" s="4">
        <f t="shared" si="15"/>
        <v>3.8312526128389202E-2</v>
      </c>
      <c r="E201" s="4">
        <f t="shared" si="16"/>
        <v>4.527467785006813</v>
      </c>
      <c r="F201" s="4">
        <f t="shared" si="17"/>
        <v>3.6528064557656195</v>
      </c>
      <c r="G201" s="4">
        <f t="shared" si="18"/>
        <v>1.9787722341470595</v>
      </c>
      <c r="I201" s="4">
        <f t="shared" si="19"/>
        <v>1.0383125261283892</v>
      </c>
    </row>
    <row r="202" spans="1:9" x14ac:dyDescent="0.2">
      <c r="A202" s="4">
        <f>IF('True_Odds_Calculator_3-way'!A201="","",'True_Odds_Calculator_3-way'!A201)</f>
        <v>2.94</v>
      </c>
      <c r="B202" s="4">
        <f>IF('True_Odds_Calculator_3-way'!B201="","",'True_Odds_Calculator_3-way'!B201)</f>
        <v>2.82</v>
      </c>
      <c r="C202" s="4">
        <f>IF('True_Odds_Calculator_3-way'!C201="","",'True_Odds_Calculator_3-way'!C201)</f>
        <v>2.78</v>
      </c>
      <c r="D202" s="4">
        <f t="shared" si="15"/>
        <v>5.4458213715610215E-2</v>
      </c>
      <c r="E202" s="4">
        <f t="shared" si="16"/>
        <v>3.1057509774688974</v>
      </c>
      <c r="F202" s="4">
        <f t="shared" si="17"/>
        <v>2.9721463123264944</v>
      </c>
      <c r="G202" s="4">
        <f t="shared" si="18"/>
        <v>2.9277476472256008</v>
      </c>
      <c r="I202" s="4">
        <f t="shared" si="19"/>
        <v>1.0544582137156102</v>
      </c>
    </row>
    <row r="203" spans="1:9" x14ac:dyDescent="0.2">
      <c r="A203" s="4">
        <f>IF('True_Odds_Calculator_3-way'!A202="","",'True_Odds_Calculator_3-way'!A202)</f>
        <v>6.65</v>
      </c>
      <c r="B203" s="4">
        <f>IF('True_Odds_Calculator_3-way'!B202="","",'True_Odds_Calculator_3-way'!B202)</f>
        <v>3.91</v>
      </c>
      <c r="C203" s="4">
        <f>IF('True_Odds_Calculator_3-way'!C202="","",'True_Odds_Calculator_3-way'!C202)</f>
        <v>1.52</v>
      </c>
      <c r="D203" s="4">
        <f t="shared" si="15"/>
        <v>6.402515239505413E-2</v>
      </c>
      <c r="E203" s="4">
        <f t="shared" si="16"/>
        <v>7.7498820198206708</v>
      </c>
      <c r="F203" s="4">
        <f t="shared" si="17"/>
        <v>4.2659794096334478</v>
      </c>
      <c r="G203" s="4">
        <f t="shared" si="18"/>
        <v>1.5709610504692475</v>
      </c>
      <c r="I203" s="4">
        <f t="shared" si="19"/>
        <v>1.0640251523950541</v>
      </c>
    </row>
    <row r="204" spans="1:9" x14ac:dyDescent="0.2">
      <c r="A204" s="4">
        <f>IF('True_Odds_Calculator_3-way'!A203="","",'True_Odds_Calculator_3-way'!A203)</f>
        <v>2.4500000000000002</v>
      </c>
      <c r="B204" s="4">
        <f>IF('True_Odds_Calculator_3-way'!B203="","",'True_Odds_Calculator_3-way'!B203)</f>
        <v>3.6</v>
      </c>
      <c r="C204" s="4">
        <f>IF('True_Odds_Calculator_3-way'!C203="","",'True_Odds_Calculator_3-way'!C203)</f>
        <v>2.79</v>
      </c>
      <c r="D204" s="4">
        <f t="shared" si="15"/>
        <v>4.4363982152000547E-2</v>
      </c>
      <c r="E204" s="4">
        <f t="shared" si="16"/>
        <v>2.5421018377909319</v>
      </c>
      <c r="F204" s="4">
        <f t="shared" si="17"/>
        <v>3.8024290747264975</v>
      </c>
      <c r="G204" s="4">
        <f t="shared" si="18"/>
        <v>2.9100649235463156</v>
      </c>
      <c r="I204" s="4">
        <f t="shared" si="19"/>
        <v>1.0443639821520005</v>
      </c>
    </row>
    <row r="205" spans="1:9" x14ac:dyDescent="0.2">
      <c r="A205" s="4">
        <f>IF('True_Odds_Calculator_3-way'!A204="","",'True_Odds_Calculator_3-way'!A204)</f>
        <v>1.49</v>
      </c>
      <c r="B205" s="4">
        <f>IF('True_Odds_Calculator_3-way'!B204="","",'True_Odds_Calculator_3-way'!B204)</f>
        <v>4.46</v>
      </c>
      <c r="C205" s="4">
        <f>IF('True_Odds_Calculator_3-way'!C204="","",'True_Odds_Calculator_3-way'!C204)</f>
        <v>6.41</v>
      </c>
      <c r="D205" s="4">
        <f t="shared" si="15"/>
        <v>5.136242648369671E-2</v>
      </c>
      <c r="E205" s="4">
        <f t="shared" si="16"/>
        <v>1.5290049234777503</v>
      </c>
      <c r="F205" s="4">
        <f t="shared" si="17"/>
        <v>4.82871491180705</v>
      </c>
      <c r="G205" s="4">
        <f t="shared" si="18"/>
        <v>7.2001792395604447</v>
      </c>
      <c r="I205" s="4">
        <f t="shared" si="19"/>
        <v>1.0513624264836967</v>
      </c>
    </row>
    <row r="206" spans="1:9" x14ac:dyDescent="0.2">
      <c r="A206" s="4">
        <f>IF('True_Odds_Calculator_3-way'!A205="","",'True_Odds_Calculator_3-way'!A205)</f>
        <v>2.2200000000000002</v>
      </c>
      <c r="B206" s="4">
        <f>IF('True_Odds_Calculator_3-way'!B205="","",'True_Odds_Calculator_3-way'!B205)</f>
        <v>3.14</v>
      </c>
      <c r="C206" s="4">
        <f>IF('True_Odds_Calculator_3-way'!C205="","",'True_Odds_Calculator_3-way'!C205)</f>
        <v>3.61</v>
      </c>
      <c r="D206" s="4">
        <f t="shared" si="15"/>
        <v>4.5930098279375775E-2</v>
      </c>
      <c r="E206" s="4">
        <f t="shared" si="16"/>
        <v>2.2981087468434165</v>
      </c>
      <c r="F206" s="4">
        <f t="shared" si="17"/>
        <v>3.2985740069773009</v>
      </c>
      <c r="G206" s="4">
        <f t="shared" si="18"/>
        <v>3.8211944289165722</v>
      </c>
      <c r="I206" s="4">
        <f t="shared" si="19"/>
        <v>1.0459300982793758</v>
      </c>
    </row>
    <row r="207" spans="1:9" x14ac:dyDescent="0.2">
      <c r="A207" s="4">
        <f>IF('True_Odds_Calculator_3-way'!A206="","",'True_Odds_Calculator_3-way'!A206)</f>
        <v>2.1800000000000002</v>
      </c>
      <c r="B207" s="4">
        <f>IF('True_Odds_Calculator_3-way'!B206="","",'True_Odds_Calculator_3-way'!B206)</f>
        <v>3.27</v>
      </c>
      <c r="C207" s="4">
        <f>IF('True_Odds_Calculator_3-way'!C206="","",'True_Odds_Calculator_3-way'!C206)</f>
        <v>4</v>
      </c>
      <c r="D207" s="4">
        <f t="shared" si="15"/>
        <v>1.4525993883792054E-2</v>
      </c>
      <c r="E207" s="4">
        <f t="shared" si="16"/>
        <v>2.2032565974171816</v>
      </c>
      <c r="F207" s="4">
        <f t="shared" si="17"/>
        <v>3.3226079593564775</v>
      </c>
      <c r="G207" s="4">
        <f t="shared" si="18"/>
        <v>4.0790020790020787</v>
      </c>
      <c r="I207" s="4">
        <f t="shared" si="19"/>
        <v>1.0145259938837921</v>
      </c>
    </row>
    <row r="208" spans="1:9" x14ac:dyDescent="0.2">
      <c r="A208" s="4">
        <f>IF('True_Odds_Calculator_3-way'!A207="","",'True_Odds_Calculator_3-way'!A207)</f>
        <v>1.74</v>
      </c>
      <c r="B208" s="4">
        <f>IF('True_Odds_Calculator_3-way'!B207="","",'True_Odds_Calculator_3-way'!B207)</f>
        <v>3.7</v>
      </c>
      <c r="C208" s="4">
        <f>IF('True_Odds_Calculator_3-way'!C207="","",'True_Odds_Calculator_3-way'!C207)</f>
        <v>6.4</v>
      </c>
      <c r="D208" s="4">
        <f t="shared" si="15"/>
        <v>1.2329139484310581E-3</v>
      </c>
      <c r="E208" s="4">
        <f t="shared" si="16"/>
        <v>1.7412451471491437</v>
      </c>
      <c r="F208" s="4">
        <f t="shared" si="17"/>
        <v>3.7056347655078961</v>
      </c>
      <c r="G208" s="4">
        <f t="shared" si="18"/>
        <v>6.4168777773163335</v>
      </c>
      <c r="I208" s="4">
        <f t="shared" si="19"/>
        <v>1.0012329139484311</v>
      </c>
    </row>
    <row r="209" spans="1:9" x14ac:dyDescent="0.2">
      <c r="A209" s="4">
        <f>IF('True_Odds_Calculator_3-way'!A208="","",'True_Odds_Calculator_3-way'!A208)</f>
        <v>1.98</v>
      </c>
      <c r="B209" s="4">
        <f>IF('True_Odds_Calculator_3-way'!B208="","",'True_Odds_Calculator_3-way'!B208)</f>
        <v>3.91</v>
      </c>
      <c r="C209" s="4">
        <f>IF('True_Odds_Calculator_3-way'!C208="","",'True_Odds_Calculator_3-way'!C208)</f>
        <v>3.75</v>
      </c>
      <c r="D209" s="4">
        <f t="shared" si="15"/>
        <v>2.747164742049657E-2</v>
      </c>
      <c r="E209" s="4">
        <f t="shared" si="16"/>
        <v>2.0165628809479981</v>
      </c>
      <c r="F209" s="4">
        <f t="shared" si="17"/>
        <v>4.0551950999769533</v>
      </c>
      <c r="G209" s="4">
        <f t="shared" si="18"/>
        <v>3.8833526173931077</v>
      </c>
      <c r="I209" s="4">
        <f t="shared" si="19"/>
        <v>1.0274716474204966</v>
      </c>
    </row>
    <row r="210" spans="1:9" x14ac:dyDescent="0.2">
      <c r="A210" s="4">
        <f>IF('True_Odds_Calculator_3-way'!A209="","",'True_Odds_Calculator_3-way'!A209)</f>
        <v>1.32</v>
      </c>
      <c r="B210" s="4">
        <f>IF('True_Odds_Calculator_3-way'!B209="","",'True_Odds_Calculator_3-way'!B209)</f>
        <v>6.06</v>
      </c>
      <c r="C210" s="4">
        <f>IF('True_Odds_Calculator_3-way'!C209="","",'True_Odds_Calculator_3-way'!C209)</f>
        <v>9.2100000000000009</v>
      </c>
      <c r="D210" s="4">
        <f t="shared" si="15"/>
        <v>3.1169892233523067E-2</v>
      </c>
      <c r="E210" s="4">
        <f t="shared" si="16"/>
        <v>1.3383552105809522</v>
      </c>
      <c r="F210" s="4">
        <f t="shared" si="17"/>
        <v>6.4671951897795461</v>
      </c>
      <c r="G210" s="4">
        <f t="shared" si="18"/>
        <v>10.184578276477577</v>
      </c>
      <c r="I210" s="4">
        <f t="shared" si="19"/>
        <v>1.0311698922335231</v>
      </c>
    </row>
    <row r="211" spans="1:9" x14ac:dyDescent="0.2">
      <c r="A211" s="4">
        <f>IF('True_Odds_Calculator_3-way'!A210="","",'True_Odds_Calculator_3-way'!A210)</f>
        <v>2.16</v>
      </c>
      <c r="B211" s="4">
        <f>IF('True_Odds_Calculator_3-way'!B210="","",'True_Odds_Calculator_3-way'!B210)</f>
        <v>3.8</v>
      </c>
      <c r="C211" s="4">
        <f>IF('True_Odds_Calculator_3-way'!C210="","",'True_Odds_Calculator_3-way'!C210)</f>
        <v>3.31</v>
      </c>
      <c r="D211" s="4">
        <f t="shared" si="15"/>
        <v>2.8235661325182626E-2</v>
      </c>
      <c r="E211" s="4">
        <f t="shared" si="16"/>
        <v>2.2048233445722225</v>
      </c>
      <c r="F211" s="4">
        <f t="shared" si="17"/>
        <v>3.9409487043605735</v>
      </c>
      <c r="G211" s="4">
        <f t="shared" si="18"/>
        <v>3.4164333307624464</v>
      </c>
      <c r="I211" s="4">
        <f t="shared" si="19"/>
        <v>1.0282356613251826</v>
      </c>
    </row>
    <row r="212" spans="1:9" x14ac:dyDescent="0.2">
      <c r="A212" s="4">
        <f>IF('True_Odds_Calculator_3-way'!A211="","",'True_Odds_Calculator_3-way'!A211)</f>
        <v>1.63</v>
      </c>
      <c r="B212" s="4">
        <f>IF('True_Odds_Calculator_3-way'!B211="","",'True_Odds_Calculator_3-way'!B211)</f>
        <v>4.16</v>
      </c>
      <c r="C212" s="4">
        <f>IF('True_Odds_Calculator_3-way'!C211="","",'True_Odds_Calculator_3-way'!C211)</f>
        <v>5.26</v>
      </c>
      <c r="D212" s="4">
        <f t="shared" si="15"/>
        <v>4.3995616341017563E-2</v>
      </c>
      <c r="E212" s="4">
        <f t="shared" si="16"/>
        <v>1.6699182003860191</v>
      </c>
      <c r="F212" s="4">
        <f t="shared" si="17"/>
        <v>4.4302791695069876</v>
      </c>
      <c r="G212" s="4">
        <f t="shared" si="18"/>
        <v>5.6996664608414296</v>
      </c>
      <c r="I212" s="4">
        <f t="shared" si="19"/>
        <v>1.0439956163410176</v>
      </c>
    </row>
    <row r="213" spans="1:9" x14ac:dyDescent="0.2">
      <c r="A213" s="4">
        <f>IF('True_Odds_Calculator_3-way'!A212="","",'True_Odds_Calculator_3-way'!A212)</f>
        <v>1.45</v>
      </c>
      <c r="B213" s="4">
        <f>IF('True_Odds_Calculator_3-way'!B212="","",'True_Odds_Calculator_3-way'!B212)</f>
        <v>4.95</v>
      </c>
      <c r="C213" s="4">
        <f>IF('True_Odds_Calculator_3-way'!C212="","",'True_Odds_Calculator_3-way'!C212)</f>
        <v>6.61</v>
      </c>
      <c r="D213" s="4">
        <f t="shared" si="15"/>
        <v>4.2961304842467074E-2</v>
      </c>
      <c r="E213" s="4">
        <f t="shared" si="16"/>
        <v>1.4807471680662585</v>
      </c>
      <c r="F213" s="4">
        <f t="shared" si="17"/>
        <v>5.3276571175104879</v>
      </c>
      <c r="G213" s="4">
        <f t="shared" si="18"/>
        <v>7.3011089153097508</v>
      </c>
      <c r="I213" s="4">
        <f t="shared" si="19"/>
        <v>1.0429613048424671</v>
      </c>
    </row>
    <row r="214" spans="1:9" x14ac:dyDescent="0.2">
      <c r="A214" s="4">
        <f>IF('True_Odds_Calculator_3-way'!A213="","",'True_Odds_Calculator_3-way'!A213)</f>
        <v>3.04</v>
      </c>
      <c r="B214" s="4">
        <f>IF('True_Odds_Calculator_3-way'!B213="","",'True_Odds_Calculator_3-way'!B213)</f>
        <v>3.65</v>
      </c>
      <c r="C214" s="4">
        <f>IF('True_Odds_Calculator_3-way'!C213="","",'True_Odds_Calculator_3-way'!C213)</f>
        <v>2.2999999999999998</v>
      </c>
      <c r="D214" s="4">
        <f t="shared" si="15"/>
        <v>3.7702579856430773E-2</v>
      </c>
      <c r="E214" s="4">
        <f t="shared" si="16"/>
        <v>3.16075763330416</v>
      </c>
      <c r="F214" s="4">
        <f t="shared" si="17"/>
        <v>3.8254804185112268</v>
      </c>
      <c r="G214" s="4">
        <f t="shared" si="18"/>
        <v>2.3684611053709417</v>
      </c>
      <c r="I214" s="4">
        <f t="shared" si="19"/>
        <v>1.0377025798564308</v>
      </c>
    </row>
    <row r="215" spans="1:9" x14ac:dyDescent="0.2">
      <c r="A215" s="4">
        <f>IF('True_Odds_Calculator_3-way'!A214="","",'True_Odds_Calculator_3-way'!A214)</f>
        <v>1.46</v>
      </c>
      <c r="B215" s="4">
        <f>IF('True_Odds_Calculator_3-way'!B214="","",'True_Odds_Calculator_3-way'!B214)</f>
        <v>4.75</v>
      </c>
      <c r="C215" s="4">
        <f>IF('True_Odds_Calculator_3-way'!C214="","",'True_Odds_Calculator_3-way'!C214)</f>
        <v>6.72</v>
      </c>
      <c r="D215" s="4">
        <f t="shared" si="15"/>
        <v>4.4267346448312539E-2</v>
      </c>
      <c r="E215" s="4">
        <f t="shared" si="16"/>
        <v>1.4921459598493014</v>
      </c>
      <c r="F215" s="4">
        <f t="shared" si="17"/>
        <v>5.1080210152499399</v>
      </c>
      <c r="G215" s="4">
        <f t="shared" si="18"/>
        <v>7.4596948031159958</v>
      </c>
      <c r="I215" s="4">
        <f t="shared" si="19"/>
        <v>1.0442673464483125</v>
      </c>
    </row>
    <row r="216" spans="1:9" x14ac:dyDescent="0.2">
      <c r="A216" s="4">
        <f>IF('True_Odds_Calculator_3-way'!A215="","",'True_Odds_Calculator_3-way'!A215)</f>
        <v>1.51</v>
      </c>
      <c r="B216" s="4">
        <f>IF('True_Odds_Calculator_3-way'!B215="","",'True_Odds_Calculator_3-way'!B215)</f>
        <v>4.3600000000000003</v>
      </c>
      <c r="C216" s="4">
        <f>IF('True_Odds_Calculator_3-way'!C215="","",'True_Odds_Calculator_3-way'!C215)</f>
        <v>7.17</v>
      </c>
      <c r="D216" s="4">
        <f t="shared" si="15"/>
        <v>3.1079467741278011E-2</v>
      </c>
      <c r="E216" s="4">
        <f t="shared" si="16"/>
        <v>1.5339968217170077</v>
      </c>
      <c r="F216" s="4">
        <f t="shared" si="17"/>
        <v>4.5662522556661056</v>
      </c>
      <c r="G216" s="4">
        <f t="shared" si="18"/>
        <v>7.7453219565042346</v>
      </c>
      <c r="I216" s="4">
        <f t="shared" si="19"/>
        <v>1.031079467741278</v>
      </c>
    </row>
    <row r="217" spans="1:9" x14ac:dyDescent="0.2">
      <c r="A217" s="4">
        <f>IF('True_Odds_Calculator_3-way'!A216="","",'True_Odds_Calculator_3-way'!A216)</f>
        <v>2.31</v>
      </c>
      <c r="B217" s="4">
        <f>IF('True_Odds_Calculator_3-way'!B216="","",'True_Odds_Calculator_3-way'!B216)</f>
        <v>3.26</v>
      </c>
      <c r="C217" s="4">
        <f>IF('True_Odds_Calculator_3-way'!C216="","",'True_Odds_Calculator_3-way'!C216)</f>
        <v>3.48</v>
      </c>
      <c r="D217" s="4">
        <f t="shared" si="15"/>
        <v>2.7005220997182056E-2</v>
      </c>
      <c r="E217" s="4">
        <f t="shared" si="16"/>
        <v>2.3590542210495085</v>
      </c>
      <c r="F217" s="4">
        <f t="shared" si="17"/>
        <v>3.3585591811040412</v>
      </c>
      <c r="G217" s="4">
        <f t="shared" si="18"/>
        <v>3.5925401140774063</v>
      </c>
      <c r="I217" s="4">
        <f t="shared" si="19"/>
        <v>1.0270052209971821</v>
      </c>
    </row>
    <row r="218" spans="1:9" x14ac:dyDescent="0.2">
      <c r="A218" s="4">
        <f>IF('True_Odds_Calculator_3-way'!A217="","",'True_Odds_Calculator_3-way'!A217)</f>
        <v>2.19</v>
      </c>
      <c r="B218" s="4">
        <f>IF('True_Odds_Calculator_3-way'!B217="","",'True_Odds_Calculator_3-way'!B217)</f>
        <v>3.59</v>
      </c>
      <c r="C218" s="4">
        <f>IF('True_Odds_Calculator_3-way'!C217="","",'True_Odds_Calculator_3-way'!C217)</f>
        <v>3.42</v>
      </c>
      <c r="D218" s="4">
        <f t="shared" si="15"/>
        <v>2.757019741834954E-2</v>
      </c>
      <c r="E218" s="4">
        <f t="shared" si="16"/>
        <v>2.2349817890804968</v>
      </c>
      <c r="F218" s="4">
        <f t="shared" si="17"/>
        <v>3.712483504066304</v>
      </c>
      <c r="G218" s="4">
        <f t="shared" si="18"/>
        <v>3.5309787506070256</v>
      </c>
      <c r="I218" s="4">
        <f t="shared" si="19"/>
        <v>1.0275701974183495</v>
      </c>
    </row>
    <row r="219" spans="1:9" x14ac:dyDescent="0.2">
      <c r="A219" s="4">
        <f>IF('True_Odds_Calculator_3-way'!A218="","",'True_Odds_Calculator_3-way'!A218)</f>
        <v>3.1</v>
      </c>
      <c r="B219" s="4">
        <f>IF('True_Odds_Calculator_3-way'!B218="","",'True_Odds_Calculator_3-way'!B218)</f>
        <v>3.07</v>
      </c>
      <c r="C219" s="4">
        <f>IF('True_Odds_Calculator_3-way'!C218="","",'True_Odds_Calculator_3-way'!C218)</f>
        <v>2.56</v>
      </c>
      <c r="D219" s="4">
        <f t="shared" si="15"/>
        <v>3.8938544184091706E-2</v>
      </c>
      <c r="E219" s="4">
        <f t="shared" si="16"/>
        <v>3.2299623667413209</v>
      </c>
      <c r="F219" s="4">
        <f t="shared" si="17"/>
        <v>3.1974074469406788</v>
      </c>
      <c r="G219" s="4">
        <f t="shared" si="18"/>
        <v>2.6479861113123824</v>
      </c>
      <c r="I219" s="4">
        <f t="shared" si="19"/>
        <v>1.0389385441840917</v>
      </c>
    </row>
    <row r="220" spans="1:9" x14ac:dyDescent="0.2">
      <c r="A220" s="4">
        <f>IF('True_Odds_Calculator_3-way'!A219="","",'True_Odds_Calculator_3-way'!A219)</f>
        <v>2.95</v>
      </c>
      <c r="B220" s="4">
        <f>IF('True_Odds_Calculator_3-way'!B219="","",'True_Odds_Calculator_3-way'!B219)</f>
        <v>3.38</v>
      </c>
      <c r="C220" s="4">
        <f>IF('True_Odds_Calculator_3-way'!C219="","",'True_Odds_Calculator_3-way'!C219)</f>
        <v>2.48</v>
      </c>
      <c r="D220" s="4">
        <f t="shared" si="15"/>
        <v>3.8066845464751031E-2</v>
      </c>
      <c r="E220" s="4">
        <f t="shared" si="16"/>
        <v>3.0647198118804195</v>
      </c>
      <c r="F220" s="4">
        <f t="shared" si="17"/>
        <v>3.5314595166870735</v>
      </c>
      <c r="G220" s="4">
        <f t="shared" si="18"/>
        <v>2.5605777780232284</v>
      </c>
      <c r="I220" s="4">
        <f t="shared" si="19"/>
        <v>1.038066845464751</v>
      </c>
    </row>
    <row r="221" spans="1:9" x14ac:dyDescent="0.2">
      <c r="A221" s="4">
        <f>IF('True_Odds_Calculator_3-way'!A220="","",'True_Odds_Calculator_3-way'!A220)</f>
        <v>4.2</v>
      </c>
      <c r="B221" s="4">
        <f>IF('True_Odds_Calculator_3-way'!B220="","",'True_Odds_Calculator_3-way'!B220)</f>
        <v>3.62</v>
      </c>
      <c r="C221" s="4">
        <f>IF('True_Odds_Calculator_3-way'!C220="","",'True_Odds_Calculator_3-way'!C220)</f>
        <v>1.9</v>
      </c>
      <c r="D221" s="4">
        <f t="shared" si="15"/>
        <v>4.0654121491574102E-2</v>
      </c>
      <c r="E221" s="4">
        <f t="shared" si="16"/>
        <v>4.4534728360295173</v>
      </c>
      <c r="F221" s="4">
        <f t="shared" si="17"/>
        <v>3.8067435077485321</v>
      </c>
      <c r="G221" s="4">
        <f t="shared" si="18"/>
        <v>1.9502133328532592</v>
      </c>
      <c r="I221" s="4">
        <f t="shared" si="19"/>
        <v>1.0406541214915741</v>
      </c>
    </row>
    <row r="222" spans="1:9" x14ac:dyDescent="0.2">
      <c r="A222" s="4">
        <f>IF('True_Odds_Calculator_3-way'!A221="","",'True_Odds_Calculator_3-way'!A221)</f>
        <v>2.87</v>
      </c>
      <c r="B222" s="4">
        <f>IF('True_Odds_Calculator_3-way'!B221="","",'True_Odds_Calculator_3-way'!B221)</f>
        <v>2.82</v>
      </c>
      <c r="C222" s="4">
        <f>IF('True_Odds_Calculator_3-way'!C221="","",'True_Odds_Calculator_3-way'!C221)</f>
        <v>2.85</v>
      </c>
      <c r="D222" s="4">
        <f t="shared" si="15"/>
        <v>5.3919177809599095E-2</v>
      </c>
      <c r="E222" s="4">
        <f t="shared" si="16"/>
        <v>3.0260940408767278</v>
      </c>
      <c r="F222" s="4">
        <f t="shared" si="17"/>
        <v>2.9705599406562575</v>
      </c>
      <c r="G222" s="4">
        <f t="shared" si="18"/>
        <v>3.0038677767316111</v>
      </c>
      <c r="I222" s="4">
        <f t="shared" si="19"/>
        <v>1.0539191778095991</v>
      </c>
    </row>
    <row r="223" spans="1:9" x14ac:dyDescent="0.2">
      <c r="A223" s="4">
        <f>IF('True_Odds_Calculator_3-way'!A222="","",'True_Odds_Calculator_3-way'!A222)</f>
        <v>1.49</v>
      </c>
      <c r="B223" s="4">
        <f>IF('True_Odds_Calculator_3-way'!B222="","",'True_Odds_Calculator_3-way'!B222)</f>
        <v>3.96</v>
      </c>
      <c r="C223" s="4">
        <f>IF('True_Odds_Calculator_3-way'!C222="","",'True_Odds_Calculator_3-way'!C222)</f>
        <v>7.27</v>
      </c>
      <c r="D223" s="4">
        <f t="shared" si="15"/>
        <v>6.1217773965759115E-2</v>
      </c>
      <c r="E223" s="4">
        <f t="shared" si="16"/>
        <v>1.536723823120282</v>
      </c>
      <c r="F223" s="4">
        <f t="shared" si="17"/>
        <v>4.3081289661499405</v>
      </c>
      <c r="G223" s="4">
        <f t="shared" si="18"/>
        <v>8.5363813222344902</v>
      </c>
      <c r="I223" s="4">
        <f t="shared" si="19"/>
        <v>1.0612177739657591</v>
      </c>
    </row>
    <row r="224" spans="1:9" x14ac:dyDescent="0.2">
      <c r="A224" s="4">
        <f>IF('True_Odds_Calculator_3-way'!A223="","",'True_Odds_Calculator_3-way'!A223)</f>
        <v>3.54</v>
      </c>
      <c r="B224" s="4">
        <f>IF('True_Odds_Calculator_3-way'!B223="","",'True_Odds_Calculator_3-way'!B223)</f>
        <v>3.71</v>
      </c>
      <c r="C224" s="4">
        <f>IF('True_Odds_Calculator_3-way'!C223="","",'True_Odds_Calculator_3-way'!C223)</f>
        <v>2.0299999999999998</v>
      </c>
      <c r="D224" s="4">
        <f t="shared" si="15"/>
        <v>4.4638492120379514E-2</v>
      </c>
      <c r="E224" s="4">
        <f t="shared" si="16"/>
        <v>3.7368317086842797</v>
      </c>
      <c r="F224" s="4">
        <f t="shared" si="17"/>
        <v>3.9267691850878372</v>
      </c>
      <c r="G224" s="4">
        <f t="shared" si="18"/>
        <v>2.09322670742936</v>
      </c>
      <c r="I224" s="4">
        <f t="shared" si="19"/>
        <v>1.0446384921203795</v>
      </c>
    </row>
    <row r="225" spans="1:9" x14ac:dyDescent="0.2">
      <c r="A225" s="4">
        <f>IF('True_Odds_Calculator_3-way'!A224="","",'True_Odds_Calculator_3-way'!A224)</f>
        <v>4.34</v>
      </c>
      <c r="B225" s="4">
        <f>IF('True_Odds_Calculator_3-way'!B224="","",'True_Odds_Calculator_3-way'!B224)</f>
        <v>3.86</v>
      </c>
      <c r="C225" s="4">
        <f>IF('True_Odds_Calculator_3-way'!C224="","",'True_Odds_Calculator_3-way'!C224)</f>
        <v>1.79</v>
      </c>
      <c r="D225" s="4">
        <f t="shared" si="15"/>
        <v>4.8141321933827141E-2</v>
      </c>
      <c r="E225" s="4">
        <f t="shared" si="16"/>
        <v>4.6648832052276328</v>
      </c>
      <c r="F225" s="4">
        <f t="shared" si="17"/>
        <v>4.1148834270811587</v>
      </c>
      <c r="G225" s="4">
        <f t="shared" si="18"/>
        <v>1.8429371194041924</v>
      </c>
      <c r="I225" s="4">
        <f t="shared" si="19"/>
        <v>1.0481413219338271</v>
      </c>
    </row>
    <row r="226" spans="1:9" x14ac:dyDescent="0.2">
      <c r="A226" s="4">
        <f>IF('True_Odds_Calculator_3-way'!A225="","",'True_Odds_Calculator_3-way'!A225)</f>
        <v>1.94</v>
      </c>
      <c r="B226" s="4">
        <f>IF('True_Odds_Calculator_3-way'!B225="","",'True_Odds_Calculator_3-way'!B225)</f>
        <v>3.79</v>
      </c>
      <c r="C226" s="4">
        <f>IF('True_Odds_Calculator_3-way'!C225="","",'True_Odds_Calculator_3-way'!C225)</f>
        <v>3.73</v>
      </c>
      <c r="D226" s="4">
        <f t="shared" si="15"/>
        <v>4.7412675015144901E-2</v>
      </c>
      <c r="E226" s="4">
        <f t="shared" si="16"/>
        <v>2.0013621570215454</v>
      </c>
      <c r="F226" s="4">
        <f t="shared" si="17"/>
        <v>4.0314774901856101</v>
      </c>
      <c r="G226" s="4">
        <f t="shared" si="18"/>
        <v>3.9636566025442952</v>
      </c>
      <c r="I226" s="4">
        <f t="shared" si="19"/>
        <v>1.0474126750151449</v>
      </c>
    </row>
    <row r="227" spans="1:9" x14ac:dyDescent="0.2">
      <c r="A227" s="4">
        <f>IF('True_Odds_Calculator_3-way'!A226="","",'True_Odds_Calculator_3-way'!A226)</f>
        <v>4.8</v>
      </c>
      <c r="B227" s="4">
        <f>IF('True_Odds_Calculator_3-way'!B226="","",'True_Odds_Calculator_3-way'!B226)</f>
        <v>3.57</v>
      </c>
      <c r="C227" s="4">
        <f>IF('True_Odds_Calculator_3-way'!C226="","",'True_Odds_Calculator_3-way'!C226)</f>
        <v>1.95</v>
      </c>
      <c r="D227" s="4">
        <f t="shared" si="15"/>
        <v>1.2658909717733202E-3</v>
      </c>
      <c r="E227" s="4">
        <f t="shared" si="16"/>
        <v>4.8097417739010275</v>
      </c>
      <c r="F227" s="4">
        <f t="shared" si="17"/>
        <v>3.5753859981382203</v>
      </c>
      <c r="G227" s="4">
        <f t="shared" si="18"/>
        <v>1.9516058381371226</v>
      </c>
      <c r="I227" s="4">
        <f t="shared" si="19"/>
        <v>1.0012658909717733</v>
      </c>
    </row>
    <row r="228" spans="1:9" x14ac:dyDescent="0.2">
      <c r="A228" s="4">
        <f>IF('True_Odds_Calculator_3-way'!A227="","",'True_Odds_Calculator_3-way'!A227)</f>
        <v>3.31</v>
      </c>
      <c r="B228" s="4">
        <f>IF('True_Odds_Calculator_3-way'!B227="","",'True_Odds_Calculator_3-way'!B227)</f>
        <v>3.04</v>
      </c>
      <c r="C228" s="4">
        <f>IF('True_Odds_Calculator_3-way'!C227="","",'True_Odds_Calculator_3-way'!C227)</f>
        <v>2.65</v>
      </c>
      <c r="D228" s="4">
        <f t="shared" si="15"/>
        <v>8.4206626124680994E-3</v>
      </c>
      <c r="E228" s="4">
        <f t="shared" si="16"/>
        <v>3.3410409356041275</v>
      </c>
      <c r="F228" s="4">
        <f t="shared" si="17"/>
        <v>3.0661633823892411</v>
      </c>
      <c r="G228" s="4">
        <f t="shared" si="18"/>
        <v>2.6698590846073076</v>
      </c>
      <c r="I228" s="4">
        <f t="shared" si="19"/>
        <v>1.0084206626124681</v>
      </c>
    </row>
    <row r="229" spans="1:9" x14ac:dyDescent="0.2">
      <c r="A229" s="4">
        <f>IF('True_Odds_Calculator_3-way'!A228="","",'True_Odds_Calculator_3-way'!A228)</f>
        <v>2.25</v>
      </c>
      <c r="B229" s="4">
        <f>IF('True_Odds_Calculator_3-way'!B228="","",'True_Odds_Calculator_3-way'!B228)</f>
        <v>3.15</v>
      </c>
      <c r="C229" s="4">
        <f>IF('True_Odds_Calculator_3-way'!C228="","",'True_Odds_Calculator_3-way'!C228)</f>
        <v>4</v>
      </c>
      <c r="D229" s="4">
        <f t="shared" si="15"/>
        <v>1.1904761904761862E-2</v>
      </c>
      <c r="E229" s="4">
        <f t="shared" si="16"/>
        <v>2.2702702702702702</v>
      </c>
      <c r="F229" s="4">
        <f t="shared" si="17"/>
        <v>3.1898734177215182</v>
      </c>
      <c r="G229" s="4">
        <f t="shared" si="18"/>
        <v>4.064516129032258</v>
      </c>
      <c r="I229" s="4">
        <f t="shared" si="19"/>
        <v>1.0119047619047619</v>
      </c>
    </row>
    <row r="230" spans="1:9" x14ac:dyDescent="0.2">
      <c r="A230" s="4">
        <f>IF('True_Odds_Calculator_3-way'!A229="","",'True_Odds_Calculator_3-way'!A229)</f>
        <v>1.96</v>
      </c>
      <c r="B230" s="4">
        <f>IF('True_Odds_Calculator_3-way'!B229="","",'True_Odds_Calculator_3-way'!B229)</f>
        <v>3.4</v>
      </c>
      <c r="C230" s="4">
        <f>IF('True_Odds_Calculator_3-way'!C229="","",'True_Odds_Calculator_3-way'!C229)</f>
        <v>5.4</v>
      </c>
      <c r="D230" s="4">
        <f t="shared" si="15"/>
        <v>-1.0493086123338324E-2</v>
      </c>
      <c r="E230" s="4">
        <f t="shared" si="16"/>
        <v>1.9466547416404605</v>
      </c>
      <c r="F230" s="4">
        <f t="shared" si="17"/>
        <v>3.3600418305861255</v>
      </c>
      <c r="G230" s="4">
        <f t="shared" si="18"/>
        <v>5.299897887047365</v>
      </c>
      <c r="I230" s="4">
        <f t="shared" si="19"/>
        <v>0.98950691387666168</v>
      </c>
    </row>
    <row r="231" spans="1:9" x14ac:dyDescent="0.2">
      <c r="A231" s="4">
        <f>IF('True_Odds_Calculator_3-way'!A230="","",'True_Odds_Calculator_3-way'!A230)</f>
        <v>1.89</v>
      </c>
      <c r="B231" s="4">
        <f>IF('True_Odds_Calculator_3-way'!B230="","",'True_Odds_Calculator_3-way'!B230)</f>
        <v>3.86</v>
      </c>
      <c r="C231" s="4">
        <f>IF('True_Odds_Calculator_3-way'!C230="","",'True_Odds_Calculator_3-way'!C230)</f>
        <v>3.96</v>
      </c>
      <c r="D231" s="4">
        <f t="shared" si="15"/>
        <v>4.0693139138735068E-2</v>
      </c>
      <c r="E231" s="4">
        <f t="shared" si="16"/>
        <v>1.9397281862539721</v>
      </c>
      <c r="F231" s="4">
        <f t="shared" si="17"/>
        <v>4.0732703487388422</v>
      </c>
      <c r="G231" s="4">
        <f t="shared" si="18"/>
        <v>4.1847855183610463</v>
      </c>
      <c r="I231" s="4">
        <f t="shared" si="19"/>
        <v>1.0406931391387351</v>
      </c>
    </row>
    <row r="232" spans="1:9" x14ac:dyDescent="0.2">
      <c r="A232" s="4">
        <f>IF('True_Odds_Calculator_3-way'!A231="","",'True_Odds_Calculator_3-way'!A231)</f>
        <v>3.16</v>
      </c>
      <c r="B232" s="4">
        <f>IF('True_Odds_Calculator_3-way'!B231="","",'True_Odds_Calculator_3-way'!B231)</f>
        <v>3.21</v>
      </c>
      <c r="C232" s="4">
        <f>IF('True_Odds_Calculator_3-way'!C231="","",'True_Odds_Calculator_3-way'!C231)</f>
        <v>2.4700000000000002</v>
      </c>
      <c r="D232" s="4">
        <f t="shared" si="15"/>
        <v>3.2840475548452153E-2</v>
      </c>
      <c r="E232" s="4">
        <f t="shared" si="16"/>
        <v>3.2732273752387071</v>
      </c>
      <c r="F232" s="4">
        <f t="shared" si="17"/>
        <v>3.3269051474470261</v>
      </c>
      <c r="G232" s="4">
        <f t="shared" si="18"/>
        <v>2.5386414586980437</v>
      </c>
      <c r="I232" s="4">
        <f t="shared" si="19"/>
        <v>1.0328404755484522</v>
      </c>
    </row>
    <row r="233" spans="1:9" x14ac:dyDescent="0.2">
      <c r="A233" s="4">
        <f>IF('True_Odds_Calculator_3-way'!A232="","",'True_Odds_Calculator_3-way'!A232)</f>
        <v>2.0099999999999998</v>
      </c>
      <c r="B233" s="4">
        <f>IF('True_Odds_Calculator_3-way'!B232="","",'True_Odds_Calculator_3-way'!B232)</f>
        <v>3.26</v>
      </c>
      <c r="C233" s="4">
        <f>IF('True_Odds_Calculator_3-way'!C232="","",'True_Odds_Calculator_3-way'!C232)</f>
        <v>4.46</v>
      </c>
      <c r="D233" s="4">
        <f t="shared" si="15"/>
        <v>2.847615070538545E-2</v>
      </c>
      <c r="E233" s="4">
        <f t="shared" si="16"/>
        <v>2.0490947211598698</v>
      </c>
      <c r="F233" s="4">
        <f t="shared" si="17"/>
        <v>3.3640989600176447</v>
      </c>
      <c r="G233" s="4">
        <f t="shared" si="18"/>
        <v>4.6571586896903572</v>
      </c>
      <c r="I233" s="4">
        <f t="shared" si="19"/>
        <v>1.0284761507053855</v>
      </c>
    </row>
    <row r="234" spans="1:9" x14ac:dyDescent="0.2">
      <c r="A234" s="4">
        <f>IF('True_Odds_Calculator_3-way'!A233="","",'True_Odds_Calculator_3-way'!A233)</f>
        <v>1.75</v>
      </c>
      <c r="B234" s="4">
        <f>IF('True_Odds_Calculator_3-way'!B233="","",'True_Odds_Calculator_3-way'!B233)</f>
        <v>3.82</v>
      </c>
      <c r="C234" s="4">
        <f>IF('True_Odds_Calculator_3-way'!C233="","",'True_Odds_Calculator_3-way'!C233)</f>
        <v>4.82</v>
      </c>
      <c r="D234" s="4">
        <f t="shared" si="15"/>
        <v>4.0677555808662946E-2</v>
      </c>
      <c r="E234" s="4">
        <f t="shared" si="16"/>
        <v>1.7925342827737751</v>
      </c>
      <c r="F234" s="4">
        <f t="shared" si="17"/>
        <v>4.0286693089608772</v>
      </c>
      <c r="G234" s="4">
        <f t="shared" si="18"/>
        <v>5.1570397400809833</v>
      </c>
      <c r="I234" s="4">
        <f t="shared" si="19"/>
        <v>1.0406775558086629</v>
      </c>
    </row>
    <row r="235" spans="1:9" x14ac:dyDescent="0.2">
      <c r="A235" s="4">
        <f>IF('True_Odds_Calculator_3-way'!A234="","",'True_Odds_Calculator_3-way'!A234)</f>
        <v>1.81</v>
      </c>
      <c r="B235" s="4">
        <f>IF('True_Odds_Calculator_3-way'!B234="","",'True_Odds_Calculator_3-way'!B234)</f>
        <v>3.47</v>
      </c>
      <c r="C235" s="4">
        <f>IF('True_Odds_Calculator_3-way'!C234="","",'True_Odds_Calculator_3-way'!C234)</f>
        <v>4.58</v>
      </c>
      <c r="D235" s="4">
        <f t="shared" si="15"/>
        <v>5.9011237239361636E-2</v>
      </c>
      <c r="E235" s="4">
        <f t="shared" si="16"/>
        <v>1.8768213069308413</v>
      </c>
      <c r="F235" s="4">
        <f t="shared" si="17"/>
        <v>3.7242002449000102</v>
      </c>
      <c r="G235" s="4">
        <f t="shared" si="18"/>
        <v>5.0334675524185295</v>
      </c>
      <c r="I235" s="4">
        <f t="shared" si="19"/>
        <v>1.0590112372393616</v>
      </c>
    </row>
    <row r="236" spans="1:9" x14ac:dyDescent="0.2">
      <c r="A236" s="4">
        <f>IF('True_Odds_Calculator_3-way'!A235="","",'True_Odds_Calculator_3-way'!A235)</f>
        <v>10.16</v>
      </c>
      <c r="B236" s="4">
        <f>IF('True_Odds_Calculator_3-way'!B235="","",'True_Odds_Calculator_3-way'!B235)</f>
        <v>4.8</v>
      </c>
      <c r="C236" s="4">
        <f>IF('True_Odds_Calculator_3-way'!C235="","",'True_Odds_Calculator_3-way'!C235)</f>
        <v>1.29</v>
      </c>
      <c r="D236" s="4">
        <f t="shared" si="15"/>
        <v>8.1952328633339455E-2</v>
      </c>
      <c r="E236" s="4">
        <f t="shared" si="16"/>
        <v>14.063163918595087</v>
      </c>
      <c r="F236" s="4">
        <f t="shared" si="17"/>
        <v>5.5243768791974599</v>
      </c>
      <c r="G236" s="4">
        <f t="shared" si="18"/>
        <v>1.3371194216126696</v>
      </c>
      <c r="I236" s="4">
        <f t="shared" si="19"/>
        <v>1.0819523286333395</v>
      </c>
    </row>
    <row r="237" spans="1:9" x14ac:dyDescent="0.2">
      <c r="A237" s="4">
        <f>IF('True_Odds_Calculator_3-way'!A236="","",'True_Odds_Calculator_3-way'!A236)</f>
        <v>2.7</v>
      </c>
      <c r="B237" s="4">
        <f>IF('True_Odds_Calculator_3-way'!B236="","",'True_Odds_Calculator_3-way'!B236)</f>
        <v>3.1</v>
      </c>
      <c r="C237" s="4">
        <f>IF('True_Odds_Calculator_3-way'!C236="","",'True_Odds_Calculator_3-way'!C236)</f>
        <v>2.89</v>
      </c>
      <c r="D237" s="4">
        <f t="shared" si="15"/>
        <v>3.8971776777335432E-2</v>
      </c>
      <c r="E237" s="4">
        <f t="shared" si="16"/>
        <v>2.7981437709905421</v>
      </c>
      <c r="F237" s="4">
        <f t="shared" si="17"/>
        <v>3.2300779389574612</v>
      </c>
      <c r="G237" s="4">
        <f t="shared" si="18"/>
        <v>3.0027309629126959</v>
      </c>
      <c r="I237" s="4">
        <f t="shared" si="19"/>
        <v>1.0389717767773354</v>
      </c>
    </row>
    <row r="238" spans="1:9" x14ac:dyDescent="0.2">
      <c r="A238" s="4">
        <f>IF('True_Odds_Calculator_3-way'!A237="","",'True_Odds_Calculator_3-way'!A237)</f>
        <v>2.95</v>
      </c>
      <c r="B238" s="4">
        <f>IF('True_Odds_Calculator_3-way'!B237="","",'True_Odds_Calculator_3-way'!B237)</f>
        <v>3.1</v>
      </c>
      <c r="C238" s="4">
        <f>IF('True_Odds_Calculator_3-way'!C237="","",'True_Odds_Calculator_3-way'!C237)</f>
        <v>2.65</v>
      </c>
      <c r="D238" s="4">
        <f t="shared" si="15"/>
        <v>3.8922186574785744E-2</v>
      </c>
      <c r="E238" s="4">
        <f t="shared" si="16"/>
        <v>3.0674000864915048</v>
      </c>
      <c r="F238" s="4">
        <f t="shared" si="17"/>
        <v>3.2299054833013101</v>
      </c>
      <c r="G238" s="4">
        <f t="shared" si="18"/>
        <v>2.7443543744750722</v>
      </c>
      <c r="I238" s="4">
        <f t="shared" si="19"/>
        <v>1.0389221865747857</v>
      </c>
    </row>
    <row r="239" spans="1:9" x14ac:dyDescent="0.2">
      <c r="A239" s="4">
        <f>IF('True_Odds_Calculator_3-way'!A238="","",'True_Odds_Calculator_3-way'!A238)</f>
        <v>1.8</v>
      </c>
      <c r="B239" s="4">
        <f>IF('True_Odds_Calculator_3-way'!B238="","",'True_Odds_Calculator_3-way'!B238)</f>
        <v>3.6</v>
      </c>
      <c r="C239" s="4">
        <f>IF('True_Odds_Calculator_3-way'!C238="","",'True_Odds_Calculator_3-way'!C238)</f>
        <v>4.8</v>
      </c>
      <c r="D239" s="4">
        <f t="shared" si="15"/>
        <v>4.1666666666666741E-2</v>
      </c>
      <c r="E239" s="4">
        <f t="shared" si="16"/>
        <v>1.8461538461538465</v>
      </c>
      <c r="F239" s="4">
        <f t="shared" si="17"/>
        <v>3.789473684210527</v>
      </c>
      <c r="G239" s="4">
        <f t="shared" si="18"/>
        <v>5.1428571428571423</v>
      </c>
      <c r="I239" s="4">
        <f t="shared" si="19"/>
        <v>1.0416666666666667</v>
      </c>
    </row>
    <row r="240" spans="1:9" x14ac:dyDescent="0.2">
      <c r="A240" s="4">
        <f>IF('True_Odds_Calculator_3-way'!A239="","",'True_Odds_Calculator_3-way'!A239)</f>
        <v>2.39</v>
      </c>
      <c r="B240" s="4">
        <f>IF('True_Odds_Calculator_3-way'!B239="","",'True_Odds_Calculator_3-way'!B239)</f>
        <v>3.1</v>
      </c>
      <c r="C240" s="4">
        <f>IF('True_Odds_Calculator_3-way'!C239="","",'True_Odds_Calculator_3-way'!C239)</f>
        <v>3.31</v>
      </c>
      <c r="D240" s="4">
        <f t="shared" si="15"/>
        <v>4.3105490627671994E-2</v>
      </c>
      <c r="E240" s="4">
        <f t="shared" si="16"/>
        <v>2.4749930111428116</v>
      </c>
      <c r="F240" s="4">
        <f t="shared" si="17"/>
        <v>3.2445184447240396</v>
      </c>
      <c r="G240" s="4">
        <f t="shared" si="18"/>
        <v>3.4752835276895624</v>
      </c>
      <c r="I240" s="4">
        <f t="shared" si="19"/>
        <v>1.043105490627672</v>
      </c>
    </row>
    <row r="241" spans="1:9" x14ac:dyDescent="0.2">
      <c r="A241" s="4">
        <f>IF('True_Odds_Calculator_3-way'!A240="","",'True_Odds_Calculator_3-way'!A240)</f>
        <v>2.62</v>
      </c>
      <c r="B241" s="4">
        <f>IF('True_Odds_Calculator_3-way'!B240="","",'True_Odds_Calculator_3-way'!B240)</f>
        <v>3.1</v>
      </c>
      <c r="C241" s="4">
        <f>IF('True_Odds_Calculator_3-way'!C240="","",'True_Odds_Calculator_3-way'!C240)</f>
        <v>2.95</v>
      </c>
      <c r="D241" s="4">
        <f t="shared" si="15"/>
        <v>4.3243085321724939E-2</v>
      </c>
      <c r="E241" s="4">
        <f t="shared" si="16"/>
        <v>2.7228293603142553</v>
      </c>
      <c r="F241" s="4">
        <f t="shared" si="17"/>
        <v>3.2450013317743296</v>
      </c>
      <c r="G241" s="4">
        <f t="shared" si="18"/>
        <v>3.0810119203254196</v>
      </c>
      <c r="I241" s="4">
        <f t="shared" si="19"/>
        <v>1.0432430853217249</v>
      </c>
    </row>
    <row r="242" spans="1: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3.07</v>
      </c>
      <c r="C242" s="4">
        <f>IF('True_Odds_Calculator_3-way'!C241="","",'True_Odds_Calculator_3-way'!C241)</f>
        <v>2.65</v>
      </c>
      <c r="D242" s="4">
        <f t="shared" si="15"/>
        <v>3.312439288916913E-2</v>
      </c>
      <c r="E242" s="4">
        <f t="shared" si="16"/>
        <v>3.1348793862135871</v>
      </c>
      <c r="F242" s="4">
        <f t="shared" si="17"/>
        <v>3.1777159771424546</v>
      </c>
      <c r="G242" s="4">
        <f t="shared" si="18"/>
        <v>2.7298758405619243</v>
      </c>
      <c r="I242" s="4">
        <f t="shared" si="19"/>
        <v>1.0331243928891691</v>
      </c>
    </row>
    <row r="243" spans="1:9" x14ac:dyDescent="0.2">
      <c r="A243" s="4">
        <f>IF('True_Odds_Calculator_3-way'!A242="","",'True_Odds_Calculator_3-way'!A242)</f>
        <v>1.68</v>
      </c>
      <c r="B243" s="4">
        <f>IF('True_Odds_Calculator_3-way'!B242="","",'True_Odds_Calculator_3-way'!B242)</f>
        <v>3.83</v>
      </c>
      <c r="C243" s="4">
        <f>IF('True_Odds_Calculator_3-way'!C242="","",'True_Odds_Calculator_3-way'!C242)</f>
        <v>5.56</v>
      </c>
      <c r="D243" s="4">
        <f t="shared" si="15"/>
        <v>3.6190816090134303E-2</v>
      </c>
      <c r="E243" s="4">
        <f t="shared" si="16"/>
        <v>1.7147526466989822</v>
      </c>
      <c r="F243" s="4">
        <f t="shared" si="17"/>
        <v>4.0155320719386483</v>
      </c>
      <c r="G243" s="4">
        <f t="shared" si="18"/>
        <v>5.9597415970623597</v>
      </c>
      <c r="I243" s="4">
        <f t="shared" si="19"/>
        <v>1.0361908160901343</v>
      </c>
    </row>
    <row r="244" spans="1:9" x14ac:dyDescent="0.2">
      <c r="A244" s="4">
        <f>IF('True_Odds_Calculator_3-way'!A243="","",'True_Odds_Calculator_3-way'!A243)</f>
        <v>2.4500000000000002</v>
      </c>
      <c r="B244" s="4">
        <f>IF('True_Odds_Calculator_3-way'!B243="","",'True_Odds_Calculator_3-way'!B243)</f>
        <v>3.21</v>
      </c>
      <c r="C244" s="4">
        <f>IF('True_Odds_Calculator_3-way'!C243="","",'True_Odds_Calculator_3-way'!C243)</f>
        <v>3.19</v>
      </c>
      <c r="D244" s="4">
        <f t="shared" si="15"/>
        <v>3.3169368881352579E-2</v>
      </c>
      <c r="E244" s="4">
        <f t="shared" si="16"/>
        <v>2.5182141864732661</v>
      </c>
      <c r="F244" s="4">
        <f t="shared" si="17"/>
        <v>3.3281190199764699</v>
      </c>
      <c r="G244" s="4">
        <f t="shared" si="18"/>
        <v>3.3066249790489186</v>
      </c>
      <c r="I244" s="4">
        <f t="shared" si="19"/>
        <v>1.0331693688813526</v>
      </c>
    </row>
    <row r="245" spans="1:9" x14ac:dyDescent="0.2">
      <c r="A245" s="4">
        <f>IF('True_Odds_Calculator_3-way'!A244="","",'True_Odds_Calculator_3-way'!A244)</f>
        <v>2.84</v>
      </c>
      <c r="B245" s="4">
        <f>IF('True_Odds_Calculator_3-way'!B244="","",'True_Odds_Calculator_3-way'!B244)</f>
        <v>3.05</v>
      </c>
      <c r="C245" s="4">
        <f>IF('True_Odds_Calculator_3-way'!C244="","",'True_Odds_Calculator_3-way'!C244)</f>
        <v>2.83</v>
      </c>
      <c r="D245" s="4">
        <f t="shared" si="15"/>
        <v>3.3338418974718564E-2</v>
      </c>
      <c r="E245" s="4">
        <f t="shared" si="16"/>
        <v>2.9325524399396112</v>
      </c>
      <c r="F245" s="4">
        <f t="shared" si="17"/>
        <v>3.1570036695577817</v>
      </c>
      <c r="G245" s="4">
        <f t="shared" si="18"/>
        <v>2.9218912652033722</v>
      </c>
      <c r="I245" s="4">
        <f t="shared" si="19"/>
        <v>1.0333384189747186</v>
      </c>
    </row>
    <row r="246" spans="1:9" x14ac:dyDescent="0.2">
      <c r="A246" s="4">
        <f>IF('True_Odds_Calculator_3-way'!A245="","",'True_Odds_Calculator_3-way'!A245)</f>
        <v>2.7</v>
      </c>
      <c r="B246" s="4">
        <f>IF('True_Odds_Calculator_3-way'!B245="","",'True_Odds_Calculator_3-way'!B245)</f>
        <v>3.4</v>
      </c>
      <c r="C246" s="4">
        <f>IF('True_Odds_Calculator_3-way'!C245="","",'True_Odds_Calculator_3-way'!C245)</f>
        <v>2.75</v>
      </c>
      <c r="D246" s="4">
        <f t="shared" si="15"/>
        <v>2.8124381065557369E-2</v>
      </c>
      <c r="E246" s="4">
        <f t="shared" si="16"/>
        <v>2.7701170446232624</v>
      </c>
      <c r="F246" s="4">
        <f t="shared" si="17"/>
        <v>3.5119406445629484</v>
      </c>
      <c r="G246" s="4">
        <f t="shared" si="18"/>
        <v>2.8227730152814008</v>
      </c>
      <c r="I246" s="4">
        <f t="shared" si="19"/>
        <v>1.0281243810655574</v>
      </c>
    </row>
    <row r="247" spans="1:9" x14ac:dyDescent="0.2">
      <c r="A247" s="4">
        <f>IF('True_Odds_Calculator_3-way'!A246="","",'True_Odds_Calculator_3-way'!A246)</f>
        <v>2.42</v>
      </c>
      <c r="B247" s="4">
        <f>IF('True_Odds_Calculator_3-way'!B246="","",'True_Odds_Calculator_3-way'!B246)</f>
        <v>3.27</v>
      </c>
      <c r="C247" s="4">
        <f>IF('True_Odds_Calculator_3-way'!C246="","",'True_Odds_Calculator_3-way'!C246)</f>
        <v>3.23</v>
      </c>
      <c r="D247" s="4">
        <f t="shared" si="15"/>
        <v>2.8631061269198899E-2</v>
      </c>
      <c r="E247" s="4">
        <f t="shared" si="16"/>
        <v>2.4772130252413853</v>
      </c>
      <c r="F247" s="4">
        <f t="shared" si="17"/>
        <v>3.3753370347771208</v>
      </c>
      <c r="G247" s="4">
        <f t="shared" si="18"/>
        <v>3.3327352614364623</v>
      </c>
      <c r="I247" s="4">
        <f t="shared" si="19"/>
        <v>1.0286310612691989</v>
      </c>
    </row>
    <row r="248" spans="1:9" x14ac:dyDescent="0.2">
      <c r="A248" s="4">
        <f>IF('True_Odds_Calculator_3-way'!A247="","",'True_Odds_Calculator_3-way'!A247)</f>
        <v>1.57</v>
      </c>
      <c r="B248" s="4">
        <f>IF('True_Odds_Calculator_3-way'!B247="","",'True_Odds_Calculator_3-way'!B247)</f>
        <v>4.3</v>
      </c>
      <c r="C248" s="4">
        <f>IF('True_Odds_Calculator_3-way'!C247="","",'True_Odds_Calculator_3-way'!C247)</f>
        <v>6.16</v>
      </c>
      <c r="D248" s="4">
        <f t="shared" si="15"/>
        <v>3.1838477031781665E-2</v>
      </c>
      <c r="E248" s="4">
        <f t="shared" si="16"/>
        <v>1.5966028137204062</v>
      </c>
      <c r="F248" s="4">
        <f t="shared" si="17"/>
        <v>4.5056143904056247</v>
      </c>
      <c r="G248" s="4">
        <f t="shared" si="18"/>
        <v>6.5908787381874117</v>
      </c>
      <c r="I248" s="4">
        <f t="shared" si="19"/>
        <v>1.0318384770317817</v>
      </c>
    </row>
    <row r="249" spans="1:9" x14ac:dyDescent="0.2">
      <c r="A249" s="4">
        <f>IF('True_Odds_Calculator_3-way'!A248="","",'True_Odds_Calculator_3-way'!A248)</f>
        <v>2.35</v>
      </c>
      <c r="B249" s="4">
        <f>IF('True_Odds_Calculator_3-way'!B248="","",'True_Odds_Calculator_3-way'!B248)</f>
        <v>3.51</v>
      </c>
      <c r="C249" s="4">
        <f>IF('True_Odds_Calculator_3-way'!C248="","",'True_Odds_Calculator_3-way'!C248)</f>
        <v>3.15</v>
      </c>
      <c r="D249" s="4">
        <f t="shared" si="15"/>
        <v>2.7892517254219484E-2</v>
      </c>
      <c r="E249" s="4">
        <f t="shared" si="16"/>
        <v>2.4024923889902152</v>
      </c>
      <c r="F249" s="4">
        <f t="shared" si="17"/>
        <v>3.6284104358026377</v>
      </c>
      <c r="G249" s="4">
        <f t="shared" si="18"/>
        <v>3.2450378890772678</v>
      </c>
      <c r="I249" s="4">
        <f t="shared" si="19"/>
        <v>1.0278925172542195</v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30" activePane="bottomLeft" state="frozen"/>
      <selection pane="bottomLeft" activeCell="A236" sqref="A236:XFD23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131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70" customFormat="1" ht="15" x14ac:dyDescent="0.25">
      <c r="A94" s="63">
        <v>1.57</v>
      </c>
      <c r="B94" s="63">
        <v>3.76</v>
      </c>
      <c r="C94" s="63">
        <v>6.27</v>
      </c>
      <c r="D94" s="64">
        <f t="shared" si="19"/>
        <v>6.2389755141589953E-2</v>
      </c>
      <c r="E94" s="65">
        <f>IF(OR($A94="",$B94="",$C94=""),"",A94*'MPTO_working_3-way'!$I93)</f>
        <v>1.6405316152867786</v>
      </c>
      <c r="F94" s="66">
        <f>IF(OR($A94="",$B94="",$C94=""),"",B94*'MPTO_working_3-way'!$I93)</f>
        <v>3.9289164799224756</v>
      </c>
      <c r="G94" s="67">
        <f>IF(OR($A94="",$B94="",$C94=""),"",C94*'MPTO_working_3-way'!$I93)</f>
        <v>6.5516772151898728</v>
      </c>
      <c r="H94" s="65"/>
      <c r="I94" s="66"/>
      <c r="J94" s="67"/>
      <c r="K94" s="65"/>
      <c r="L94" s="66"/>
      <c r="M94" s="67"/>
      <c r="N94" s="68">
        <f t="shared" si="20"/>
        <v>60.955850571961804</v>
      </c>
      <c r="O94" s="69">
        <f t="shared" si="21"/>
        <v>25.452309946271289</v>
      </c>
      <c r="P94" s="69">
        <f t="shared" si="22"/>
        <v>15.263267208609257</v>
      </c>
      <c r="Q94" s="63" t="s">
        <v>94</v>
      </c>
      <c r="R94" s="63" t="s">
        <v>85</v>
      </c>
      <c r="S94" s="63" t="s">
        <v>180</v>
      </c>
      <c r="AD94" s="71"/>
      <c r="AE94" s="71"/>
      <c r="AH94" s="71"/>
      <c r="AI94" s="71"/>
      <c r="AJ94" s="63" t="s">
        <v>97</v>
      </c>
    </row>
    <row r="95" spans="1:36" s="36" customFormat="1" ht="15" x14ac:dyDescent="0.25">
      <c r="A95">
        <v>2.72</v>
      </c>
      <c r="B95">
        <v>3.47</v>
      </c>
      <c r="C95">
        <v>2.69</v>
      </c>
      <c r="D95" s="20">
        <f t="shared" si="19"/>
        <v>2.7578708759786075E-2</v>
      </c>
      <c r="E95" s="17">
        <f>IF(OR($A95="",$B95="",$C95=""),"",A95*'MPTO_working_3-way'!$I94)</f>
        <v>2.8363114097883337</v>
      </c>
      <c r="F95" s="21">
        <f>IF(OR($A95="",$B95="",$C95=""),"",B95*'MPTO_working_3-way'!$I94)</f>
        <v>3.6183825705755579</v>
      </c>
      <c r="G95" s="22">
        <f>IF(OR($A95="",$B95="",$C95=""),"",C95*'MPTO_working_3-way'!$I94)</f>
        <v>2.8050285633568444</v>
      </c>
      <c r="H95" s="17"/>
      <c r="I95" s="21"/>
      <c r="J95" s="22"/>
      <c r="K95" s="17"/>
      <c r="L95" s="21"/>
      <c r="M95" s="22"/>
      <c r="N95" s="23">
        <f t="shared" ref="N95:N124" si="23">(1/E95)* 100</f>
        <v>35.257059452249187</v>
      </c>
      <c r="O95" s="24">
        <f t="shared" ref="O95:O124" si="24">(1/F95)* 100</f>
        <v>27.636657553348069</v>
      </c>
      <c r="P95" s="24">
        <f t="shared" ref="P95:P124" si="25">(1/G95)* 100</f>
        <v>35.650260858779859</v>
      </c>
      <c r="Q95" t="s">
        <v>126</v>
      </c>
      <c r="R95" t="s">
        <v>134</v>
      </c>
      <c r="S95" s="58" t="s">
        <v>181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3.31</v>
      </c>
      <c r="B96">
        <v>3.42</v>
      </c>
      <c r="C96">
        <v>2.31</v>
      </c>
      <c r="D96" s="20">
        <f t="shared" si="19"/>
        <v>2.7412897344524012E-2</v>
      </c>
      <c r="E96" s="17">
        <f>IF(OR($A96="",$B96="",$C96=""),"",A96*'MPTO_working_3-way'!$I95)</f>
        <v>3.516510089518663</v>
      </c>
      <c r="F96" s="21">
        <f>IF(OR($A96="",$B96="",$C96=""),"",B96*'MPTO_working_3-way'!$I95)</f>
        <v>3.6333729625842377</v>
      </c>
      <c r="G96" s="22">
        <f>IF(OR($A96="",$B96="",$C96=""),"",C96*'MPTO_working_3-way'!$I95)</f>
        <v>2.4541203343770728</v>
      </c>
      <c r="H96" s="17"/>
      <c r="I96" s="21"/>
      <c r="J96" s="22"/>
      <c r="K96" s="17"/>
      <c r="L96" s="21"/>
      <c r="M96" s="22"/>
      <c r="N96" s="23">
        <f t="shared" si="23"/>
        <v>28.437285107772269</v>
      </c>
      <c r="O96" s="24">
        <f t="shared" si="24"/>
        <v>27.52263558676205</v>
      </c>
      <c r="P96" s="24">
        <f t="shared" si="25"/>
        <v>40.747798141439915</v>
      </c>
      <c r="Q96" t="s">
        <v>76</v>
      </c>
      <c r="R96" t="s">
        <v>84</v>
      </c>
      <c r="S96" s="58" t="s">
        <v>181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3</v>
      </c>
      <c r="B97">
        <v>2.82</v>
      </c>
      <c r="C97">
        <v>2.81</v>
      </c>
      <c r="D97" s="20">
        <f t="shared" si="19"/>
        <v>4.3815148532343917E-2</v>
      </c>
      <c r="E97" s="17">
        <f>IF(OR($A97="",$B97="",$C97=""),"",A97*'MPTO_working_3-way'!$I96)</f>
        <v>3.0827361262793582</v>
      </c>
      <c r="F97" s="21">
        <f>IF(OR($A97="",$B97="",$C97=""),"",B97*'MPTO_working_3-way'!$I96)</f>
        <v>2.8977719587025965</v>
      </c>
      <c r="G97" s="22">
        <f>IF(OR($A97="",$B97="",$C97=""),"",C97*'MPTO_working_3-way'!$I96)</f>
        <v>2.8874961716149987</v>
      </c>
      <c r="H97" s="17"/>
      <c r="I97" s="21"/>
      <c r="J97" s="22"/>
      <c r="K97" s="17"/>
      <c r="L97" s="21"/>
      <c r="M97" s="22"/>
      <c r="N97" s="23">
        <f t="shared" si="23"/>
        <v>32.438715447466095</v>
      </c>
      <c r="O97" s="24">
        <f t="shared" si="24"/>
        <v>34.509271752623505</v>
      </c>
      <c r="P97" s="24">
        <f t="shared" si="25"/>
        <v>34.632080548896191</v>
      </c>
      <c r="Q97" t="s">
        <v>82</v>
      </c>
      <c r="R97" t="s">
        <v>86</v>
      </c>
      <c r="S97" s="58" t="s">
        <v>181</v>
      </c>
      <c r="AD97" s="37"/>
      <c r="AE97" s="37"/>
      <c r="AH97" s="37"/>
      <c r="AI97" s="37"/>
      <c r="AJ97" t="s">
        <v>97</v>
      </c>
    </row>
    <row r="98" spans="1:36" s="36" customFormat="1" ht="15" x14ac:dyDescent="0.25">
      <c r="A98">
        <v>3.55</v>
      </c>
      <c r="B98">
        <v>2.92</v>
      </c>
      <c r="C98">
        <v>2.38</v>
      </c>
      <c r="D98" s="20">
        <f t="shared" si="19"/>
        <v>4.4323961496618658E-2</v>
      </c>
      <c r="E98" s="17">
        <f>IF(OR($A98="",$B98="",$C98=""),"",A98*'MPTO_working_3-way'!$I97)</f>
        <v>3.6473157855730602</v>
      </c>
      <c r="F98" s="21">
        <f>IF(OR($A98="",$B98="",$C98=""),"",B98*'MPTO_working_3-way'!$I97)</f>
        <v>3.0000456602460099</v>
      </c>
      <c r="G98" s="22">
        <f>IF(OR($A98="",$B98="",$C98=""),"",C98*'MPTO_working_3-way'!$I97)</f>
        <v>2.4452426956799669</v>
      </c>
      <c r="H98" s="17"/>
      <c r="I98" s="21"/>
      <c r="J98" s="22"/>
      <c r="K98" s="17"/>
      <c r="L98" s="21"/>
      <c r="M98" s="22"/>
      <c r="N98" s="23">
        <f t="shared" si="23"/>
        <v>27.417423080159253</v>
      </c>
      <c r="O98" s="24">
        <f t="shared" si="24"/>
        <v>33.332826004988135</v>
      </c>
      <c r="P98" s="24">
        <f t="shared" si="25"/>
        <v>40.895736106960236</v>
      </c>
      <c r="Q98" t="s">
        <v>92</v>
      </c>
      <c r="R98" t="s">
        <v>81</v>
      </c>
      <c r="S98" s="58" t="s">
        <v>181</v>
      </c>
      <c r="AD98" s="37"/>
      <c r="AE98" s="37"/>
      <c r="AH98" s="37"/>
      <c r="AI98" s="37"/>
      <c r="AJ98" t="s">
        <v>97</v>
      </c>
    </row>
    <row r="99" spans="1:36" s="36" customFormat="1" ht="15" x14ac:dyDescent="0.25">
      <c r="A99">
        <v>2.8</v>
      </c>
      <c r="B99">
        <v>3.32</v>
      </c>
      <c r="C99">
        <v>2.71</v>
      </c>
      <c r="D99" s="20">
        <f t="shared" si="19"/>
        <v>2.7351366456866089E-2</v>
      </c>
      <c r="E99" s="17">
        <f>IF(OR($A99="",$B99="",$C99=""),"",A99*'MPTO_working_3-way'!$I98)</f>
        <v>2.9226824158905629</v>
      </c>
      <c r="F99" s="21">
        <f>IF(OR($A99="",$B99="",$C99=""),"",B99*'MPTO_working_3-way'!$I98)</f>
        <v>3.4654662931273816</v>
      </c>
      <c r="G99" s="22">
        <f>IF(OR($A99="",$B99="",$C99=""),"",C99*'MPTO_working_3-way'!$I98)</f>
        <v>2.8287390525226521</v>
      </c>
      <c r="H99" s="17"/>
      <c r="I99" s="21"/>
      <c r="J99" s="22"/>
      <c r="K99" s="17"/>
      <c r="L99" s="21"/>
      <c r="M99" s="22"/>
      <c r="N99" s="23">
        <f t="shared" si="23"/>
        <v>34.215144093761985</v>
      </c>
      <c r="O99" s="24">
        <f t="shared" si="24"/>
        <v>28.856145621245048</v>
      </c>
      <c r="P99" s="24">
        <f t="shared" si="25"/>
        <v>35.3514403920788</v>
      </c>
      <c r="Q99" t="s">
        <v>168</v>
      </c>
      <c r="R99" t="s">
        <v>160</v>
      </c>
      <c r="S99" s="58" t="s">
        <v>182</v>
      </c>
      <c r="AD99" s="37"/>
      <c r="AE99" s="37"/>
      <c r="AH99" s="37"/>
      <c r="AI99" s="37"/>
      <c r="AJ99" t="s">
        <v>173</v>
      </c>
    </row>
    <row r="100" spans="1:36" s="36" customFormat="1" ht="15" x14ac:dyDescent="0.25">
      <c r="A100">
        <v>3.19</v>
      </c>
      <c r="B100">
        <v>3.24</v>
      </c>
      <c r="C100">
        <v>2.4</v>
      </c>
      <c r="D100" s="20">
        <f t="shared" si="19"/>
        <v>3.8788265799760024E-2</v>
      </c>
      <c r="E100" s="17">
        <f>IF(OR($A100="",$B100="",$C100=""),"",A100*'MPTO_working_3-way'!$I99)</f>
        <v>3.3313934371742135</v>
      </c>
      <c r="F100" s="21">
        <f>IF(OR($A100="",$B100="",$C100=""),"",B100*'MPTO_working_3-way'!$I99)</f>
        <v>3.3836096352490448</v>
      </c>
      <c r="G100" s="22">
        <f>IF(OR($A100="",$B100="",$C100=""),"",C100*'MPTO_working_3-way'!$I99)</f>
        <v>2.5063775075918846</v>
      </c>
      <c r="H100" s="17"/>
      <c r="I100" s="21"/>
      <c r="J100" s="22"/>
      <c r="K100" s="17"/>
      <c r="L100" s="21"/>
      <c r="M100" s="22"/>
      <c r="N100" s="23">
        <f t="shared" si="23"/>
        <v>30.017469231980886</v>
      </c>
      <c r="O100" s="24">
        <f t="shared" si="24"/>
        <v>29.554236682104634</v>
      </c>
      <c r="P100" s="24">
        <f t="shared" si="25"/>
        <v>39.898219520841259</v>
      </c>
      <c r="Q100" t="s">
        <v>129</v>
      </c>
      <c r="R100" t="s">
        <v>74</v>
      </c>
      <c r="S100" s="58" t="s">
        <v>182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3.55</v>
      </c>
      <c r="B101">
        <v>3.18</v>
      </c>
      <c r="C101">
        <v>2.2599999999999998</v>
      </c>
      <c r="D101" s="20">
        <f t="shared" si="19"/>
        <v>3.863342575629658E-2</v>
      </c>
      <c r="E101" s="17">
        <f>IF(OR($A101="",$B101="",$C101=""),"",A101*'MPTO_working_3-way'!$I100)</f>
        <v>3.6470973509218743</v>
      </c>
      <c r="F101" s="21">
        <f>IF(OR($A101="",$B101="",$C101=""),"",B101*'MPTO_working_3-way'!$I100)</f>
        <v>3.2669773453328341</v>
      </c>
      <c r="G101" s="22">
        <f>IF(OR($A101="",$B101="",$C101=""),"",C101*'MPTO_working_3-way'!$I100)</f>
        <v>2.3218140881925171</v>
      </c>
      <c r="H101" s="17"/>
      <c r="I101" s="21"/>
      <c r="J101" s="22"/>
      <c r="K101" s="17"/>
      <c r="L101" s="21"/>
      <c r="M101" s="22"/>
      <c r="N101" s="23">
        <f t="shared" si="23"/>
        <v>27.41906518473467</v>
      </c>
      <c r="O101" s="24">
        <f t="shared" si="24"/>
        <v>30.60933377541134</v>
      </c>
      <c r="P101" s="24">
        <f t="shared" si="25"/>
        <v>43.069770533543391</v>
      </c>
      <c r="Q101" t="s">
        <v>101</v>
      </c>
      <c r="R101" t="s">
        <v>130</v>
      </c>
      <c r="S101" s="58" t="s">
        <v>182</v>
      </c>
      <c r="AD101" s="37"/>
      <c r="AE101" s="37"/>
      <c r="AH101" s="37"/>
      <c r="AI101" s="37"/>
      <c r="AJ101" t="s">
        <v>96</v>
      </c>
    </row>
    <row r="102" spans="1:36" s="36" customFormat="1" ht="15" x14ac:dyDescent="0.25">
      <c r="A102">
        <v>2.0699999999999998</v>
      </c>
      <c r="B102">
        <v>3.44</v>
      </c>
      <c r="C102">
        <v>3.76</v>
      </c>
      <c r="D102" s="20">
        <f t="shared" si="19"/>
        <v>3.9746908666728809E-2</v>
      </c>
      <c r="E102" s="17">
        <f>IF(OR($A102="",$B102="",$C102=""),"",A102*'MPTO_working_3-way'!$I101)</f>
        <v>2.150291710205503</v>
      </c>
      <c r="F102" s="21">
        <f>IF(OR($A102="",$B102="",$C102=""),"",B102*'MPTO_working_3-way'!$I101)</f>
        <v>3.5734316343511745</v>
      </c>
      <c r="G102" s="22">
        <f>IF(OR($A102="",$B102="",$C102=""),"",C102*'MPTO_working_3-way'!$I101)</f>
        <v>3.9058438794070973</v>
      </c>
      <c r="H102" s="17"/>
      <c r="I102" s="21"/>
      <c r="J102" s="22"/>
      <c r="K102" s="17"/>
      <c r="L102" s="21"/>
      <c r="M102" s="22"/>
      <c r="N102" s="23">
        <f t="shared" si="23"/>
        <v>46.505318104232011</v>
      </c>
      <c r="O102" s="24">
        <f t="shared" si="24"/>
        <v>27.984304789465192</v>
      </c>
      <c r="P102" s="24">
        <f t="shared" si="25"/>
        <v>25.602661828659645</v>
      </c>
      <c r="Q102" t="s">
        <v>128</v>
      </c>
      <c r="R102" t="s">
        <v>132</v>
      </c>
      <c r="S102" s="58" t="s">
        <v>182</v>
      </c>
      <c r="AD102" s="37"/>
      <c r="AE102" s="37"/>
      <c r="AH102" s="37"/>
      <c r="AI102" s="37"/>
      <c r="AJ102" t="s">
        <v>96</v>
      </c>
    </row>
    <row r="103" spans="1:36" s="36" customFormat="1" ht="15" x14ac:dyDescent="0.25">
      <c r="A103">
        <v>2.93</v>
      </c>
      <c r="B103">
        <v>2.99</v>
      </c>
      <c r="C103">
        <v>2.72</v>
      </c>
      <c r="D103" s="20">
        <f t="shared" si="19"/>
        <v>4.3392147686291516E-2</v>
      </c>
      <c r="E103" s="17">
        <f>IF(OR($A103="",$B103="",$C103=""),"",A103*'MPTO_working_3-way'!$I102)</f>
        <v>3.0431959374659492</v>
      </c>
      <c r="F103" s="21">
        <f>IF(OR($A103="",$B103="",$C103=""),"",B103*'MPTO_working_3-way'!$I102)</f>
        <v>3.105513943011327</v>
      </c>
      <c r="G103" s="22">
        <f>IF(OR($A103="",$B103="",$C103=""),"",C103*'MPTO_working_3-way'!$I102)</f>
        <v>2.8250829180571269</v>
      </c>
      <c r="H103" s="17"/>
      <c r="I103" s="21"/>
      <c r="J103" s="22"/>
      <c r="K103" s="17"/>
      <c r="L103" s="21"/>
      <c r="M103" s="22"/>
      <c r="N103" s="23">
        <f t="shared" si="23"/>
        <v>32.860191080325045</v>
      </c>
      <c r="O103" s="24">
        <f t="shared" si="24"/>
        <v>32.200789252626215</v>
      </c>
      <c r="P103" s="24">
        <f t="shared" si="25"/>
        <v>35.397191126967783</v>
      </c>
      <c r="Q103" t="s">
        <v>79</v>
      </c>
      <c r="R103" t="s">
        <v>77</v>
      </c>
      <c r="S103" s="58" t="s">
        <v>182</v>
      </c>
      <c r="AD103" s="37"/>
      <c r="AE103" s="37"/>
      <c r="AH103" s="37"/>
      <c r="AI103" s="37"/>
      <c r="AJ103" t="s">
        <v>97</v>
      </c>
    </row>
    <row r="104" spans="1:36" s="36" customFormat="1" ht="15" x14ac:dyDescent="0.25">
      <c r="A104">
        <v>1.65</v>
      </c>
      <c r="B104">
        <v>3.48</v>
      </c>
      <c r="C104">
        <v>5.92</v>
      </c>
      <c r="D104" s="20">
        <f t="shared" si="19"/>
        <v>6.2335846818605489E-2</v>
      </c>
      <c r="E104" s="17">
        <f>IF(OR($A104="",$B104="",$C104=""),"",A104*'MPTO_working_3-way'!$I103)</f>
        <v>1.7155823993001025</v>
      </c>
      <c r="F104" s="21">
        <f>IF(OR($A104="",$B104="",$C104=""),"",B104*'MPTO_working_3-way'!$I103)</f>
        <v>3.6183192421602164</v>
      </c>
      <c r="G104" s="22">
        <f>IF(OR($A104="",$B104="",$C104=""),"",C104*'MPTO_working_3-way'!$I103)</f>
        <v>6.1553016993070342</v>
      </c>
      <c r="H104" s="17"/>
      <c r="I104" s="21"/>
      <c r="J104" s="22"/>
      <c r="K104" s="17"/>
      <c r="L104" s="21"/>
      <c r="M104" s="22"/>
      <c r="N104" s="23">
        <f t="shared" si="23"/>
        <v>58.289243373443625</v>
      </c>
      <c r="O104" s="24">
        <f t="shared" si="24"/>
        <v>27.63714125464999</v>
      </c>
      <c r="P104" s="24">
        <f t="shared" si="25"/>
        <v>16.24615735915236</v>
      </c>
      <c r="Q104" t="s">
        <v>93</v>
      </c>
      <c r="R104" t="s">
        <v>78</v>
      </c>
      <c r="S104" s="58" t="s">
        <v>182</v>
      </c>
      <c r="AD104" s="37"/>
      <c r="AE104" s="37"/>
      <c r="AH104" s="37"/>
      <c r="AI104" s="37"/>
      <c r="AJ104" t="s">
        <v>97</v>
      </c>
    </row>
    <row r="105" spans="1:36" s="36" customFormat="1" ht="15" x14ac:dyDescent="0.25">
      <c r="A105">
        <v>3.76</v>
      </c>
      <c r="B105">
        <v>3.16</v>
      </c>
      <c r="C105">
        <v>2.11</v>
      </c>
      <c r="D105" s="20">
        <f t="shared" si="19"/>
        <v>5.6346792300141724E-2</v>
      </c>
      <c r="E105" s="17">
        <f>IF(OR($A105="",$B105="",$C105=""),"",A105*'MPTO_working_3-way'!$I104)</f>
        <v>3.9231544753004557</v>
      </c>
      <c r="F105" s="21">
        <f>IF(OR($A105="",$B105="",$C105=""),"",B105*'MPTO_working_3-way'!$I104)</f>
        <v>3.2971191866886813</v>
      </c>
      <c r="G105" s="22">
        <f>IF(OR($A105="",$B105="",$C105=""),"",C105*'MPTO_working_3-way'!$I104)</f>
        <v>2.2015574316180748</v>
      </c>
      <c r="H105" s="17"/>
      <c r="I105" s="21"/>
      <c r="J105" s="22"/>
      <c r="K105" s="17"/>
      <c r="L105" s="21"/>
      <c r="M105" s="22"/>
      <c r="N105" s="23">
        <f t="shared" si="23"/>
        <v>25.489692192745352</v>
      </c>
      <c r="O105" s="24">
        <f t="shared" si="24"/>
        <v>30.329507166051421</v>
      </c>
      <c r="P105" s="24">
        <f t="shared" si="25"/>
        <v>45.422389879015405</v>
      </c>
      <c r="Q105" t="s">
        <v>87</v>
      </c>
      <c r="R105" t="s">
        <v>94</v>
      </c>
      <c r="S105" s="58" t="s">
        <v>182</v>
      </c>
      <c r="AD105" s="37"/>
      <c r="AE105" s="37"/>
      <c r="AH105" s="37"/>
      <c r="AI105" s="37"/>
      <c r="AJ105" t="s">
        <v>97</v>
      </c>
    </row>
    <row r="106" spans="1:36" s="36" customFormat="1" ht="15" x14ac:dyDescent="0.25">
      <c r="A106">
        <v>1.57</v>
      </c>
      <c r="B106">
        <v>4.12</v>
      </c>
      <c r="C106">
        <v>5.85</v>
      </c>
      <c r="D106" s="20">
        <f t="shared" si="19"/>
        <v>5.0601292701348388E-2</v>
      </c>
      <c r="E106" s="17">
        <f>IF(OR($A106="",$B106="",$C106=""),"",A106*'MPTO_working_3-way'!$I105)</f>
        <v>1.6678672795052107</v>
      </c>
      <c r="F106" s="21">
        <f>IF(OR($A106="",$B106="",$C106=""),"",B106*'MPTO_working_3-way'!$I105)</f>
        <v>4.3768236888926548</v>
      </c>
      <c r="G106" s="22">
        <f>IF(OR($A106="",$B106="",$C106=""),"",C106*'MPTO_working_3-way'!$I105)</f>
        <v>6.2146647038888414</v>
      </c>
      <c r="H106" s="17"/>
      <c r="I106" s="21"/>
      <c r="J106" s="22"/>
      <c r="K106" s="17"/>
      <c r="L106" s="21"/>
      <c r="M106" s="22"/>
      <c r="N106" s="23">
        <f t="shared" si="23"/>
        <v>59.956809051177018</v>
      </c>
      <c r="O106" s="24">
        <f t="shared" si="24"/>
        <v>22.847618983094154</v>
      </c>
      <c r="P106" s="24">
        <f t="shared" si="25"/>
        <v>16.090972685529561</v>
      </c>
      <c r="Q106" t="s">
        <v>138</v>
      </c>
      <c r="R106" t="s">
        <v>144</v>
      </c>
      <c r="S106" s="58" t="s">
        <v>182</v>
      </c>
      <c r="AD106" s="37"/>
      <c r="AE106" s="37"/>
      <c r="AH106" s="37"/>
      <c r="AI106" s="37"/>
      <c r="AJ106" t="s">
        <v>99</v>
      </c>
    </row>
    <row r="107" spans="1:36" s="36" customFormat="1" ht="15" x14ac:dyDescent="0.25">
      <c r="A107">
        <v>2.99</v>
      </c>
      <c r="B107">
        <v>3.54</v>
      </c>
      <c r="C107">
        <v>2.34</v>
      </c>
      <c r="D107" s="20">
        <f t="shared" si="19"/>
        <v>4.4284463591759193E-2</v>
      </c>
      <c r="E107" s="17">
        <f>IF(OR($A107="",$B107="",$C107=""),"",A107*'MPTO_working_3-way'!$I106)</f>
        <v>3.1584769089774238</v>
      </c>
      <c r="F107" s="21">
        <f>IF(OR($A107="",$B107="",$C107=""),"",B107*'MPTO_working_3-way'!$I106)</f>
        <v>3.7394676447425019</v>
      </c>
      <c r="G107" s="22">
        <f>IF(OR($A107="",$B107="",$C107=""),"",C107*'MPTO_working_3-way'!$I106)</f>
        <v>2.4718514939823315</v>
      </c>
      <c r="H107" s="17"/>
      <c r="I107" s="21"/>
      <c r="J107" s="22"/>
      <c r="K107" s="17"/>
      <c r="L107" s="21"/>
      <c r="M107" s="22"/>
      <c r="N107" s="23">
        <f t="shared" si="23"/>
        <v>31.660829849908765</v>
      </c>
      <c r="O107" s="24">
        <f t="shared" si="24"/>
        <v>26.74177436475345</v>
      </c>
      <c r="P107" s="24">
        <f t="shared" si="25"/>
        <v>40.455504808216766</v>
      </c>
      <c r="Q107" t="s">
        <v>142</v>
      </c>
      <c r="R107" t="s">
        <v>135</v>
      </c>
      <c r="S107" s="58" t="s">
        <v>182</v>
      </c>
      <c r="AD107" s="37"/>
      <c r="AE107" s="37"/>
      <c r="AH107" s="37"/>
      <c r="AI107" s="37"/>
      <c r="AJ107" t="s">
        <v>99</v>
      </c>
    </row>
    <row r="108" spans="1:36" s="36" customFormat="1" ht="15" x14ac:dyDescent="0.25">
      <c r="A108">
        <v>1.53</v>
      </c>
      <c r="B108">
        <v>4.13</v>
      </c>
      <c r="C108">
        <v>7.31</v>
      </c>
      <c r="D108" s="20">
        <f t="shared" si="19"/>
        <v>3.2524427455911997E-2</v>
      </c>
      <c r="E108" s="17">
        <f>IF(OR($A108="",$B108="",$C108=""),"",A108*'MPTO_working_3-way'!$I107)</f>
        <v>1.6074199778330631</v>
      </c>
      <c r="F108" s="21">
        <f>IF(OR($A108="",$B108="",$C108=""),"",B108*'MPTO_working_3-way'!$I107)</f>
        <v>4.3389833388565684</v>
      </c>
      <c r="G108" s="22">
        <f>IF(OR($A108="",$B108="",$C108=""),"",C108*'MPTO_working_3-way'!$I107)</f>
        <v>7.6798954496468559</v>
      </c>
      <c r="H108" s="17"/>
      <c r="I108" s="21"/>
      <c r="J108" s="22"/>
      <c r="K108" s="17"/>
      <c r="L108" s="21"/>
      <c r="M108" s="22"/>
      <c r="N108" s="23">
        <f t="shared" si="23"/>
        <v>62.211495053587917</v>
      </c>
      <c r="O108" s="24">
        <f t="shared" si="24"/>
        <v>23.046873470215381</v>
      </c>
      <c r="P108" s="24">
        <f t="shared" si="25"/>
        <v>13.021010592611425</v>
      </c>
      <c r="Q108" t="s">
        <v>161</v>
      </c>
      <c r="R108" t="s">
        <v>153</v>
      </c>
      <c r="S108" s="58" t="s">
        <v>183</v>
      </c>
      <c r="AD108" s="37"/>
      <c r="AE108" s="37"/>
      <c r="AH108" s="37"/>
      <c r="AI108" s="37"/>
      <c r="AJ108" t="s">
        <v>173</v>
      </c>
    </row>
    <row r="109" spans="1:36" s="36" customFormat="1" ht="15" x14ac:dyDescent="0.25">
      <c r="A109">
        <v>2.46</v>
      </c>
      <c r="B109">
        <v>3.37</v>
      </c>
      <c r="C109">
        <v>3.09</v>
      </c>
      <c r="D109" s="20">
        <f t="shared" si="19"/>
        <v>2.6864565554416409E-2</v>
      </c>
      <c r="E109" s="17">
        <f>IF(OR($A109="",$B109="",$C109=""),"",A109*'MPTO_working_3-way'!$I108)</f>
        <v>2.5689397804357275</v>
      </c>
      <c r="F109" s="21">
        <f>IF(OR($A109="",$B109="",$C109=""),"",B109*'MPTO_working_3-way'!$I108)</f>
        <v>3.5192386423042286</v>
      </c>
      <c r="G109" s="22">
        <f>IF(OR($A109="",$B109="",$C109=""),"",C109*'MPTO_working_3-way'!$I108)</f>
        <v>3.2268389924985357</v>
      </c>
      <c r="H109" s="17"/>
      <c r="I109" s="21"/>
      <c r="J109" s="22"/>
      <c r="K109" s="17"/>
      <c r="L109" s="21"/>
      <c r="M109" s="22"/>
      <c r="N109" s="23">
        <f t="shared" si="23"/>
        <v>38.926564476742477</v>
      </c>
      <c r="O109" s="24">
        <f t="shared" si="24"/>
        <v>28.415236977087975</v>
      </c>
      <c r="P109" s="24">
        <f t="shared" si="25"/>
        <v>30.990080457212454</v>
      </c>
      <c r="Q109" t="s">
        <v>175</v>
      </c>
      <c r="R109" t="s">
        <v>165</v>
      </c>
      <c r="S109" s="58" t="s">
        <v>183</v>
      </c>
      <c r="AD109" s="37"/>
      <c r="AE109" s="37"/>
      <c r="AH109" s="37"/>
      <c r="AI109" s="37"/>
      <c r="AJ109" t="s">
        <v>173</v>
      </c>
    </row>
    <row r="110" spans="1:36" s="36" customFormat="1" ht="15" x14ac:dyDescent="0.25">
      <c r="A110">
        <v>2.65</v>
      </c>
      <c r="B110">
        <v>3.05</v>
      </c>
      <c r="C110">
        <v>3.11</v>
      </c>
      <c r="D110" s="20">
        <f t="shared" si="19"/>
        <v>2.6770751385182923E-2</v>
      </c>
      <c r="E110" s="17">
        <f>IF(OR($A110="",$B110="",$C110=""),"",A110*'MPTO_working_3-way'!$I109)</f>
        <v>2.7361897327581666</v>
      </c>
      <c r="F110" s="21">
        <f>IF(OR($A110="",$B110="",$C110=""),"",B110*'MPTO_working_3-way'!$I109)</f>
        <v>3.1491995037405314</v>
      </c>
      <c r="G110" s="22">
        <f>IF(OR($A110="",$B110="",$C110=""),"",C110*'MPTO_working_3-way'!$I109)</f>
        <v>3.2111509693878864</v>
      </c>
      <c r="H110" s="17"/>
      <c r="I110" s="21"/>
      <c r="J110" s="22"/>
      <c r="K110" s="17"/>
      <c r="L110" s="21"/>
      <c r="M110" s="22"/>
      <c r="N110" s="23">
        <f t="shared" si="23"/>
        <v>36.547173173987758</v>
      </c>
      <c r="O110" s="24">
        <f t="shared" si="24"/>
        <v>31.754101282317233</v>
      </c>
      <c r="P110" s="24">
        <f t="shared" si="25"/>
        <v>31.14148196497349</v>
      </c>
      <c r="Q110" t="s">
        <v>158</v>
      </c>
      <c r="R110" t="s">
        <v>174</v>
      </c>
      <c r="S110" s="58" t="s">
        <v>183</v>
      </c>
      <c r="AD110" s="37"/>
      <c r="AE110" s="37"/>
      <c r="AH110" s="37"/>
      <c r="AI110" s="37"/>
      <c r="AJ110" t="s">
        <v>173</v>
      </c>
    </row>
    <row r="111" spans="1:36" s="36" customFormat="1" ht="15" x14ac:dyDescent="0.25">
      <c r="A111">
        <v>1.99</v>
      </c>
      <c r="B111">
        <v>3.23</v>
      </c>
      <c r="C111">
        <v>4.38</v>
      </c>
      <c r="D111" s="20">
        <f t="shared" si="19"/>
        <v>4.0420588316989692E-2</v>
      </c>
      <c r="E111" s="17">
        <f>IF(OR($A111="",$B111="",$C111=""),"",A111*'MPTO_working_3-way'!$I110)</f>
        <v>2.0434604854532887</v>
      </c>
      <c r="F111" s="21">
        <f>IF(OR($A111="",$B111="",$C111=""),"",B111*'MPTO_working_3-way'!$I110)</f>
        <v>3.3167725467407649</v>
      </c>
      <c r="G111" s="22">
        <f>IF(OR($A111="",$B111="",$C111=""),"",C111*'MPTO_working_3-way'!$I110)</f>
        <v>4.4976667971283435</v>
      </c>
      <c r="H111" s="17"/>
      <c r="I111" s="21"/>
      <c r="J111" s="22"/>
      <c r="K111" s="17"/>
      <c r="L111" s="21"/>
      <c r="M111" s="22"/>
      <c r="N111" s="23">
        <f t="shared" si="23"/>
        <v>48.93659589302878</v>
      </c>
      <c r="O111" s="24">
        <f t="shared" si="24"/>
        <v>30.149791277748385</v>
      </c>
      <c r="P111" s="24">
        <f t="shared" si="25"/>
        <v>22.233750188841846</v>
      </c>
      <c r="Q111" t="s">
        <v>131</v>
      </c>
      <c r="R111" t="s">
        <v>139</v>
      </c>
      <c r="S111" s="58" t="s">
        <v>183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1.6</v>
      </c>
      <c r="B112">
        <v>4.16</v>
      </c>
      <c r="C112">
        <v>5.62</v>
      </c>
      <c r="D112" s="20">
        <f t="shared" si="19"/>
        <v>4.3320558445113733E-2</v>
      </c>
      <c r="E112" s="17">
        <f>IF(OR($A112="",$B112="",$C112=""),"",A112*'MPTO_working_3-way'!$I111)</f>
        <v>1.6428332022162928</v>
      </c>
      <c r="F112" s="21">
        <f>IF(OR($A112="",$B112="",$C112=""),"",B112*'MPTO_working_3-way'!$I111)</f>
        <v>4.2713663257623615</v>
      </c>
      <c r="G112" s="22">
        <f>IF(OR($A112="",$B112="",$C112=""),"",C112*'MPTO_working_3-way'!$I111)</f>
        <v>5.7704516227847282</v>
      </c>
      <c r="H112" s="17"/>
      <c r="I112" s="21"/>
      <c r="J112" s="22"/>
      <c r="K112" s="17"/>
      <c r="L112" s="21"/>
      <c r="M112" s="22"/>
      <c r="N112" s="23">
        <f t="shared" si="23"/>
        <v>60.870452255952245</v>
      </c>
      <c r="O112" s="24">
        <f t="shared" si="24"/>
        <v>23.411712406135479</v>
      </c>
      <c r="P112" s="24">
        <f t="shared" si="25"/>
        <v>17.329666122691034</v>
      </c>
      <c r="Q112" t="s">
        <v>75</v>
      </c>
      <c r="R112" t="s">
        <v>125</v>
      </c>
      <c r="S112" s="58" t="s">
        <v>183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5.14</v>
      </c>
      <c r="B113">
        <v>3.67</v>
      </c>
      <c r="C113">
        <v>1.74</v>
      </c>
      <c r="D113" s="20">
        <f t="shared" si="19"/>
        <v>4.174473689373781E-2</v>
      </c>
      <c r="E113" s="17">
        <f>IF(OR($A113="",$B113="",$C113=""),"",A113*'MPTO_working_3-way'!$I112)</f>
        <v>5.3477618239493268</v>
      </c>
      <c r="F113" s="21">
        <f>IF(OR($A113="",$B113="",$C113=""),"",B113*'MPTO_working_3-way'!$I112)</f>
        <v>3.8183435591233521</v>
      </c>
      <c r="G113" s="22">
        <f>IF(OR($A113="",$B113="",$C113=""),"",C113*'MPTO_working_3-way'!$I112)</f>
        <v>1.810331823671562</v>
      </c>
      <c r="H113" s="17"/>
      <c r="I113" s="21"/>
      <c r="J113" s="22"/>
      <c r="K113" s="17"/>
      <c r="L113" s="21"/>
      <c r="M113" s="22"/>
      <c r="N113" s="23">
        <f t="shared" si="23"/>
        <v>18.699411696340267</v>
      </c>
      <c r="O113" s="24">
        <f t="shared" si="24"/>
        <v>26.189366789969746</v>
      </c>
      <c r="P113" s="24">
        <f t="shared" si="25"/>
        <v>55.238492022522401</v>
      </c>
      <c r="Q113" t="s">
        <v>133</v>
      </c>
      <c r="R113" t="s">
        <v>140</v>
      </c>
      <c r="S113" s="58" t="s">
        <v>183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1.04</v>
      </c>
      <c r="B114">
        <v>10.28</v>
      </c>
      <c r="C114">
        <v>42.28</v>
      </c>
      <c r="D114" s="20">
        <f t="shared" si="19"/>
        <v>8.2466570973799058E-2</v>
      </c>
      <c r="E114" s="17">
        <f>IF(OR($A114="",$B114="",$C114=""),"",A114*'MPTO_working_3-way'!$I113)</f>
        <v>1.0850533807829184</v>
      </c>
      <c r="F114" s="21">
        <f>IF(OR($A114="",$B114="",$C114=""),"",B114*'MPTO_working_3-way'!$I113)</f>
        <v>10.725335340815768</v>
      </c>
      <c r="G114" s="22">
        <f>IF(OR($A114="",$B114="",$C114=""),"",C114*'MPTO_working_3-way'!$I113)</f>
        <v>44.111593211059407</v>
      </c>
      <c r="H114" s="17"/>
      <c r="I114" s="21"/>
      <c r="J114" s="22"/>
      <c r="K114" s="17"/>
      <c r="L114" s="21"/>
      <c r="M114" s="22"/>
      <c r="N114" s="23">
        <f t="shared" si="23"/>
        <v>92.1613643817645</v>
      </c>
      <c r="O114" s="24">
        <f t="shared" si="24"/>
        <v>9.3237177973769541</v>
      </c>
      <c r="P114" s="24">
        <f t="shared" si="25"/>
        <v>2.2669777425978022</v>
      </c>
      <c r="Q114" t="s">
        <v>80</v>
      </c>
      <c r="R114" t="s">
        <v>95</v>
      </c>
      <c r="S114" s="58" t="s">
        <v>183</v>
      </c>
      <c r="AD114" s="37"/>
      <c r="AE114" s="37"/>
      <c r="AH114" s="37"/>
      <c r="AI114" s="37"/>
      <c r="AJ114" t="s">
        <v>97</v>
      </c>
    </row>
    <row r="115" spans="1:36" s="36" customFormat="1" ht="15" x14ac:dyDescent="0.25">
      <c r="A115">
        <v>1.4</v>
      </c>
      <c r="B115">
        <v>4.59</v>
      </c>
      <c r="C115">
        <v>7.57</v>
      </c>
      <c r="D115" s="20">
        <f t="shared" si="19"/>
        <v>6.4251034334180002E-2</v>
      </c>
      <c r="E115" s="17">
        <f>IF(OR($A115="",$B115="",$C115=""),"",A115*'MPTO_working_3-way'!$I114)</f>
        <v>1.4584426316512329</v>
      </c>
      <c r="F115" s="21">
        <f>IF(OR($A115="",$B115="",$C115=""),"",B115*'MPTO_working_3-way'!$I114)</f>
        <v>4.7816083423422562</v>
      </c>
      <c r="G115" s="22">
        <f>IF(OR($A115="",$B115="",$C115=""),"",C115*'MPTO_working_3-way'!$I114)</f>
        <v>7.8860076582855951</v>
      </c>
      <c r="H115" s="17"/>
      <c r="I115" s="21"/>
      <c r="J115" s="22"/>
      <c r="K115" s="17"/>
      <c r="L115" s="21"/>
      <c r="M115" s="22"/>
      <c r="N115" s="23">
        <f t="shared" si="23"/>
        <v>68.566289705054146</v>
      </c>
      <c r="O115" s="24">
        <f t="shared" si="24"/>
        <v>20.913465269515424</v>
      </c>
      <c r="P115" s="24">
        <f t="shared" si="25"/>
        <v>12.680687660115694</v>
      </c>
      <c r="Q115" t="s">
        <v>176</v>
      </c>
      <c r="R115" t="s">
        <v>73</v>
      </c>
      <c r="S115" s="58" t="s">
        <v>183</v>
      </c>
      <c r="AD115" s="37"/>
      <c r="AE115" s="37"/>
      <c r="AH115" s="37"/>
      <c r="AI115" s="37"/>
      <c r="AJ115" t="s">
        <v>97</v>
      </c>
    </row>
    <row r="116" spans="1:36" s="36" customFormat="1" ht="15" x14ac:dyDescent="0.25">
      <c r="A116">
        <v>1.46</v>
      </c>
      <c r="B116">
        <v>4.55</v>
      </c>
      <c r="C116">
        <v>6.8</v>
      </c>
      <c r="D116" s="20">
        <f t="shared" si="19"/>
        <v>5.1770550158946493E-2</v>
      </c>
      <c r="E116" s="17">
        <f>IF(OR($A116="",$B116="",$C116=""),"",A116*'MPTO_working_3-way'!$I115)</f>
        <v>1.5804011936217466</v>
      </c>
      <c r="F116" s="21">
        <f>IF(OR($A116="",$B116="",$C116=""),"",B116*'MPTO_working_3-way'!$I115)</f>
        <v>4.9252228979307855</v>
      </c>
      <c r="G116" s="22">
        <f>IF(OR($A116="",$B116="",$C116=""),"",C116*'MPTO_working_3-way'!$I115)</f>
        <v>7.3607726826218336</v>
      </c>
      <c r="H116" s="17"/>
      <c r="I116" s="21"/>
      <c r="J116" s="22"/>
      <c r="K116" s="17"/>
      <c r="L116" s="21"/>
      <c r="M116" s="22"/>
      <c r="N116" s="23">
        <f t="shared" si="23"/>
        <v>63.275072433243182</v>
      </c>
      <c r="O116" s="24">
        <f t="shared" si="24"/>
        <v>20.303649615941769</v>
      </c>
      <c r="P116" s="24">
        <f t="shared" si="25"/>
        <v>13.585530257725742</v>
      </c>
      <c r="Q116" t="s">
        <v>91</v>
      </c>
      <c r="R116" t="s">
        <v>143</v>
      </c>
      <c r="S116" s="58" t="s">
        <v>183</v>
      </c>
      <c r="AD116" s="37"/>
      <c r="AE116" s="37"/>
      <c r="AH116" s="37"/>
      <c r="AI116" s="37"/>
      <c r="AJ116" t="s">
        <v>99</v>
      </c>
    </row>
    <row r="117" spans="1:36" s="36" customFormat="1" ht="15" x14ac:dyDescent="0.25">
      <c r="A117">
        <v>1.98</v>
      </c>
      <c r="B117">
        <v>3.36</v>
      </c>
      <c r="C117">
        <v>4.0999999999999996</v>
      </c>
      <c r="D117" s="20">
        <f t="shared" si="19"/>
        <v>4.6571991693942882E-2</v>
      </c>
      <c r="E117" s="17">
        <f>IF(OR($A117="",$B117="",$C117=""),"",A117*'MPTO_working_3-way'!$I116)</f>
        <v>2.1072170479816763</v>
      </c>
      <c r="F117" s="21">
        <f>IF(OR($A117="",$B117="",$C117=""),"",B117*'MPTO_working_3-way'!$I116)</f>
        <v>3.5758834753628448</v>
      </c>
      <c r="G117" s="22">
        <f>IF(OR($A117="",$B117="",$C117=""),"",C117*'MPTO_working_3-way'!$I116)</f>
        <v>4.3634292407701381</v>
      </c>
      <c r="H117" s="17"/>
      <c r="I117" s="21"/>
      <c r="J117" s="22"/>
      <c r="K117" s="17"/>
      <c r="L117" s="21"/>
      <c r="M117" s="22"/>
      <c r="N117" s="23">
        <f t="shared" si="23"/>
        <v>47.455956231837384</v>
      </c>
      <c r="O117" s="24">
        <f t="shared" si="24"/>
        <v>27.965117065189883</v>
      </c>
      <c r="P117" s="24">
        <f t="shared" si="25"/>
        <v>22.9177544729361</v>
      </c>
      <c r="Q117" t="s">
        <v>141</v>
      </c>
      <c r="R117" t="s">
        <v>137</v>
      </c>
      <c r="S117" s="58" t="s">
        <v>183</v>
      </c>
      <c r="AD117" s="37"/>
      <c r="AE117" s="37"/>
      <c r="AH117" s="37"/>
      <c r="AI117" s="37"/>
      <c r="AJ117" t="s">
        <v>99</v>
      </c>
    </row>
    <row r="118" spans="1:36" s="36" customFormat="1" ht="15" x14ac:dyDescent="0.25">
      <c r="A118">
        <v>4.58</v>
      </c>
      <c r="B118">
        <v>4.2300000000000004</v>
      </c>
      <c r="C118">
        <v>1.68</v>
      </c>
      <c r="D118" s="20">
        <f t="shared" si="19"/>
        <v>4.9985325977149664E-2</v>
      </c>
      <c r="E118" s="17">
        <f>IF(OR($A118="",$B118="",$C118=""),"",A118*'MPTO_working_3-way'!$I117)</f>
        <v>4.8171091197279754</v>
      </c>
      <c r="F118" s="21">
        <f>IF(OR($A118="",$B118="",$C118=""),"",B118*'MPTO_working_3-way'!$I117)</f>
        <v>4.4489894271723438</v>
      </c>
      <c r="G118" s="22">
        <f>IF(OR($A118="",$B118="",$C118=""),"",C118*'MPTO_working_3-way'!$I117)</f>
        <v>1.7669745242670301</v>
      </c>
      <c r="H118" s="17"/>
      <c r="I118" s="21"/>
      <c r="J118" s="22"/>
      <c r="K118" s="17"/>
      <c r="L118" s="21"/>
      <c r="M118" s="22"/>
      <c r="N118" s="23">
        <f t="shared" si="23"/>
        <v>20.759338747478289</v>
      </c>
      <c r="O118" s="24">
        <f t="shared" si="24"/>
        <v>22.477014530366567</v>
      </c>
      <c r="P118" s="24">
        <f t="shared" si="25"/>
        <v>56.593911585387247</v>
      </c>
      <c r="Q118" t="s">
        <v>136</v>
      </c>
      <c r="R118" t="s">
        <v>90</v>
      </c>
      <c r="S118" s="58" t="s">
        <v>183</v>
      </c>
      <c r="AD118" s="37"/>
      <c r="AE118" s="37"/>
      <c r="AH118" s="37"/>
      <c r="AI118" s="37"/>
      <c r="AJ118" t="s">
        <v>99</v>
      </c>
    </row>
    <row r="119" spans="1:36" s="36" customFormat="1" ht="15" x14ac:dyDescent="0.25">
      <c r="A119">
        <v>2.19</v>
      </c>
      <c r="B119">
        <v>3.08</v>
      </c>
      <c r="C119">
        <v>3.97</v>
      </c>
      <c r="D119" s="20">
        <f t="shared" si="19"/>
        <v>3.3185498007277658E-2</v>
      </c>
      <c r="E119" s="17">
        <f>IF(OR($A119="",$B119="",$C119=""),"",A119*'MPTO_working_3-way'!$I118)</f>
        <v>2.291992661809735</v>
      </c>
      <c r="F119" s="21">
        <f>IF(OR($A119="",$B119="",$C119=""),"",B119*'MPTO_working_3-way'!$I118)</f>
        <v>3.2234417344173441</v>
      </c>
      <c r="G119" s="22">
        <f>IF(OR($A119="",$B119="",$C119=""),"",C119*'MPTO_working_3-way'!$I118)</f>
        <v>4.1548908070249535</v>
      </c>
      <c r="H119" s="17"/>
      <c r="I119" s="21"/>
      <c r="J119" s="22"/>
      <c r="K119" s="17"/>
      <c r="L119" s="21"/>
      <c r="M119" s="22"/>
      <c r="N119" s="23">
        <f t="shared" si="23"/>
        <v>43.630157140660728</v>
      </c>
      <c r="O119" s="24">
        <f t="shared" si="24"/>
        <v>31.022741603262009</v>
      </c>
      <c r="P119" s="24">
        <f t="shared" si="25"/>
        <v>24.06802119346272</v>
      </c>
      <c r="Q119" t="s">
        <v>162</v>
      </c>
      <c r="R119" t="s">
        <v>167</v>
      </c>
      <c r="S119" s="58" t="s">
        <v>184</v>
      </c>
      <c r="AD119" s="37"/>
      <c r="AE119" s="37"/>
      <c r="AH119" s="37"/>
      <c r="AI119" s="37"/>
      <c r="AJ119" t="s">
        <v>173</v>
      </c>
    </row>
    <row r="120" spans="1:36" s="36" customFormat="1" ht="15" x14ac:dyDescent="0.25">
      <c r="A120">
        <v>1.47</v>
      </c>
      <c r="B120">
        <v>4.3</v>
      </c>
      <c r="C120">
        <v>8.5500000000000007</v>
      </c>
      <c r="D120" s="20">
        <f t="shared" si="19"/>
        <v>2.9789312705906568E-2</v>
      </c>
      <c r="E120" s="17">
        <f>IF(OR($A120="",$B120="",$C120=""),"",A120*'MPTO_working_3-way'!$I119)</f>
        <v>1.5434784291864099</v>
      </c>
      <c r="F120" s="21">
        <f>IF(OR($A120="",$B120="",$C120=""),"",B120*'MPTO_working_3-way'!$I119)</f>
        <v>4.5149369017017431</v>
      </c>
      <c r="G120" s="22">
        <f>IF(OR($A120="",$B120="",$C120=""),"",C120*'MPTO_working_3-way'!$I119)</f>
        <v>8.9773745371046303</v>
      </c>
      <c r="H120" s="17"/>
      <c r="I120" s="21"/>
      <c r="J120" s="22"/>
      <c r="K120" s="17"/>
      <c r="L120" s="21"/>
      <c r="M120" s="22"/>
      <c r="N120" s="23">
        <f t="shared" si="23"/>
        <v>64.78872532913303</v>
      </c>
      <c r="O120" s="24">
        <f t="shared" si="24"/>
        <v>22.148703775308263</v>
      </c>
      <c r="P120" s="24">
        <f t="shared" si="25"/>
        <v>11.139114179394797</v>
      </c>
      <c r="Q120" t="s">
        <v>166</v>
      </c>
      <c r="R120" t="s">
        <v>155</v>
      </c>
      <c r="S120" s="58" t="s">
        <v>184</v>
      </c>
      <c r="AD120" s="37"/>
      <c r="AE120" s="37"/>
      <c r="AH120" s="37"/>
      <c r="AI120" s="37"/>
      <c r="AJ120" t="s">
        <v>173</v>
      </c>
    </row>
    <row r="121" spans="1:36" s="36" customFormat="1" ht="15" x14ac:dyDescent="0.25">
      <c r="A121">
        <v>1.96</v>
      </c>
      <c r="B121">
        <v>3.41</v>
      </c>
      <c r="C121">
        <v>4.1900000000000004</v>
      </c>
      <c r="D121" s="20">
        <f t="shared" si="19"/>
        <v>4.2122698084335886E-2</v>
      </c>
      <c r="E121" s="17">
        <f>IF(OR($A121="",$B121="",$C121=""),"",A121*'MPTO_working_3-way'!$I120)</f>
        <v>2.025043576094264</v>
      </c>
      <c r="F121" s="21">
        <f>IF(OR($A121="",$B121="",$C121=""),"",B121*'MPTO_working_3-way'!$I120)</f>
        <v>3.5231625482048168</v>
      </c>
      <c r="G121" s="22">
        <f>IF(OR($A121="",$B121="",$C121=""),"",C121*'MPTO_working_3-way'!$I120)</f>
        <v>4.329047236650494</v>
      </c>
      <c r="H121" s="17"/>
      <c r="I121" s="21"/>
      <c r="J121" s="22"/>
      <c r="K121" s="17"/>
      <c r="L121" s="21"/>
      <c r="M121" s="22"/>
      <c r="N121" s="23">
        <f t="shared" si="23"/>
        <v>49.381653402674772</v>
      </c>
      <c r="O121" s="24">
        <f t="shared" si="24"/>
        <v>28.38358963907406</v>
      </c>
      <c r="P121" s="24">
        <f t="shared" si="25"/>
        <v>23.099771042778645</v>
      </c>
      <c r="Q121" t="s">
        <v>102</v>
      </c>
      <c r="R121" t="s">
        <v>127</v>
      </c>
      <c r="S121" s="58" t="s">
        <v>184</v>
      </c>
      <c r="AD121" s="37"/>
      <c r="AE121" s="37"/>
      <c r="AH121" s="37"/>
      <c r="AI121" s="37"/>
      <c r="AJ121" t="s">
        <v>96</v>
      </c>
    </row>
    <row r="122" spans="1:36" s="36" customFormat="1" ht="15" x14ac:dyDescent="0.25">
      <c r="A122">
        <v>1.44</v>
      </c>
      <c r="B122">
        <v>4.5199999999999996</v>
      </c>
      <c r="C122">
        <v>6.7</v>
      </c>
      <c r="D122" s="20">
        <f t="shared" si="19"/>
        <v>6.4937113840825234E-2</v>
      </c>
      <c r="E122" s="17">
        <f>IF(OR($A122="",$B122="",$C122=""),"",A122*'MPTO_working_3-way'!$I121)</f>
        <v>1.4828966102965053</v>
      </c>
      <c r="F122" s="21">
        <f>IF(OR($A122="",$B122="",$C122=""),"",B122*'MPTO_working_3-way'!$I121)</f>
        <v>4.6546476934306975</v>
      </c>
      <c r="G122" s="22">
        <f>IF(OR($A122="",$B122="",$C122=""),"",C122*'MPTO_working_3-way'!$I121)</f>
        <v>6.899588395129574</v>
      </c>
      <c r="H122" s="17"/>
      <c r="I122" s="21"/>
      <c r="J122" s="22"/>
      <c r="K122" s="17"/>
      <c r="L122" s="21"/>
      <c r="M122" s="22"/>
      <c r="N122" s="23">
        <f t="shared" si="23"/>
        <v>67.435584723607249</v>
      </c>
      <c r="O122" s="24">
        <f t="shared" si="24"/>
        <v>21.483903097786381</v>
      </c>
      <c r="P122" s="24">
        <f t="shared" si="25"/>
        <v>14.493618209252901</v>
      </c>
      <c r="Q122" t="s">
        <v>85</v>
      </c>
      <c r="R122" t="s">
        <v>72</v>
      </c>
      <c r="S122" s="58" t="s">
        <v>184</v>
      </c>
      <c r="AD122" s="37"/>
      <c r="AE122" s="37"/>
      <c r="AH122" s="37"/>
      <c r="AI122" s="37"/>
      <c r="AJ122" t="s">
        <v>97</v>
      </c>
    </row>
    <row r="123" spans="1:36" s="36" customFormat="1" ht="15" x14ac:dyDescent="0.25">
      <c r="A123">
        <v>2.2599999999999998</v>
      </c>
      <c r="B123">
        <v>3.07</v>
      </c>
      <c r="C123">
        <v>3.78</v>
      </c>
      <c r="D123" s="20">
        <f t="shared" si="19"/>
        <v>3.2761039679260584E-2</v>
      </c>
      <c r="E123" s="17">
        <f>IF(OR($A123="",$B123="",$C123=""),"",A123*'MPTO_working_3-way'!$I122)</f>
        <v>2.3551972976705988</v>
      </c>
      <c r="F123" s="21">
        <f>IF(OR($A123="",$B123="",$C123=""),"",B123*'MPTO_working_3-way'!$I122)</f>
        <v>3.1993166831189108</v>
      </c>
      <c r="G123" s="22">
        <f>IF(OR($A123="",$B123="",$C123=""),"",C123*'MPTO_working_3-way'!$I122)</f>
        <v>3.9392237987587895</v>
      </c>
      <c r="H123" s="17"/>
      <c r="I123" s="21"/>
      <c r="J123" s="22"/>
      <c r="K123" s="17"/>
      <c r="L123" s="21"/>
      <c r="M123" s="22"/>
      <c r="N123" s="23">
        <f t="shared" si="23"/>
        <v>42.459287847733485</v>
      </c>
      <c r="O123" s="24">
        <f t="shared" si="24"/>
        <v>31.256674441653963</v>
      </c>
      <c r="P123" s="24">
        <f t="shared" si="25"/>
        <v>25.38571178197822</v>
      </c>
      <c r="Q123" t="s">
        <v>159</v>
      </c>
      <c r="R123" t="s">
        <v>164</v>
      </c>
      <c r="S123" s="58" t="s">
        <v>185</v>
      </c>
      <c r="AD123" s="37"/>
      <c r="AE123" s="37"/>
      <c r="AH123" s="37"/>
      <c r="AI123" s="37"/>
      <c r="AJ123" t="s">
        <v>173</v>
      </c>
    </row>
    <row r="124" spans="1:36" s="70" customFormat="1" ht="15" x14ac:dyDescent="0.25">
      <c r="A124" s="63">
        <v>2.89</v>
      </c>
      <c r="B124" s="63">
        <v>3.02</v>
      </c>
      <c r="C124" s="63">
        <v>2.86</v>
      </c>
      <c r="D124" s="64">
        <f t="shared" si="19"/>
        <v>2.6796938710593965E-2</v>
      </c>
      <c r="E124" s="65">
        <f>IF(OR($A124="",$B124="",$C124=""),"",A124*'MPTO_working_3-way'!$I123)</f>
        <v>3.0776682589999851</v>
      </c>
      <c r="F124" s="66">
        <f>IF(OR($A124="",$B124="",$C124=""),"",B124*'MPTO_working_3-way'!$I123)</f>
        <v>3.2161100837992924</v>
      </c>
      <c r="G124" s="67">
        <f>IF(OR($A124="",$B124="",$C124=""),"",C124*'MPTO_working_3-way'!$I123)</f>
        <v>3.04572014558476</v>
      </c>
      <c r="H124" s="65"/>
      <c r="I124" s="66"/>
      <c r="J124" s="67"/>
      <c r="K124" s="65"/>
      <c r="L124" s="66"/>
      <c r="M124" s="67"/>
      <c r="N124" s="68">
        <f t="shared" si="23"/>
        <v>32.49213092007929</v>
      </c>
      <c r="O124" s="69">
        <f t="shared" si="24"/>
        <v>31.093463032791103</v>
      </c>
      <c r="P124" s="69">
        <f t="shared" si="25"/>
        <v>32.832957468192006</v>
      </c>
      <c r="Q124" s="63" t="s">
        <v>154</v>
      </c>
      <c r="R124" s="63" t="s">
        <v>157</v>
      </c>
      <c r="S124" s="72" t="s">
        <v>186</v>
      </c>
      <c r="AD124" s="71"/>
      <c r="AE124" s="71"/>
      <c r="AH124" s="71"/>
      <c r="AI124" s="71"/>
      <c r="AJ124" s="63" t="s">
        <v>173</v>
      </c>
    </row>
    <row r="125" spans="1:36" s="36" customFormat="1" ht="15" x14ac:dyDescent="0.25">
      <c r="A125">
        <v>1.55</v>
      </c>
      <c r="B125">
        <v>3.49</v>
      </c>
      <c r="C125">
        <v>7.74</v>
      </c>
      <c r="D125" s="20">
        <f t="shared" si="19"/>
        <v>6.0893208020247558E-2</v>
      </c>
      <c r="E125" s="17">
        <f>IF(OR($A125="",$B125="",$C125=""),"",A125*'MPTO_working_3-way'!$I124)</f>
        <v>1.6007796115028539</v>
      </c>
      <c r="F125" s="21">
        <f>IF(OR($A125="",$B125="",$C125=""),"",B125*'MPTO_working_3-way'!$I124)</f>
        <v>3.6043360284806196</v>
      </c>
      <c r="G125" s="22">
        <f>IF(OR($A125="",$B125="",$C125=""),"",C125*'MPTO_working_3-way'!$I124)</f>
        <v>7.9935704471174773</v>
      </c>
      <c r="H125" s="17"/>
      <c r="I125" s="21"/>
      <c r="J125" s="22"/>
      <c r="K125" s="17"/>
      <c r="L125" s="21"/>
      <c r="M125" s="22"/>
      <c r="N125" s="23">
        <f t="shared" ref="N125:N133" si="26">(1/E125)* 100</f>
        <v>62.469561257166049</v>
      </c>
      <c r="O125" s="24">
        <f t="shared" ref="O125:O133" si="27">(1/F125)* 100</f>
        <v>27.74436101679294</v>
      </c>
      <c r="P125" s="24">
        <f t="shared" ref="P125:P133" si="28">(1/G125)* 100</f>
        <v>12.510054256926018</v>
      </c>
      <c r="Q125" t="s">
        <v>77</v>
      </c>
      <c r="R125" t="s">
        <v>92</v>
      </c>
      <c r="S125" s="58" t="s">
        <v>185</v>
      </c>
      <c r="AD125" s="37"/>
      <c r="AE125" s="37"/>
      <c r="AH125" s="37"/>
      <c r="AI125" s="37"/>
      <c r="AJ125" t="s">
        <v>97</v>
      </c>
    </row>
    <row r="126" spans="1:36" s="36" customFormat="1" ht="15" x14ac:dyDescent="0.25">
      <c r="A126">
        <v>1.69</v>
      </c>
      <c r="B126">
        <v>3.25</v>
      </c>
      <c r="C126">
        <v>6.68</v>
      </c>
      <c r="D126" s="20">
        <f t="shared" si="19"/>
        <v>4.910888282606396E-2</v>
      </c>
      <c r="E126" s="17">
        <f>IF(OR($A126="",$B126="",$C126=""),"",A126*'MPTO_working_3-way'!$I125)</f>
        <v>1.7352868264209038</v>
      </c>
      <c r="F126" s="21">
        <f>IF(OR($A126="",$B126="",$C126=""),"",B126*'MPTO_working_3-way'!$I125)</f>
        <v>3.3370900508094303</v>
      </c>
      <c r="G126" s="22">
        <f>IF(OR($A126="",$B126="",$C126=""),"",C126*'MPTO_working_3-way'!$I125)</f>
        <v>6.8590035505867677</v>
      </c>
      <c r="H126" s="17"/>
      <c r="I126" s="21"/>
      <c r="J126" s="22"/>
      <c r="K126" s="17"/>
      <c r="L126" s="21"/>
      <c r="M126" s="22"/>
      <c r="N126" s="23">
        <f t="shared" si="26"/>
        <v>57.627360778306524</v>
      </c>
      <c r="O126" s="24">
        <f t="shared" si="27"/>
        <v>29.966227604719396</v>
      </c>
      <c r="P126" s="24">
        <f t="shared" si="28"/>
        <v>14.579377202894914</v>
      </c>
      <c r="Q126" t="s">
        <v>94</v>
      </c>
      <c r="R126" t="s">
        <v>79</v>
      </c>
      <c r="S126" s="58" t="s">
        <v>185</v>
      </c>
      <c r="AD126" s="37"/>
      <c r="AE126" s="37"/>
      <c r="AH126" s="37"/>
      <c r="AI126" s="37"/>
      <c r="AJ126" t="s">
        <v>97</v>
      </c>
    </row>
    <row r="127" spans="1:36" s="36" customFormat="1" ht="15" x14ac:dyDescent="0.25">
      <c r="A127">
        <v>2.2999999999999998</v>
      </c>
      <c r="B127">
        <v>3.1</v>
      </c>
      <c r="C127">
        <v>3.48</v>
      </c>
      <c r="D127" s="20">
        <f t="shared" si="19"/>
        <v>4.4719575696023028E-2</v>
      </c>
      <c r="E127" s="17">
        <f>IF(OR($A127="",$B127="",$C127=""),"",A127*'MPTO_working_3-way'!$I126)</f>
        <v>2.4400543784465691</v>
      </c>
      <c r="F127" s="21">
        <f>IF(OR($A127="",$B127="",$C127=""),"",B127*'MPTO_working_3-way'!$I126)</f>
        <v>3.2887689448627677</v>
      </c>
      <c r="G127" s="22">
        <f>IF(OR($A127="",$B127="",$C127=""),"",C127*'MPTO_working_3-way'!$I126)</f>
        <v>3.6919083639104615</v>
      </c>
      <c r="H127" s="17"/>
      <c r="I127" s="21"/>
      <c r="J127" s="22"/>
      <c r="K127" s="17"/>
      <c r="L127" s="21"/>
      <c r="M127" s="22"/>
      <c r="N127" s="23">
        <f t="shared" si="26"/>
        <v>40.982693206888193</v>
      </c>
      <c r="O127" s="24">
        <f t="shared" si="27"/>
        <v>30.406514314788009</v>
      </c>
      <c r="P127" s="24">
        <f t="shared" si="28"/>
        <v>27.086262751678973</v>
      </c>
      <c r="Q127" t="s">
        <v>86</v>
      </c>
      <c r="R127" t="s">
        <v>81</v>
      </c>
      <c r="S127" s="58" t="s">
        <v>185</v>
      </c>
      <c r="AD127" s="37"/>
      <c r="AE127" s="37"/>
      <c r="AH127" s="37"/>
      <c r="AI127" s="37"/>
      <c r="AJ127" t="s">
        <v>97</v>
      </c>
    </row>
    <row r="128" spans="1:36" s="36" customFormat="1" ht="15" x14ac:dyDescent="0.25">
      <c r="A128">
        <v>2.89</v>
      </c>
      <c r="B128">
        <v>3.02</v>
      </c>
      <c r="C128">
        <v>2.86</v>
      </c>
      <c r="D128" s="20">
        <f t="shared" si="19"/>
        <v>2.6796938710593965E-2</v>
      </c>
      <c r="E128" s="17">
        <f>IF(OR($A128="",$B128="",$C128=""),"",A128*'MPTO_working_3-way'!$I127)</f>
        <v>3.0319246713673249</v>
      </c>
      <c r="F128" s="21">
        <f>IF(OR($A128="",$B128="",$C128=""),"",B128*'MPTO_working_3-way'!$I127)</f>
        <v>3.1683088261347132</v>
      </c>
      <c r="G128" s="22">
        <f>IF(OR($A128="",$B128="",$C128=""),"",C128*'MPTO_working_3-way'!$I127)</f>
        <v>3.0004514048825426</v>
      </c>
      <c r="H128" s="17"/>
      <c r="I128" s="21"/>
      <c r="J128" s="22"/>
      <c r="K128" s="17"/>
      <c r="L128" s="21"/>
      <c r="M128" s="22"/>
      <c r="N128" s="23">
        <f t="shared" si="26"/>
        <v>32.982349774179056</v>
      </c>
      <c r="O128" s="24">
        <f t="shared" si="27"/>
        <v>31.562579750787243</v>
      </c>
      <c r="P128" s="24">
        <f t="shared" si="28"/>
        <v>33.328318478104016</v>
      </c>
      <c r="Q128" t="s">
        <v>154</v>
      </c>
      <c r="R128" t="s">
        <v>157</v>
      </c>
      <c r="S128" s="58" t="s">
        <v>186</v>
      </c>
      <c r="AD128" s="37"/>
      <c r="AE128" s="37"/>
      <c r="AH128" s="37"/>
      <c r="AI128" s="37"/>
      <c r="AJ128" t="s">
        <v>173</v>
      </c>
    </row>
    <row r="129" spans="1:36" s="36" customFormat="1" ht="15" x14ac:dyDescent="0.25">
      <c r="A129">
        <v>2.56</v>
      </c>
      <c r="B129">
        <v>2.75</v>
      </c>
      <c r="C129">
        <v>3.32</v>
      </c>
      <c r="D129" s="20">
        <f t="shared" si="19"/>
        <v>5.5466182913472162E-2</v>
      </c>
      <c r="E129" s="17">
        <f>IF(OR($A129="",$B129="",$C129=""),"",A129*'MPTO_working_3-way'!$I128)</f>
        <v>2.6744821137818189</v>
      </c>
      <c r="F129" s="21">
        <f>IF(OR($A129="",$B129="",$C129=""),"",B129*'MPTO_working_3-way'!$I128)</f>
        <v>2.8729788331640633</v>
      </c>
      <c r="G129" s="22">
        <f>IF(OR($A129="",$B129="",$C129=""),"",C129*'MPTO_working_3-way'!$I128)</f>
        <v>3.4684689913107962</v>
      </c>
      <c r="H129" s="17"/>
      <c r="I129" s="21"/>
      <c r="J129" s="22"/>
      <c r="K129" s="17"/>
      <c r="L129" s="21"/>
      <c r="M129" s="22"/>
      <c r="N129" s="23">
        <f t="shared" si="26"/>
        <v>37.390416441632588</v>
      </c>
      <c r="O129" s="24">
        <f t="shared" si="27"/>
        <v>34.80707857839252</v>
      </c>
      <c r="P129" s="24">
        <f t="shared" si="28"/>
        <v>28.831164485114286</v>
      </c>
      <c r="Q129" t="s">
        <v>78</v>
      </c>
      <c r="R129" t="s">
        <v>80</v>
      </c>
      <c r="S129" s="58" t="s">
        <v>186</v>
      </c>
      <c r="AD129" s="37"/>
      <c r="AE129" s="37"/>
      <c r="AH129" s="37"/>
      <c r="AI129" s="37"/>
      <c r="AJ129" t="s">
        <v>97</v>
      </c>
    </row>
    <row r="130" spans="1:36" s="36" customFormat="1" ht="15" x14ac:dyDescent="0.25">
      <c r="A130">
        <v>3.74</v>
      </c>
      <c r="B130">
        <v>3.16</v>
      </c>
      <c r="C130">
        <v>2.12</v>
      </c>
      <c r="D130" s="20">
        <f t="shared" si="19"/>
        <v>5.5533488554463606E-2</v>
      </c>
      <c r="E130" s="17">
        <f>IF(OR($A130="",$B130="",$C130=""),"",A130*'MPTO_working_3-way'!$I129)</f>
        <v>3.8402205507776217</v>
      </c>
      <c r="F130" s="21">
        <f>IF(OR($A130="",$B130="",$C130=""),"",B130*'MPTO_working_3-way'!$I129)</f>
        <v>3.2446783263254773</v>
      </c>
      <c r="G130" s="22">
        <f>IF(OR($A130="",$B130="",$C130=""),"",C130*'MPTO_working_3-way'!$I129)</f>
        <v>2.1768095100664593</v>
      </c>
      <c r="H130" s="17"/>
      <c r="I130" s="21"/>
      <c r="J130" s="22"/>
      <c r="K130" s="17"/>
      <c r="L130" s="21"/>
      <c r="M130" s="22"/>
      <c r="N130" s="23">
        <f t="shared" si="26"/>
        <v>26.040171046881827</v>
      </c>
      <c r="O130" s="24">
        <f t="shared" si="27"/>
        <v>30.819696112448742</v>
      </c>
      <c r="P130" s="24">
        <f t="shared" si="28"/>
        <v>45.938792318555677</v>
      </c>
      <c r="Q130" t="s">
        <v>82</v>
      </c>
      <c r="R130" t="s">
        <v>93</v>
      </c>
      <c r="S130" s="58" t="s">
        <v>186</v>
      </c>
      <c r="AD130" s="37"/>
      <c r="AE130" s="37"/>
      <c r="AH130" s="37"/>
      <c r="AI130" s="37"/>
      <c r="AJ130" t="s">
        <v>97</v>
      </c>
    </row>
    <row r="131" spans="1:36" s="36" customFormat="1" ht="15" x14ac:dyDescent="0.25">
      <c r="A131">
        <v>34.950000000000003</v>
      </c>
      <c r="B131">
        <v>8.92</v>
      </c>
      <c r="C131">
        <v>1.0900000000000001</v>
      </c>
      <c r="D131" s="20">
        <f t="shared" si="19"/>
        <v>5.8151119269350904E-2</v>
      </c>
      <c r="E131" s="17">
        <f>IF(OR($A131="",$B131="",$C131=""),"",A131*'MPTO_working_3-way'!$I130)</f>
        <v>36.888543092825856</v>
      </c>
      <c r="F131" s="21">
        <f>IF(OR($A131="",$B131="",$C131=""),"",B131*'MPTO_working_3-way'!$I130)</f>
        <v>9.414758351588171</v>
      </c>
      <c r="G131" s="22">
        <f>IF(OR($A131="",$B131="",$C131=""),"",C131*'MPTO_working_3-way'!$I130)</f>
        <v>1.1504581393756848</v>
      </c>
      <c r="H131" s="17"/>
      <c r="I131" s="21"/>
      <c r="J131" s="22"/>
      <c r="K131" s="17"/>
      <c r="L131" s="21"/>
      <c r="M131" s="22"/>
      <c r="N131" s="23">
        <f t="shared" si="26"/>
        <v>2.7108687851499393</v>
      </c>
      <c r="O131" s="24">
        <f t="shared" si="27"/>
        <v>10.621621529259013</v>
      </c>
      <c r="P131" s="24">
        <f t="shared" si="28"/>
        <v>86.921893615587493</v>
      </c>
      <c r="Q131" t="s">
        <v>95</v>
      </c>
      <c r="R131" t="s">
        <v>176</v>
      </c>
      <c r="S131" s="58" t="s">
        <v>186</v>
      </c>
      <c r="AD131" s="37"/>
      <c r="AE131" s="37"/>
      <c r="AH131" s="37"/>
      <c r="AI131" s="37"/>
      <c r="AJ131" t="s">
        <v>97</v>
      </c>
    </row>
    <row r="132" spans="1:36" s="36" customFormat="1" ht="15" x14ac:dyDescent="0.25">
      <c r="A132">
        <v>3.14</v>
      </c>
      <c r="B132">
        <v>2.94</v>
      </c>
      <c r="C132">
        <v>2.5299999999999998</v>
      </c>
      <c r="D132" s="20">
        <f t="shared" ref="D132:D195" si="29">IF(OR($A132="",$B132="",$C132=""),"",(1/A132)+(1/B132)+(1/C132)-1)</f>
        <v>5.3864308997433996E-2</v>
      </c>
      <c r="E132" s="17">
        <f>IF(OR($A132="",$B132="",$C132=""),"",A132*'MPTO_working_3-way'!$I131)</f>
        <v>3.314375154061016</v>
      </c>
      <c r="F132" s="21">
        <f>IF(OR($A132="",$B132="",$C132=""),"",B132*'MPTO_working_3-way'!$I131)</f>
        <v>3.1032684563501229</v>
      </c>
      <c r="G132" s="22">
        <f>IF(OR($A132="",$B132="",$C132=""),"",C132*'MPTO_working_3-way'!$I131)</f>
        <v>2.6704997260427925</v>
      </c>
      <c r="H132" s="17"/>
      <c r="I132" s="21"/>
      <c r="J132" s="22"/>
      <c r="K132" s="17"/>
      <c r="L132" s="21"/>
      <c r="M132" s="22"/>
      <c r="N132" s="23">
        <f t="shared" si="26"/>
        <v>30.171599578120372</v>
      </c>
      <c r="O132" s="24">
        <f t="shared" si="27"/>
        <v>32.224089345339451</v>
      </c>
      <c r="P132" s="24">
        <f t="shared" si="28"/>
        <v>37.446174970473514</v>
      </c>
      <c r="Q132" t="s">
        <v>73</v>
      </c>
      <c r="R132" t="s">
        <v>85</v>
      </c>
      <c r="S132" s="58" t="s">
        <v>187</v>
      </c>
      <c r="AD132" s="37"/>
      <c r="AE132" s="37"/>
      <c r="AH132" s="37"/>
      <c r="AI132" s="37"/>
      <c r="AJ132" t="s">
        <v>97</v>
      </c>
    </row>
    <row r="133" spans="1:36" s="70" customFormat="1" ht="15" x14ac:dyDescent="0.25">
      <c r="A133" s="63">
        <v>6.56</v>
      </c>
      <c r="B133" s="63">
        <v>3.64</v>
      </c>
      <c r="C133" s="63">
        <v>1.57</v>
      </c>
      <c r="D133" s="64">
        <f t="shared" si="29"/>
        <v>6.4106974274754203E-2</v>
      </c>
      <c r="E133" s="65">
        <f>IF(OR($A133="",$B133="",$C133=""),"",A133*'MPTO_working_3-way'!$I132)</f>
        <v>6.9414713424069419</v>
      </c>
      <c r="F133" s="66">
        <f>IF(OR($A133="",$B133="",$C133=""),"",B133*'MPTO_working_3-way'!$I132)</f>
        <v>3.8516700741404373</v>
      </c>
      <c r="G133" s="67">
        <f>IF(OR($A133="",$B133="",$C133=""),"",C133*'MPTO_working_3-way'!$I132)</f>
        <v>1.661297257252881</v>
      </c>
      <c r="H133" s="65"/>
      <c r="I133" s="66"/>
      <c r="J133" s="67"/>
      <c r="K133" s="65"/>
      <c r="L133" s="66"/>
      <c r="M133" s="67"/>
      <c r="N133" s="68">
        <f t="shared" si="26"/>
        <v>14.406167664926956</v>
      </c>
      <c r="O133" s="69">
        <f t="shared" si="27"/>
        <v>25.962763703824404</v>
      </c>
      <c r="P133" s="69">
        <f t="shared" si="28"/>
        <v>60.193923491669324</v>
      </c>
      <c r="Q133" s="63" t="s">
        <v>72</v>
      </c>
      <c r="R133" s="63" t="s">
        <v>87</v>
      </c>
      <c r="S133" s="72" t="s">
        <v>187</v>
      </c>
      <c r="AD133" s="71"/>
      <c r="AE133" s="71"/>
      <c r="AH133" s="71"/>
      <c r="AI133" s="71"/>
      <c r="AJ133" s="63" t="s">
        <v>97</v>
      </c>
    </row>
    <row r="134" spans="1:36" s="36" customFormat="1" ht="15" x14ac:dyDescent="0.25">
      <c r="A134">
        <v>6.27</v>
      </c>
      <c r="B134">
        <v>4.29</v>
      </c>
      <c r="C134">
        <v>1.56</v>
      </c>
      <c r="D134" s="20">
        <f t="shared" si="29"/>
        <v>3.361550729971774E-2</v>
      </c>
      <c r="E134" s="17">
        <f>IF(OR($A134="",$B134="",$C134=""),"",A134*'MPTO_working_3-way'!$I133)</f>
        <v>6.6077292174139108</v>
      </c>
      <c r="F134" s="21">
        <f>IF(OR($A134="",$B134="",$C134=""),"",B134*'MPTO_working_3-way'!$I133)</f>
        <v>4.5210778855989915</v>
      </c>
      <c r="G134" s="22">
        <f>IF(OR($A134="",$B134="",$C134=""),"",C134*'MPTO_working_3-way'!$I133)</f>
        <v>1.644028322035997</v>
      </c>
      <c r="H134" s="17"/>
      <c r="I134" s="21"/>
      <c r="J134" s="22"/>
      <c r="K134" s="17"/>
      <c r="L134" s="21"/>
      <c r="M134" s="22"/>
      <c r="N134" s="23">
        <f t="shared" ref="N134:N169" si="30">(1/E134)* 100</f>
        <v>15.133792065277357</v>
      </c>
      <c r="O134" s="24">
        <f t="shared" ref="O134:O169" si="31">(1/F134)* 100</f>
        <v>22.118619172328444</v>
      </c>
      <c r="P134" s="24">
        <f t="shared" ref="P134:P169" si="32">(1/G134)* 100</f>
        <v>60.826202723903222</v>
      </c>
      <c r="Q134" t="s">
        <v>188</v>
      </c>
      <c r="R134" t="s">
        <v>189</v>
      </c>
      <c r="S134" s="58" t="s">
        <v>200</v>
      </c>
      <c r="AD134" s="37"/>
      <c r="AE134" s="37"/>
      <c r="AH134" s="37"/>
      <c r="AI134" s="37"/>
      <c r="AJ134" t="s">
        <v>205</v>
      </c>
    </row>
    <row r="135" spans="1:36" s="36" customFormat="1" ht="15" x14ac:dyDescent="0.25">
      <c r="A135">
        <v>2.97</v>
      </c>
      <c r="B135">
        <v>3.29</v>
      </c>
      <c r="C135">
        <v>2.58</v>
      </c>
      <c r="D135" s="20">
        <f t="shared" si="29"/>
        <v>2.8248603706297892E-2</v>
      </c>
      <c r="E135" s="17">
        <f>IF(OR($A135="",$B135="",$C135=""),"",A135*'MPTO_working_3-way'!$I134)</f>
        <v>3.1603977135960202</v>
      </c>
      <c r="F135" s="21">
        <f>IF(OR($A135="",$B135="",$C135=""),"",B135*'MPTO_working_3-way'!$I134)</f>
        <v>3.5009119453639412</v>
      </c>
      <c r="G135" s="22">
        <f>IF(OR($A135="",$B135="",$C135=""),"",C135*'MPTO_working_3-way'!$I134)</f>
        <v>2.7453959936288661</v>
      </c>
      <c r="H135" s="17"/>
      <c r="I135" s="21"/>
      <c r="J135" s="22"/>
      <c r="K135" s="17"/>
      <c r="L135" s="21"/>
      <c r="M135" s="22"/>
      <c r="N135" s="23">
        <f t="shared" si="30"/>
        <v>31.641587250174354</v>
      </c>
      <c r="O135" s="24">
        <f t="shared" si="31"/>
        <v>28.563986058668036</v>
      </c>
      <c r="P135" s="24">
        <f t="shared" si="32"/>
        <v>36.424617881014662</v>
      </c>
      <c r="Q135" t="s">
        <v>139</v>
      </c>
      <c r="R135" t="s">
        <v>132</v>
      </c>
      <c r="S135" s="58" t="s">
        <v>200</v>
      </c>
      <c r="AD135" s="37"/>
      <c r="AE135" s="37"/>
      <c r="AH135" s="37"/>
      <c r="AI135" s="37"/>
      <c r="AJ135" t="s">
        <v>96</v>
      </c>
    </row>
    <row r="136" spans="1:36" s="36" customFormat="1" ht="15" x14ac:dyDescent="0.25">
      <c r="A136">
        <v>2.92</v>
      </c>
      <c r="B136">
        <v>3.39</v>
      </c>
      <c r="C136">
        <v>2.56</v>
      </c>
      <c r="D136" s="20">
        <f t="shared" si="29"/>
        <v>2.8076004162120638E-2</v>
      </c>
      <c r="E136" s="17">
        <f>IF(OR($A136="",$B136="",$C136=""),"",A136*'MPTO_working_3-way'!$I135)</f>
        <v>3.0181572813151756</v>
      </c>
      <c r="F136" s="21">
        <f>IF(OR($A136="",$B136="",$C136=""),"",B136*'MPTO_working_3-way'!$I135)</f>
        <v>3.5039565697460433</v>
      </c>
      <c r="G136" s="22">
        <f>IF(OR($A136="",$B136="",$C136=""),"",C136*'MPTO_working_3-way'!$I135)</f>
        <v>2.6460556986872774</v>
      </c>
      <c r="H136" s="17"/>
      <c r="I136" s="21"/>
      <c r="J136" s="22"/>
      <c r="K136" s="17"/>
      <c r="L136" s="21"/>
      <c r="M136" s="22"/>
      <c r="N136" s="23">
        <f t="shared" si="30"/>
        <v>33.132799479695954</v>
      </c>
      <c r="O136" s="24">
        <f t="shared" si="31"/>
        <v>28.539166513484414</v>
      </c>
      <c r="P136" s="24">
        <f t="shared" si="32"/>
        <v>37.792099406528195</v>
      </c>
      <c r="Q136" t="s">
        <v>133</v>
      </c>
      <c r="R136" t="s">
        <v>128</v>
      </c>
      <c r="S136" s="58" t="s">
        <v>200</v>
      </c>
      <c r="AD136" s="37"/>
      <c r="AE136" s="37"/>
      <c r="AH136" s="37"/>
      <c r="AI136" s="37"/>
      <c r="AJ136" t="s">
        <v>96</v>
      </c>
    </row>
    <row r="137" spans="1:36" s="36" customFormat="1" ht="15" x14ac:dyDescent="0.25">
      <c r="A137">
        <v>3.61</v>
      </c>
      <c r="B137">
        <v>2.86</v>
      </c>
      <c r="C137">
        <v>2.39</v>
      </c>
      <c r="D137" s="20">
        <f t="shared" si="29"/>
        <v>4.5068701740661243E-2</v>
      </c>
      <c r="E137" s="17">
        <f>IF(OR($A137="",$B137="",$C137=""),"",A137*'MPTO_working_3-way'!$I136)</f>
        <v>3.7119774593797352</v>
      </c>
      <c r="F137" s="21">
        <f>IF(OR($A137="",$B137="",$C137=""),"",B137*'MPTO_working_3-way'!$I136)</f>
        <v>2.940791006600012</v>
      </c>
      <c r="G137" s="22">
        <f>IF(OR($A137="",$B137="",$C137=""),"",C137*'MPTO_working_3-way'!$I136)</f>
        <v>2.4575141628580521</v>
      </c>
      <c r="H137" s="17"/>
      <c r="I137" s="21"/>
      <c r="J137" s="22"/>
      <c r="K137" s="17"/>
      <c r="L137" s="21"/>
      <c r="M137" s="22"/>
      <c r="N137" s="23">
        <f t="shared" si="30"/>
        <v>26.939818760836392</v>
      </c>
      <c r="O137" s="24">
        <f t="shared" si="31"/>
        <v>34.00445654776901</v>
      </c>
      <c r="P137" s="24">
        <f t="shared" si="32"/>
        <v>40.691525408627349</v>
      </c>
      <c r="Q137" t="s">
        <v>81</v>
      </c>
      <c r="R137" t="s">
        <v>77</v>
      </c>
      <c r="S137" s="58" t="s">
        <v>200</v>
      </c>
      <c r="AD137" s="37"/>
      <c r="AE137" s="37"/>
      <c r="AH137" s="37"/>
      <c r="AI137" s="37"/>
      <c r="AJ137" t="s">
        <v>97</v>
      </c>
    </row>
    <row r="138" spans="1:36" s="36" customFormat="1" ht="15" x14ac:dyDescent="0.25">
      <c r="A138">
        <v>4.47</v>
      </c>
      <c r="B138">
        <v>3.78</v>
      </c>
      <c r="C138">
        <v>1.85</v>
      </c>
      <c r="D138" s="20">
        <f t="shared" si="29"/>
        <v>2.8804451623243521E-2</v>
      </c>
      <c r="E138" s="17">
        <f>IF(OR($A138="",$B138="",$C138=""),"",A138*'MPTO_working_3-way'!$I137)</f>
        <v>4.595499738604679</v>
      </c>
      <c r="F138" s="21">
        <f>IF(OR($A138="",$B138="",$C138=""),"",B138*'MPTO_working_3-way'!$I137)</f>
        <v>3.8861272957328157</v>
      </c>
      <c r="G138" s="22">
        <f>IF(OR($A138="",$B138="",$C138=""),"",C138*'MPTO_working_3-way'!$I137)</f>
        <v>1.9019406076999232</v>
      </c>
      <c r="H138" s="17"/>
      <c r="I138" s="21"/>
      <c r="J138" s="22"/>
      <c r="K138" s="17"/>
      <c r="L138" s="21"/>
      <c r="M138" s="22"/>
      <c r="N138" s="23">
        <f t="shared" si="30"/>
        <v>21.760419037769932</v>
      </c>
      <c r="O138" s="24">
        <f t="shared" si="31"/>
        <v>25.732559020854918</v>
      </c>
      <c r="P138" s="24">
        <f t="shared" si="32"/>
        <v>52.577877350719774</v>
      </c>
      <c r="Q138" t="s">
        <v>190</v>
      </c>
      <c r="R138" t="s">
        <v>191</v>
      </c>
      <c r="S138" s="58" t="s">
        <v>201</v>
      </c>
      <c r="AD138" s="37"/>
      <c r="AE138" s="37"/>
      <c r="AH138" s="37"/>
      <c r="AI138" s="37"/>
      <c r="AJ138" t="s">
        <v>205</v>
      </c>
    </row>
    <row r="139" spans="1:36" s="36" customFormat="1" ht="15" x14ac:dyDescent="0.25">
      <c r="A139">
        <v>3.86</v>
      </c>
      <c r="B139">
        <v>3.72</v>
      </c>
      <c r="C139">
        <v>2</v>
      </c>
      <c r="D139" s="20">
        <f t="shared" si="29"/>
        <v>2.7884561814028652E-2</v>
      </c>
      <c r="E139" s="17">
        <f>IF(OR($A139="",$B139="",$C139=""),"",A139*'MPTO_working_3-way'!$I138)</f>
        <v>4.0339651887189527</v>
      </c>
      <c r="F139" s="21">
        <f>IF(OR($A139="",$B139="",$C139=""),"",B139*'MPTO_working_3-way'!$I138)</f>
        <v>3.88765557047526</v>
      </c>
      <c r="G139" s="22">
        <f>IF(OR($A139="",$B139="",$C139=""),"",C139*'MPTO_working_3-way'!$I138)</f>
        <v>2.0901374034813225</v>
      </c>
      <c r="H139" s="17"/>
      <c r="I139" s="21"/>
      <c r="J139" s="22"/>
      <c r="K139" s="17"/>
      <c r="L139" s="21"/>
      <c r="M139" s="22"/>
      <c r="N139" s="23">
        <f t="shared" si="30"/>
        <v>24.789504946560168</v>
      </c>
      <c r="O139" s="24">
        <f t="shared" si="31"/>
        <v>25.722443304764049</v>
      </c>
      <c r="P139" s="24">
        <f t="shared" si="32"/>
        <v>47.843744546861124</v>
      </c>
      <c r="Q139" t="s">
        <v>192</v>
      </c>
      <c r="R139" t="s">
        <v>193</v>
      </c>
      <c r="S139" s="58" t="s">
        <v>201</v>
      </c>
      <c r="AD139" s="37"/>
      <c r="AE139" s="37"/>
      <c r="AH139" s="37"/>
      <c r="AI139" s="37"/>
      <c r="AJ139" t="s">
        <v>205</v>
      </c>
    </row>
    <row r="140" spans="1:36" s="36" customFormat="1" ht="15" x14ac:dyDescent="0.25">
      <c r="A140">
        <v>1.61</v>
      </c>
      <c r="B140">
        <v>4.1100000000000003</v>
      </c>
      <c r="C140">
        <v>5.99</v>
      </c>
      <c r="D140" s="20">
        <f t="shared" si="29"/>
        <v>3.1371923035750759E-2</v>
      </c>
      <c r="E140" s="17">
        <f>IF(OR($A140="",$B140="",$C140=""),"",A140*'MPTO_working_3-way'!$I139)</f>
        <v>1.6563751671134221</v>
      </c>
      <c r="F140" s="21">
        <f>IF(OR($A140="",$B140="",$C140=""),"",B140*'MPTO_working_3-way'!$I139)</f>
        <v>4.2283862961715313</v>
      </c>
      <c r="G140" s="22">
        <f>IF(OR($A140="",$B140="",$C140=""),"",C140*'MPTO_working_3-way'!$I139)</f>
        <v>6.162538665223229</v>
      </c>
      <c r="H140" s="17"/>
      <c r="I140" s="21"/>
      <c r="J140" s="22"/>
      <c r="K140" s="17"/>
      <c r="L140" s="21"/>
      <c r="M140" s="22"/>
      <c r="N140" s="23">
        <f t="shared" si="30"/>
        <v>60.372795961600154</v>
      </c>
      <c r="O140" s="24">
        <f t="shared" si="31"/>
        <v>23.649684062816608</v>
      </c>
      <c r="P140" s="24">
        <f t="shared" si="32"/>
        <v>16.227078714219743</v>
      </c>
      <c r="Q140" t="s">
        <v>194</v>
      </c>
      <c r="R140" t="s">
        <v>195</v>
      </c>
      <c r="S140" s="58" t="s">
        <v>201</v>
      </c>
      <c r="AD140" s="37"/>
      <c r="AE140" s="37"/>
      <c r="AH140" s="37"/>
      <c r="AI140" s="37"/>
      <c r="AJ140" t="s">
        <v>205</v>
      </c>
    </row>
    <row r="141" spans="1:36" s="36" customFormat="1" ht="15" x14ac:dyDescent="0.25">
      <c r="A141">
        <v>2.77</v>
      </c>
      <c r="B141">
        <v>3.24</v>
      </c>
      <c r="C141">
        <v>2.79</v>
      </c>
      <c r="D141" s="20">
        <f t="shared" si="29"/>
        <v>2.8075744701652194E-2</v>
      </c>
      <c r="E141" s="17">
        <f>IF(OR($A141="",$B141="",$C141=""),"",A141*'MPTO_working_3-way'!$I140)</f>
        <v>2.8472402362248594</v>
      </c>
      <c r="F141" s="21">
        <f>IF(OR($A141="",$B141="",$C141=""),"",B141*'MPTO_working_3-way'!$I140)</f>
        <v>3.3303459802774529</v>
      </c>
      <c r="G141" s="22">
        <f>IF(OR($A141="",$B141="",$C141=""),"",C141*'MPTO_working_3-way'!$I140)</f>
        <v>2.8677979274611398</v>
      </c>
      <c r="H141" s="17"/>
      <c r="I141" s="21"/>
      <c r="J141" s="22"/>
      <c r="K141" s="17"/>
      <c r="L141" s="21"/>
      <c r="M141" s="22"/>
      <c r="N141" s="23">
        <f t="shared" si="30"/>
        <v>35.12172900892601</v>
      </c>
      <c r="O141" s="24">
        <f t="shared" si="31"/>
        <v>30.02691029466823</v>
      </c>
      <c r="P141" s="24">
        <f t="shared" si="32"/>
        <v>34.869960342195363</v>
      </c>
      <c r="Q141" t="s">
        <v>155</v>
      </c>
      <c r="R141" t="s">
        <v>175</v>
      </c>
      <c r="S141" s="58" t="s">
        <v>201</v>
      </c>
      <c r="AD141" s="37"/>
      <c r="AE141" s="37"/>
      <c r="AH141" s="37"/>
      <c r="AI141" s="37"/>
      <c r="AJ141" t="s">
        <v>173</v>
      </c>
    </row>
    <row r="142" spans="1:36" s="36" customFormat="1" ht="15" x14ac:dyDescent="0.25">
      <c r="A142">
        <v>2.97</v>
      </c>
      <c r="B142">
        <v>3.02</v>
      </c>
      <c r="C142">
        <v>2.79</v>
      </c>
      <c r="D142" s="20">
        <f t="shared" si="29"/>
        <v>2.6249103583006583E-2</v>
      </c>
      <c r="E142" s="17">
        <f>IF(OR($A142="",$B142="",$C142=""),"",A142*'MPTO_working_3-way'!$I141)</f>
        <v>3.06317461141618</v>
      </c>
      <c r="F142" s="21">
        <f>IF(OR($A142="",$B142="",$C142=""),"",B142*'MPTO_working_3-way'!$I141)</f>
        <v>3.1147432075679675</v>
      </c>
      <c r="G142" s="22">
        <f>IF(OR($A142="",$B142="",$C142=""),"",C142*'MPTO_working_3-way'!$I141)</f>
        <v>2.8775276652697448</v>
      </c>
      <c r="H142" s="17"/>
      <c r="I142" s="21"/>
      <c r="J142" s="22"/>
      <c r="K142" s="17"/>
      <c r="L142" s="21"/>
      <c r="M142" s="22"/>
      <c r="N142" s="23">
        <f t="shared" si="30"/>
        <v>32.645869950511106</v>
      </c>
      <c r="O142" s="24">
        <f t="shared" si="31"/>
        <v>32.105375414906618</v>
      </c>
      <c r="P142" s="24">
        <f t="shared" si="32"/>
        <v>34.752055108608602</v>
      </c>
      <c r="Q142" t="s">
        <v>174</v>
      </c>
      <c r="R142" t="s">
        <v>162</v>
      </c>
      <c r="S142" s="58" t="s">
        <v>201</v>
      </c>
      <c r="AD142" s="37"/>
      <c r="AE142" s="37"/>
      <c r="AH142" s="37"/>
      <c r="AI142" s="37"/>
      <c r="AJ142" t="s">
        <v>173</v>
      </c>
    </row>
    <row r="143" spans="1:36" s="36" customFormat="1" ht="15" x14ac:dyDescent="0.25">
      <c r="A143">
        <v>2.4300000000000002</v>
      </c>
      <c r="B143">
        <v>3.28</v>
      </c>
      <c r="C143">
        <v>3.21</v>
      </c>
      <c r="D143" s="20">
        <f t="shared" si="29"/>
        <v>2.7927162276122575E-2</v>
      </c>
      <c r="E143" s="17">
        <f>IF(OR($A143="",$B143="",$C143=""),"",A143*'MPTO_working_3-way'!$I142)</f>
        <v>2.4982240596250151</v>
      </c>
      <c r="F143" s="21">
        <f>IF(OR($A143="",$B143="",$C143=""),"",B143*'MPTO_working_3-way'!$I142)</f>
        <v>3.3720884426214188</v>
      </c>
      <c r="G143" s="22">
        <f>IF(OR($A143="",$B143="",$C143=""),"",C143*'MPTO_working_3-way'!$I142)</f>
        <v>3.3001231404923037</v>
      </c>
      <c r="H143" s="17"/>
      <c r="I143" s="21"/>
      <c r="J143" s="22"/>
      <c r="K143" s="17"/>
      <c r="L143" s="21"/>
      <c r="M143" s="22"/>
      <c r="N143" s="23">
        <f t="shared" si="30"/>
        <v>40.028435245720132</v>
      </c>
      <c r="O143" s="24">
        <f t="shared" si="31"/>
        <v>29.655212697286572</v>
      </c>
      <c r="P143" s="24">
        <f t="shared" si="32"/>
        <v>30.301899578535807</v>
      </c>
      <c r="Q143" t="s">
        <v>153</v>
      </c>
      <c r="R143" t="s">
        <v>156</v>
      </c>
      <c r="S143" s="58" t="s">
        <v>201</v>
      </c>
      <c r="AD143" s="37"/>
      <c r="AE143" s="37"/>
      <c r="AH143" s="37"/>
      <c r="AI143" s="37"/>
      <c r="AJ143" t="s">
        <v>173</v>
      </c>
    </row>
    <row r="144" spans="1:36" s="36" customFormat="1" ht="15" x14ac:dyDescent="0.25">
      <c r="A144">
        <v>3.22</v>
      </c>
      <c r="B144">
        <v>3.12</v>
      </c>
      <c r="C144">
        <v>2.52</v>
      </c>
      <c r="D144" s="20">
        <f t="shared" si="29"/>
        <v>2.7897223549397276E-2</v>
      </c>
      <c r="E144" s="17">
        <f>IF(OR($A144="",$B144="",$C144=""),"",A144*'MPTO_working_3-way'!$I143)</f>
        <v>3.3045221135372813</v>
      </c>
      <c r="F144" s="21">
        <f>IF(OR($A144="",$B144="",$C144=""),"",B144*'MPTO_working_3-way'!$I143)</f>
        <v>3.2018972031789805</v>
      </c>
      <c r="G144" s="22">
        <f>IF(OR($A144="",$B144="",$C144=""),"",C144*'MPTO_working_3-way'!$I143)</f>
        <v>2.5861477410291767</v>
      </c>
      <c r="H144" s="17"/>
      <c r="I144" s="21"/>
      <c r="J144" s="22"/>
      <c r="K144" s="17"/>
      <c r="L144" s="21"/>
      <c r="M144" s="22"/>
      <c r="N144" s="23">
        <f t="shared" si="30"/>
        <v>30.261561752103493</v>
      </c>
      <c r="O144" s="24">
        <f t="shared" si="31"/>
        <v>31.231483603132453</v>
      </c>
      <c r="P144" s="24">
        <f t="shared" si="32"/>
        <v>38.667551127687801</v>
      </c>
      <c r="Q144" t="s">
        <v>157</v>
      </c>
      <c r="R144" t="s">
        <v>166</v>
      </c>
      <c r="S144" s="58" t="s">
        <v>201</v>
      </c>
      <c r="AD144" s="37"/>
      <c r="AE144" s="37"/>
      <c r="AH144" s="37"/>
      <c r="AI144" s="37"/>
      <c r="AJ144" t="s">
        <v>173</v>
      </c>
    </row>
    <row r="145" spans="1:36" s="36" customFormat="1" ht="15" x14ac:dyDescent="0.25">
      <c r="A145">
        <v>1.93</v>
      </c>
      <c r="B145">
        <v>3.56</v>
      </c>
      <c r="C145">
        <v>4.12</v>
      </c>
      <c r="D145" s="20">
        <f t="shared" si="29"/>
        <v>4.1752038032342842E-2</v>
      </c>
      <c r="E145" s="17">
        <f>IF(OR($A145="",$B145="",$C145=""),"",A145*'MPTO_working_3-way'!$I144)</f>
        <v>1.9838994231929166</v>
      </c>
      <c r="F145" s="21">
        <f>IF(OR($A145="",$B145="",$C145=""),"",B145*'MPTO_working_3-way'!$I144)</f>
        <v>3.6594206977029966</v>
      </c>
      <c r="G145" s="22">
        <f>IF(OR($A145="",$B145="",$C145=""),"",C145*'MPTO_working_3-way'!$I144)</f>
        <v>4.2350599085776253</v>
      </c>
      <c r="H145" s="17"/>
      <c r="I145" s="21"/>
      <c r="J145" s="22"/>
      <c r="K145" s="17"/>
      <c r="L145" s="21"/>
      <c r="M145" s="22"/>
      <c r="N145" s="23">
        <f t="shared" si="30"/>
        <v>50.405781074858389</v>
      </c>
      <c r="O145" s="24">
        <f t="shared" si="31"/>
        <v>27.326729627661994</v>
      </c>
      <c r="P145" s="24">
        <f t="shared" si="32"/>
        <v>23.612416862737064</v>
      </c>
      <c r="Q145" t="s">
        <v>125</v>
      </c>
      <c r="R145" t="s">
        <v>129</v>
      </c>
      <c r="S145" s="58" t="s">
        <v>201</v>
      </c>
      <c r="AD145" s="37"/>
      <c r="AE145" s="37"/>
      <c r="AH145" s="37"/>
      <c r="AI145" s="37"/>
      <c r="AJ145" t="s">
        <v>96</v>
      </c>
    </row>
    <row r="146" spans="1:36" s="36" customFormat="1" ht="15" x14ac:dyDescent="0.25">
      <c r="A146">
        <v>3.16</v>
      </c>
      <c r="B146">
        <v>3.42</v>
      </c>
      <c r="C146">
        <v>2.33</v>
      </c>
      <c r="D146" s="20">
        <f t="shared" si="29"/>
        <v>3.8037906377468289E-2</v>
      </c>
      <c r="E146" s="17">
        <f>IF(OR($A146="",$B146="",$C146=""),"",A146*'MPTO_working_3-way'!$I145)</f>
        <v>3.2481552264160953</v>
      </c>
      <c r="F146" s="21">
        <f>IF(OR($A146="",$B146="",$C146=""),"",B146*'MPTO_working_3-way'!$I145)</f>
        <v>3.5154085045389385</v>
      </c>
      <c r="G146" s="22">
        <f>IF(OR($A146="",$B146="",$C146=""),"",C146*'MPTO_working_3-way'!$I145)</f>
        <v>2.3950005308700959</v>
      </c>
      <c r="H146" s="17"/>
      <c r="I146" s="21"/>
      <c r="J146" s="22"/>
      <c r="K146" s="17"/>
      <c r="L146" s="21"/>
      <c r="M146" s="22"/>
      <c r="N146" s="23">
        <f t="shared" si="30"/>
        <v>30.786706000604724</v>
      </c>
      <c r="O146" s="24">
        <f t="shared" si="31"/>
        <v>28.446196187693257</v>
      </c>
      <c r="P146" s="24">
        <f t="shared" si="32"/>
        <v>41.753644189661337</v>
      </c>
      <c r="Q146" t="s">
        <v>102</v>
      </c>
      <c r="R146" t="s">
        <v>75</v>
      </c>
      <c r="S146" s="58" t="s">
        <v>201</v>
      </c>
      <c r="AD146" s="37"/>
      <c r="AE146" s="37"/>
      <c r="AH146" s="37"/>
      <c r="AI146" s="37"/>
      <c r="AJ146" t="s">
        <v>96</v>
      </c>
    </row>
    <row r="147" spans="1:36" s="36" customFormat="1" ht="15" x14ac:dyDescent="0.25">
      <c r="A147">
        <v>1.26</v>
      </c>
      <c r="B147">
        <v>5.76</v>
      </c>
      <c r="C147">
        <v>12.76</v>
      </c>
      <c r="D147" s="20">
        <f t="shared" si="29"/>
        <v>4.5631810718017585E-2</v>
      </c>
      <c r="E147" s="17">
        <f>IF(OR($A147="",$B147="",$C147=""),"",A147*'MPTO_working_3-way'!$I146)</f>
        <v>1.3126075679207521</v>
      </c>
      <c r="F147" s="21">
        <f>IF(OR($A147="",$B147="",$C147=""),"",B147*'MPTO_working_3-way'!$I146)</f>
        <v>6.0004917390662946</v>
      </c>
      <c r="G147" s="22">
        <f>IF(OR($A147="",$B147="",$C147=""),"",C147*'MPTO_working_3-way'!$I146)</f>
        <v>13.292756005292695</v>
      </c>
      <c r="H147" s="17"/>
      <c r="I147" s="21"/>
      <c r="J147" s="22"/>
      <c r="K147" s="17"/>
      <c r="L147" s="21"/>
      <c r="M147" s="22"/>
      <c r="N147" s="23">
        <f t="shared" si="30"/>
        <v>76.184232396591995</v>
      </c>
      <c r="O147" s="24">
        <f t="shared" si="31"/>
        <v>16.665300836754501</v>
      </c>
      <c r="P147" s="24">
        <f t="shared" si="32"/>
        <v>7.522894421607047</v>
      </c>
      <c r="Q147" t="s">
        <v>140</v>
      </c>
      <c r="R147" t="s">
        <v>126</v>
      </c>
      <c r="S147" s="58" t="s">
        <v>201</v>
      </c>
      <c r="AD147" s="37"/>
      <c r="AE147" s="37"/>
      <c r="AH147" s="37"/>
      <c r="AI147" s="37"/>
      <c r="AJ147" t="s">
        <v>96</v>
      </c>
    </row>
    <row r="148" spans="1:36" s="36" customFormat="1" ht="15" x14ac:dyDescent="0.25">
      <c r="A148">
        <v>1.95</v>
      </c>
      <c r="B148">
        <v>3.12</v>
      </c>
      <c r="C148">
        <v>4.46</v>
      </c>
      <c r="D148" s="20">
        <f t="shared" si="29"/>
        <v>5.7548579970104763E-2</v>
      </c>
      <c r="E148" s="17">
        <f>IF(OR($A148="",$B148="",$C148=""),"",A148*'MPTO_working_3-way'!$I147)</f>
        <v>2.0241739174360629</v>
      </c>
      <c r="F148" s="21">
        <f>IF(OR($A148="",$B148="",$C148=""),"",B148*'MPTO_working_3-way'!$I147)</f>
        <v>3.2386782678977011</v>
      </c>
      <c r="G148" s="22">
        <f>IF(OR($A148="",$B148="",$C148=""),"",C148*'MPTO_working_3-way'!$I147)</f>
        <v>4.6296490624435087</v>
      </c>
      <c r="H148" s="17"/>
      <c r="I148" s="21"/>
      <c r="J148" s="22"/>
      <c r="K148" s="17"/>
      <c r="L148" s="21"/>
      <c r="M148" s="22"/>
      <c r="N148" s="23">
        <f t="shared" si="30"/>
        <v>49.402869555134792</v>
      </c>
      <c r="O148" s="24">
        <f t="shared" si="31"/>
        <v>30.876793471959239</v>
      </c>
      <c r="P148" s="24">
        <f t="shared" si="32"/>
        <v>21.599909334644131</v>
      </c>
      <c r="Q148" t="s">
        <v>93</v>
      </c>
      <c r="R148" t="s">
        <v>86</v>
      </c>
      <c r="S148" s="58" t="s">
        <v>201</v>
      </c>
      <c r="AD148" s="37"/>
      <c r="AE148" s="37"/>
      <c r="AH148" s="37"/>
      <c r="AI148" s="37"/>
      <c r="AJ148" t="s">
        <v>97</v>
      </c>
    </row>
    <row r="149" spans="1:36" s="36" customFormat="1" ht="15" x14ac:dyDescent="0.25">
      <c r="A149">
        <v>10.68</v>
      </c>
      <c r="B149">
        <v>3.98</v>
      </c>
      <c r="C149">
        <v>1.39</v>
      </c>
      <c r="D149" s="20">
        <f t="shared" si="29"/>
        <v>6.4313700640187932E-2</v>
      </c>
      <c r="E149" s="17">
        <f>IF(OR($A149="",$B149="",$C149=""),"",A149*'MPTO_working_3-way'!$I148)</f>
        <v>11.167347738468427</v>
      </c>
      <c r="F149" s="21">
        <f>IF(OR($A149="",$B149="",$C149=""),"",B149*'MPTO_working_3-way'!$I148)</f>
        <v>4.16161460665771</v>
      </c>
      <c r="G149" s="22">
        <f>IF(OR($A149="",$B149="",$C149=""),"",C149*'MPTO_working_3-way'!$I148)</f>
        <v>1.4534282168980444</v>
      </c>
      <c r="H149" s="17"/>
      <c r="I149" s="21"/>
      <c r="J149" s="22"/>
      <c r="K149" s="17"/>
      <c r="L149" s="21"/>
      <c r="M149" s="22"/>
      <c r="N149" s="23">
        <f t="shared" si="30"/>
        <v>8.9546777213292668</v>
      </c>
      <c r="O149" s="24">
        <f t="shared" si="31"/>
        <v>24.029135191908686</v>
      </c>
      <c r="P149" s="24">
        <f t="shared" si="32"/>
        <v>68.802847527911197</v>
      </c>
      <c r="Q149" t="s">
        <v>92</v>
      </c>
      <c r="R149" t="s">
        <v>94</v>
      </c>
      <c r="S149" s="58" t="s">
        <v>201</v>
      </c>
      <c r="AD149" s="37"/>
      <c r="AE149" s="37"/>
      <c r="AH149" s="37"/>
      <c r="AI149" s="37"/>
      <c r="AJ149" t="s">
        <v>97</v>
      </c>
    </row>
    <row r="150" spans="1:36" s="36" customFormat="1" ht="15" x14ac:dyDescent="0.25">
      <c r="A150">
        <v>2.75</v>
      </c>
      <c r="B150">
        <v>3.57</v>
      </c>
      <c r="C150">
        <v>2.5</v>
      </c>
      <c r="D150" s="20">
        <f t="shared" si="29"/>
        <v>4.3748408454290733E-2</v>
      </c>
      <c r="E150" s="17">
        <f>IF(OR($A150="",$B150="",$C150=""),"",A150*'MPTO_working_3-way'!$I149)</f>
        <v>2.9082585949177879</v>
      </c>
      <c r="F150" s="21">
        <f>IF(OR($A150="",$B150="",$C150=""),"",B150*'MPTO_working_3-way'!$I149)</f>
        <v>3.7754484304932738</v>
      </c>
      <c r="G150" s="22">
        <f>IF(OR($A150="",$B150="",$C150=""),"",C150*'MPTO_working_3-way'!$I149)</f>
        <v>2.6438714499252618</v>
      </c>
      <c r="H150" s="17"/>
      <c r="I150" s="21"/>
      <c r="J150" s="22"/>
      <c r="K150" s="17"/>
      <c r="L150" s="21"/>
      <c r="M150" s="22"/>
      <c r="N150" s="23">
        <f t="shared" si="30"/>
        <v>34.384837777063929</v>
      </c>
      <c r="O150" s="24">
        <f t="shared" si="31"/>
        <v>26.48691985628173</v>
      </c>
      <c r="P150" s="24">
        <f t="shared" si="32"/>
        <v>37.823321554770317</v>
      </c>
      <c r="Q150" t="s">
        <v>144</v>
      </c>
      <c r="R150" t="s">
        <v>142</v>
      </c>
      <c r="S150" s="58" t="s">
        <v>201</v>
      </c>
      <c r="AD150" s="37"/>
      <c r="AE150" s="37"/>
      <c r="AH150" s="37"/>
      <c r="AI150" s="37"/>
      <c r="AJ150" t="s">
        <v>99</v>
      </c>
    </row>
    <row r="151" spans="1:36" s="36" customFormat="1" ht="15" x14ac:dyDescent="0.25">
      <c r="A151">
        <v>2.57</v>
      </c>
      <c r="B151">
        <v>3.68</v>
      </c>
      <c r="C151">
        <v>2.61</v>
      </c>
      <c r="D151" s="20">
        <f t="shared" si="29"/>
        <v>4.3985951252648814E-2</v>
      </c>
      <c r="E151" s="17">
        <f>IF(OR($A151="",$B151="",$C151=""),"",A151*'MPTO_working_3-way'!$I150)</f>
        <v>2.7352862106452829</v>
      </c>
      <c r="F151" s="21">
        <f>IF(OR($A151="",$B151="",$C151=""),"",B151*'MPTO_working_3-way'!$I150)</f>
        <v>3.9166744183558917</v>
      </c>
      <c r="G151" s="22">
        <f>IF(OR($A151="",$B151="",$C151=""),"",C151*'MPTO_working_3-way'!$I150)</f>
        <v>2.7778587586708903</v>
      </c>
      <c r="H151" s="17"/>
      <c r="I151" s="21"/>
      <c r="J151" s="22"/>
      <c r="K151" s="17"/>
      <c r="L151" s="21"/>
      <c r="M151" s="22"/>
      <c r="N151" s="23">
        <f t="shared" si="30"/>
        <v>36.559245467920867</v>
      </c>
      <c r="O151" s="24">
        <f t="shared" si="31"/>
        <v>25.531864362107775</v>
      </c>
      <c r="P151" s="24">
        <f t="shared" si="32"/>
        <v>35.998950518220937</v>
      </c>
      <c r="Q151" t="s">
        <v>136</v>
      </c>
      <c r="R151" t="s">
        <v>138</v>
      </c>
      <c r="S151" s="58" t="s">
        <v>201</v>
      </c>
      <c r="AD151" s="37"/>
      <c r="AE151" s="37"/>
      <c r="AH151" s="37"/>
      <c r="AI151" s="37"/>
      <c r="AJ151" t="s">
        <v>99</v>
      </c>
    </row>
    <row r="152" spans="1:36" s="36" customFormat="1" ht="15" x14ac:dyDescent="0.25">
      <c r="A152">
        <v>2.35</v>
      </c>
      <c r="B152">
        <v>3.66</v>
      </c>
      <c r="C152">
        <v>3.04</v>
      </c>
      <c r="D152" s="20">
        <f t="shared" si="29"/>
        <v>2.77033270305167E-2</v>
      </c>
      <c r="E152" s="17">
        <f>IF(OR($A152="",$B152="",$C152=""),"",A152*'MPTO_working_3-way'!$I151)</f>
        <v>2.4528087598675832</v>
      </c>
      <c r="F152" s="21">
        <f>IF(OR($A152="",$B152="",$C152=""),"",B152*'MPTO_working_3-way'!$I151)</f>
        <v>3.8201191749427044</v>
      </c>
      <c r="G152" s="22">
        <f>IF(OR($A152="",$B152="",$C152=""),"",C152*'MPTO_working_3-way'!$I151)</f>
        <v>3.1729951617010439</v>
      </c>
      <c r="H152" s="17"/>
      <c r="I152" s="21"/>
      <c r="J152" s="22"/>
      <c r="K152" s="17"/>
      <c r="L152" s="21"/>
      <c r="M152" s="22"/>
      <c r="N152" s="23">
        <f t="shared" si="30"/>
        <v>40.769586947087788</v>
      </c>
      <c r="O152" s="24">
        <f t="shared" si="31"/>
        <v>26.177193804824121</v>
      </c>
      <c r="P152" s="24">
        <f t="shared" si="32"/>
        <v>31.515963593965886</v>
      </c>
      <c r="Q152" t="s">
        <v>196</v>
      </c>
      <c r="R152" t="s">
        <v>197</v>
      </c>
      <c r="S152" s="58" t="s">
        <v>202</v>
      </c>
      <c r="AD152" s="37"/>
      <c r="AE152" s="37"/>
      <c r="AH152" s="37"/>
      <c r="AI152" s="37"/>
      <c r="AJ152" t="s">
        <v>205</v>
      </c>
    </row>
    <row r="153" spans="1:36" s="36" customFormat="1" ht="15" x14ac:dyDescent="0.25">
      <c r="A153">
        <v>1.54</v>
      </c>
      <c r="B153">
        <v>4.57</v>
      </c>
      <c r="C153">
        <v>6.08</v>
      </c>
      <c r="D153" s="20">
        <f t="shared" si="29"/>
        <v>3.2642714305158194E-2</v>
      </c>
      <c r="E153" s="17">
        <f>IF(OR($A153="",$B153="",$C153=""),"",A153*'MPTO_working_3-way'!$I152)</f>
        <v>1.6077383649290793</v>
      </c>
      <c r="F153" s="21">
        <f>IF(OR($A153="",$B153="",$C153=""),"",B153*'MPTO_working_3-way'!$I152)</f>
        <v>4.7710157972246057</v>
      </c>
      <c r="G153" s="22">
        <f>IF(OR($A153="",$B153="",$C153=""),"",C153*'MPTO_working_3-way'!$I152)</f>
        <v>6.3474345836161046</v>
      </c>
      <c r="H153" s="17"/>
      <c r="I153" s="21"/>
      <c r="J153" s="22"/>
      <c r="K153" s="17"/>
      <c r="L153" s="21"/>
      <c r="M153" s="22"/>
      <c r="N153" s="23">
        <f t="shared" si="30"/>
        <v>62.199175053219072</v>
      </c>
      <c r="O153" s="24">
        <f t="shared" si="31"/>
        <v>20.959897063885634</v>
      </c>
      <c r="P153" s="24">
        <f t="shared" si="32"/>
        <v>15.754396312821935</v>
      </c>
      <c r="Q153" t="s">
        <v>198</v>
      </c>
      <c r="R153" t="s">
        <v>199</v>
      </c>
      <c r="S153" s="58" t="s">
        <v>202</v>
      </c>
      <c r="AD153" s="37"/>
      <c r="AE153" s="37"/>
      <c r="AH153" s="37"/>
      <c r="AI153" s="37"/>
      <c r="AJ153" t="s">
        <v>205</v>
      </c>
    </row>
    <row r="154" spans="1:36" s="36" customFormat="1" ht="15" x14ac:dyDescent="0.25">
      <c r="A154">
        <v>1.67</v>
      </c>
      <c r="B154">
        <v>3.7</v>
      </c>
      <c r="C154">
        <v>6.18</v>
      </c>
      <c r="D154" s="20">
        <f t="shared" si="29"/>
        <v>3.0884963214478978E-2</v>
      </c>
      <c r="E154" s="17">
        <f>IF(OR($A154="",$B154="",$C154=""),"",A154*'MPTO_working_3-way'!$I153)</f>
        <v>1.7162645561409628</v>
      </c>
      <c r="F154" s="21">
        <f>IF(OR($A154="",$B154="",$C154=""),"",B154*'MPTO_working_3-way'!$I153)</f>
        <v>3.8025023100129118</v>
      </c>
      <c r="G154" s="22">
        <f>IF(OR($A154="",$B154="",$C154=""),"",C154*'MPTO_working_3-way'!$I153)</f>
        <v>6.3512065610485928</v>
      </c>
      <c r="H154" s="17"/>
      <c r="I154" s="21"/>
      <c r="J154" s="22"/>
      <c r="K154" s="17"/>
      <c r="L154" s="21"/>
      <c r="M154" s="22"/>
      <c r="N154" s="23">
        <f t="shared" si="30"/>
        <v>58.266075379923329</v>
      </c>
      <c r="O154" s="24">
        <f t="shared" si="31"/>
        <v>26.298471860668098</v>
      </c>
      <c r="P154" s="24">
        <f t="shared" si="32"/>
        <v>15.745039787131388</v>
      </c>
      <c r="Q154" t="s">
        <v>164</v>
      </c>
      <c r="R154" t="s">
        <v>168</v>
      </c>
      <c r="S154" s="58" t="s">
        <v>202</v>
      </c>
      <c r="AD154" s="37"/>
      <c r="AE154" s="37"/>
      <c r="AH154" s="37"/>
      <c r="AI154" s="37"/>
      <c r="AJ154" t="s">
        <v>173</v>
      </c>
    </row>
    <row r="155" spans="1:36" s="36" customFormat="1" ht="15" x14ac:dyDescent="0.25">
      <c r="A155">
        <v>2.67</v>
      </c>
      <c r="B155">
        <v>3.14</v>
      </c>
      <c r="C155">
        <v>3</v>
      </c>
      <c r="D155" s="20">
        <f t="shared" si="29"/>
        <v>2.6336506118943559E-2</v>
      </c>
      <c r="E155" s="17">
        <f>IF(OR($A155="",$B155="",$C155=""),"",A155*'MPTO_working_3-way'!$I154)</f>
        <v>2.7571560471947723</v>
      </c>
      <c r="F155" s="21">
        <f>IF(OR($A155="",$B155="",$C155=""),"",B155*'MPTO_working_3-way'!$I154)</f>
        <v>3.2424981229181968</v>
      </c>
      <c r="G155" s="22">
        <f>IF(OR($A155="",$B155="",$C155=""),"",C155*'MPTO_working_3-way'!$I154)</f>
        <v>3.0979281429154746</v>
      </c>
      <c r="H155" s="17"/>
      <c r="I155" s="21"/>
      <c r="J155" s="22"/>
      <c r="K155" s="17"/>
      <c r="L155" s="21"/>
      <c r="M155" s="22"/>
      <c r="N155" s="23">
        <f t="shared" si="30"/>
        <v>36.269256541262337</v>
      </c>
      <c r="O155" s="24">
        <f t="shared" si="31"/>
        <v>30.8404187787167</v>
      </c>
      <c r="P155" s="24">
        <f t="shared" si="32"/>
        <v>32.279638321723475</v>
      </c>
      <c r="Q155" t="s">
        <v>167</v>
      </c>
      <c r="R155" t="s">
        <v>161</v>
      </c>
      <c r="S155" s="58" t="s">
        <v>202</v>
      </c>
      <c r="AD155" s="37"/>
      <c r="AE155" s="37"/>
      <c r="AH155" s="37"/>
      <c r="AI155" s="37"/>
      <c r="AJ155" t="s">
        <v>173</v>
      </c>
    </row>
    <row r="156" spans="1:36" s="36" customFormat="1" ht="15" x14ac:dyDescent="0.25">
      <c r="A156">
        <v>2.52</v>
      </c>
      <c r="B156">
        <v>3.42</v>
      </c>
      <c r="C156">
        <v>2.95</v>
      </c>
      <c r="D156" s="20">
        <f t="shared" si="29"/>
        <v>2.8206108491567905E-2</v>
      </c>
      <c r="E156" s="17">
        <f>IF(OR($A156="",$B156="",$C156=""),"",A156*'MPTO_working_3-way'!$I155)</f>
        <v>2.5978301073004872</v>
      </c>
      <c r="F156" s="21">
        <f>IF(OR($A156="",$B156="",$C156=""),"",B156*'MPTO_working_3-way'!$I155)</f>
        <v>3.525626574193518</v>
      </c>
      <c r="G156" s="22">
        <f>IF(OR($A156="",$B156="",$C156=""),"",C156*'MPTO_working_3-way'!$I155)</f>
        <v>3.0411106414827134</v>
      </c>
      <c r="H156" s="17"/>
      <c r="I156" s="21"/>
      <c r="J156" s="22"/>
      <c r="K156" s="17"/>
      <c r="L156" s="21"/>
      <c r="M156" s="22"/>
      <c r="N156" s="23">
        <f t="shared" si="30"/>
        <v>38.493664277343427</v>
      </c>
      <c r="O156" s="24">
        <f t="shared" si="31"/>
        <v>28.36375262541095</v>
      </c>
      <c r="P156" s="24">
        <f t="shared" si="32"/>
        <v>32.882723382679806</v>
      </c>
      <c r="Q156" t="s">
        <v>165</v>
      </c>
      <c r="R156" t="s">
        <v>159</v>
      </c>
      <c r="S156" s="58" t="s">
        <v>202</v>
      </c>
      <c r="AD156" s="37"/>
      <c r="AE156" s="37"/>
      <c r="AH156" s="37"/>
      <c r="AI156" s="37"/>
      <c r="AJ156" t="s">
        <v>173</v>
      </c>
    </row>
    <row r="157" spans="1:36" s="36" customFormat="1" ht="15" x14ac:dyDescent="0.25">
      <c r="A157">
        <v>2.59</v>
      </c>
      <c r="B157">
        <v>3.37</v>
      </c>
      <c r="C157">
        <v>2.81</v>
      </c>
      <c r="D157" s="20">
        <f t="shared" si="29"/>
        <v>3.8708177265892818E-2</v>
      </c>
      <c r="E157" s="17">
        <f>IF(OR($A157="",$B157="",$C157=""),"",A157*'MPTO_working_3-way'!$I156)</f>
        <v>2.6582115508480637</v>
      </c>
      <c r="F157" s="21">
        <f>IF(OR($A157="",$B157="",$C157=""),"",B157*'MPTO_working_3-way'!$I156)</f>
        <v>3.45875402562084</v>
      </c>
      <c r="G157" s="22">
        <f>IF(OR($A157="",$B157="",$C157=""),"",C157*'MPTO_working_3-way'!$I156)</f>
        <v>2.8840055821942316</v>
      </c>
      <c r="H157" s="17"/>
      <c r="I157" s="21"/>
      <c r="J157" s="22"/>
      <c r="K157" s="17"/>
      <c r="L157" s="21"/>
      <c r="M157" s="22"/>
      <c r="N157" s="23">
        <f t="shared" si="30"/>
        <v>37.619278258006382</v>
      </c>
      <c r="O157" s="24">
        <f t="shared" si="31"/>
        <v>28.912145604817962</v>
      </c>
      <c r="P157" s="24">
        <f t="shared" si="32"/>
        <v>34.673996686205172</v>
      </c>
      <c r="Q157" t="s">
        <v>127</v>
      </c>
      <c r="R157" t="s">
        <v>101</v>
      </c>
      <c r="S157" s="58" t="s">
        <v>202</v>
      </c>
      <c r="AD157" s="37"/>
      <c r="AE157" s="37"/>
      <c r="AH157" s="37"/>
      <c r="AI157" s="37"/>
      <c r="AJ157" t="s">
        <v>96</v>
      </c>
    </row>
    <row r="158" spans="1:36" s="36" customFormat="1" ht="15" x14ac:dyDescent="0.25">
      <c r="A158">
        <v>1.55</v>
      </c>
      <c r="B158">
        <v>3.98</v>
      </c>
      <c r="C158">
        <v>6.7</v>
      </c>
      <c r="D158" s="20">
        <f t="shared" si="29"/>
        <v>4.5671303072899239E-2</v>
      </c>
      <c r="E158" s="17">
        <f>IF(OR($A158="",$B158="",$C158=""),"",A158*'MPTO_working_3-way'!$I157)</f>
        <v>1.5937194681619302</v>
      </c>
      <c r="F158" s="21">
        <f>IF(OR($A158="",$B158="",$C158=""),"",B158*'MPTO_working_3-way'!$I157)</f>
        <v>4.0922603117964407</v>
      </c>
      <c r="G158" s="22">
        <f>IF(OR($A158="",$B158="",$C158=""),"",C158*'MPTO_working_3-way'!$I157)</f>
        <v>6.8889809268935052</v>
      </c>
      <c r="H158" s="17"/>
      <c r="I158" s="21"/>
      <c r="J158" s="22"/>
      <c r="K158" s="17"/>
      <c r="L158" s="21"/>
      <c r="M158" s="22"/>
      <c r="N158" s="23">
        <f t="shared" si="30"/>
        <v>62.746300084626618</v>
      </c>
      <c r="O158" s="24">
        <f t="shared" si="31"/>
        <v>24.436373148535488</v>
      </c>
      <c r="P158" s="24">
        <f t="shared" si="32"/>
        <v>14.515935094204663</v>
      </c>
      <c r="Q158" t="s">
        <v>130</v>
      </c>
      <c r="R158" t="s">
        <v>76</v>
      </c>
      <c r="S158" s="58" t="s">
        <v>202</v>
      </c>
      <c r="AD158" s="37"/>
      <c r="AE158" s="37"/>
      <c r="AH158" s="37"/>
      <c r="AI158" s="37"/>
      <c r="AJ158" t="s">
        <v>96</v>
      </c>
    </row>
    <row r="159" spans="1:36" s="36" customFormat="1" ht="15" x14ac:dyDescent="0.25">
      <c r="A159">
        <v>1.57</v>
      </c>
      <c r="B159">
        <v>4.04</v>
      </c>
      <c r="C159">
        <v>6.29</v>
      </c>
      <c r="D159" s="20">
        <f t="shared" si="29"/>
        <v>4.3449939558171558E-2</v>
      </c>
      <c r="E159" s="17">
        <f>IF(OR($A159="",$B159="",$C159=""),"",A159*'MPTO_working_3-way'!$I158)</f>
        <v>1.6307718383074519</v>
      </c>
      <c r="F159" s="21">
        <f>IF(OR($A159="",$B159="",$C159=""),"",B159*'MPTO_working_3-way'!$I158)</f>
        <v>4.1963810361542073</v>
      </c>
      <c r="G159" s="22">
        <f>IF(OR($A159="",$B159="",$C159=""),"",C159*'MPTO_working_3-way'!$I158)</f>
        <v>6.5334744350024661</v>
      </c>
      <c r="H159" s="17"/>
      <c r="I159" s="21"/>
      <c r="J159" s="22"/>
      <c r="K159" s="17"/>
      <c r="L159" s="21"/>
      <c r="M159" s="22"/>
      <c r="N159" s="23">
        <f t="shared" si="30"/>
        <v>61.320656667574148</v>
      </c>
      <c r="O159" s="24">
        <f t="shared" si="31"/>
        <v>23.830057170319659</v>
      </c>
      <c r="P159" s="24">
        <f t="shared" si="32"/>
        <v>15.305791886818987</v>
      </c>
      <c r="Q159" t="s">
        <v>84</v>
      </c>
      <c r="R159" t="s">
        <v>131</v>
      </c>
      <c r="S159" s="58" t="s">
        <v>202</v>
      </c>
      <c r="AD159" s="37"/>
      <c r="AE159" s="37"/>
      <c r="AH159" s="37"/>
      <c r="AI159" s="37"/>
      <c r="AJ159" t="s">
        <v>96</v>
      </c>
    </row>
    <row r="160" spans="1:36" s="36" customFormat="1" ht="15" x14ac:dyDescent="0.25">
      <c r="A160">
        <v>2.0499999999999998</v>
      </c>
      <c r="B160">
        <v>3.1</v>
      </c>
      <c r="C160">
        <v>4.0599999999999996</v>
      </c>
      <c r="D160" s="20">
        <f t="shared" si="29"/>
        <v>5.6690941929282701E-2</v>
      </c>
      <c r="E160" s="17">
        <f>IF(OR($A160="",$B160="",$C160=""),"",A160*'MPTO_working_3-way'!$I159)</f>
        <v>2.1436261712994433</v>
      </c>
      <c r="F160" s="21">
        <f>IF(OR($A160="",$B160="",$C160=""),"",B160*'MPTO_working_3-way'!$I159)</f>
        <v>3.2415810395259879</v>
      </c>
      <c r="G160" s="22">
        <f>IF(OR($A160="",$B160="",$C160=""),"",C160*'MPTO_working_3-way'!$I159)</f>
        <v>4.2454254904759701</v>
      </c>
      <c r="H160" s="17"/>
      <c r="I160" s="21"/>
      <c r="J160" s="22"/>
      <c r="K160" s="17"/>
      <c r="L160" s="21"/>
      <c r="M160" s="22"/>
      <c r="N160" s="23">
        <f t="shared" si="30"/>
        <v>46.649924944413726</v>
      </c>
      <c r="O160" s="24">
        <f t="shared" si="31"/>
        <v>30.849143914854238</v>
      </c>
      <c r="P160" s="24">
        <f t="shared" si="32"/>
        <v>23.554765058139939</v>
      </c>
      <c r="Q160" t="s">
        <v>80</v>
      </c>
      <c r="R160" t="s">
        <v>82</v>
      </c>
      <c r="S160" s="58" t="s">
        <v>202</v>
      </c>
      <c r="AD160" s="37"/>
      <c r="AE160" s="37"/>
      <c r="AH160" s="37"/>
      <c r="AI160" s="37"/>
      <c r="AJ160" t="s">
        <v>97</v>
      </c>
    </row>
    <row r="161" spans="1:36" s="36" customFormat="1" ht="15" x14ac:dyDescent="0.25">
      <c r="A161">
        <v>1.49</v>
      </c>
      <c r="B161">
        <v>4.07</v>
      </c>
      <c r="C161">
        <v>6.81</v>
      </c>
      <c r="D161" s="20">
        <f t="shared" si="29"/>
        <v>6.3684063417972281E-2</v>
      </c>
      <c r="E161" s="17">
        <f>IF(OR($A161="",$B161="",$C161=""),"",A161*'MPTO_working_3-way'!$I160)</f>
        <v>1.5547404099416755</v>
      </c>
      <c r="F161" s="21">
        <f>IF(OR($A161="",$B161="",$C161=""),"",B161*'MPTO_working_3-way'!$I160)</f>
        <v>4.2468412540017582</v>
      </c>
      <c r="G161" s="22">
        <f>IF(OR($A161="",$B161="",$C161=""),"",C161*'MPTO_working_3-way'!$I160)</f>
        <v>7.1058940883911479</v>
      </c>
      <c r="H161" s="17"/>
      <c r="I161" s="21"/>
      <c r="J161" s="22"/>
      <c r="K161" s="17"/>
      <c r="L161" s="21"/>
      <c r="M161" s="22"/>
      <c r="N161" s="23">
        <f t="shared" si="30"/>
        <v>64.319419087943686</v>
      </c>
      <c r="O161" s="24">
        <f t="shared" si="31"/>
        <v>23.546912639075206</v>
      </c>
      <c r="P161" s="24">
        <f t="shared" si="32"/>
        <v>14.072824440680778</v>
      </c>
      <c r="Q161" t="s">
        <v>79</v>
      </c>
      <c r="R161" t="s">
        <v>72</v>
      </c>
      <c r="S161" s="58" t="s">
        <v>202</v>
      </c>
      <c r="AD161" s="37"/>
      <c r="AE161" s="37"/>
      <c r="AH161" s="37"/>
      <c r="AI161" s="37"/>
      <c r="AJ161" t="s">
        <v>97</v>
      </c>
    </row>
    <row r="162" spans="1:36" s="36" customFormat="1" ht="15" x14ac:dyDescent="0.25">
      <c r="A162">
        <v>1.44</v>
      </c>
      <c r="B162">
        <v>4.3</v>
      </c>
      <c r="C162">
        <v>7.4</v>
      </c>
      <c r="D162" s="20">
        <f t="shared" si="29"/>
        <v>6.2137719114463197E-2</v>
      </c>
      <c r="E162" s="17">
        <f>IF(OR($A162="",$B162="",$C162=""),"",A162*'MPTO_working_3-way'!$I161)</f>
        <v>1.521634956378167</v>
      </c>
      <c r="F162" s="21">
        <f>IF(OR($A162="",$B162="",$C162=""),"",B162*'MPTO_working_3-way'!$I161)</f>
        <v>4.5437710502959154</v>
      </c>
      <c r="G162" s="22">
        <f>IF(OR($A162="",$B162="",$C162=""),"",C162*'MPTO_working_3-way'!$I161)</f>
        <v>7.8195129702766923</v>
      </c>
      <c r="H162" s="17"/>
      <c r="I162" s="21"/>
      <c r="J162" s="22"/>
      <c r="K162" s="17"/>
      <c r="L162" s="21"/>
      <c r="M162" s="22"/>
      <c r="N162" s="23">
        <f t="shared" si="30"/>
        <v>65.718784640714659</v>
      </c>
      <c r="O162" s="24">
        <f t="shared" si="31"/>
        <v>22.00815113549514</v>
      </c>
      <c r="P162" s="24">
        <f t="shared" si="32"/>
        <v>12.788520254409338</v>
      </c>
      <c r="Q162" t="s">
        <v>176</v>
      </c>
      <c r="R162" t="s">
        <v>78</v>
      </c>
      <c r="S162" s="58" t="s">
        <v>202</v>
      </c>
      <c r="AD162" s="37"/>
      <c r="AE162" s="37"/>
      <c r="AH162" s="37"/>
      <c r="AI162" s="37"/>
      <c r="AJ162" t="s">
        <v>97</v>
      </c>
    </row>
    <row r="163" spans="1:36" s="36" customFormat="1" ht="15" x14ac:dyDescent="0.25">
      <c r="A163">
        <v>1.67</v>
      </c>
      <c r="B163">
        <v>4.05</v>
      </c>
      <c r="C163">
        <v>4.93</v>
      </c>
      <c r="D163" s="20">
        <f t="shared" si="29"/>
        <v>4.8555732048786604E-2</v>
      </c>
      <c r="E163" s="17">
        <f>IF(OR($A163="",$B163="",$C163=""),"",A163*'MPTO_working_3-way'!$I162)</f>
        <v>1.7763523859080137</v>
      </c>
      <c r="F163" s="21">
        <f>IF(OR($A163="",$B163="",$C163=""),"",B163*'MPTO_working_3-way'!$I162)</f>
        <v>4.3079204568427878</v>
      </c>
      <c r="G163" s="22">
        <f>IF(OR($A163="",$B163="",$C163=""),"",C163*'MPTO_working_3-way'!$I162)</f>
        <v>5.2439624326506031</v>
      </c>
      <c r="H163" s="17"/>
      <c r="I163" s="21"/>
      <c r="J163" s="22"/>
      <c r="K163" s="17"/>
      <c r="L163" s="21"/>
      <c r="M163" s="22"/>
      <c r="N163" s="23">
        <f t="shared" si="30"/>
        <v>56.29513647928772</v>
      </c>
      <c r="O163" s="24">
        <f t="shared" si="31"/>
        <v>23.213056276644568</v>
      </c>
      <c r="P163" s="24">
        <f t="shared" si="32"/>
        <v>19.069549273916937</v>
      </c>
      <c r="Q163" t="s">
        <v>90</v>
      </c>
      <c r="R163" t="s">
        <v>91</v>
      </c>
      <c r="S163" s="58" t="s">
        <v>202</v>
      </c>
      <c r="AD163" s="37"/>
      <c r="AE163" s="37"/>
      <c r="AH163" s="37"/>
      <c r="AI163" s="37"/>
      <c r="AJ163" t="s">
        <v>99</v>
      </c>
    </row>
    <row r="164" spans="1:36" s="36" customFormat="1" ht="15" x14ac:dyDescent="0.25">
      <c r="A164">
        <v>1.99</v>
      </c>
      <c r="B164">
        <v>3.75</v>
      </c>
      <c r="C164">
        <v>3.61</v>
      </c>
      <c r="D164" s="20">
        <f t="shared" si="29"/>
        <v>4.6187539730044413E-2</v>
      </c>
      <c r="E164" s="17">
        <f>IF(OR($A164="",$B164="",$C164=""),"",A164*'MPTO_working_3-way'!$I163)</f>
        <v>2.1136540610377819</v>
      </c>
      <c r="F164" s="21">
        <f>IF(OR($A164="",$B164="",$C164=""),"",B164*'MPTO_working_3-way'!$I163)</f>
        <v>3.9830164466792368</v>
      </c>
      <c r="G164" s="22">
        <f>IF(OR($A164="",$B164="",$C164=""),"",C164*'MPTO_working_3-way'!$I163)</f>
        <v>3.834317166003212</v>
      </c>
      <c r="H164" s="17"/>
      <c r="I164" s="21"/>
      <c r="J164" s="22"/>
      <c r="K164" s="17"/>
      <c r="L164" s="21"/>
      <c r="M164" s="22"/>
      <c r="N164" s="23">
        <f t="shared" si="30"/>
        <v>47.311431820068542</v>
      </c>
      <c r="O164" s="24">
        <f t="shared" si="31"/>
        <v>25.106599819183039</v>
      </c>
      <c r="P164" s="24">
        <f t="shared" si="32"/>
        <v>26.080262970065483</v>
      </c>
      <c r="Q164" t="s">
        <v>137</v>
      </c>
      <c r="R164" t="s">
        <v>143</v>
      </c>
      <c r="S164" s="58" t="s">
        <v>202</v>
      </c>
      <c r="AD164" s="37"/>
      <c r="AE164" s="37"/>
      <c r="AH164" s="37"/>
      <c r="AI164" s="37"/>
      <c r="AJ164" t="s">
        <v>99</v>
      </c>
    </row>
    <row r="165" spans="1:36" s="36" customFormat="1" ht="15" x14ac:dyDescent="0.25">
      <c r="A165">
        <v>1.76</v>
      </c>
      <c r="B165">
        <v>3.72</v>
      </c>
      <c r="C165">
        <v>4.78</v>
      </c>
      <c r="D165" s="20">
        <f t="shared" si="29"/>
        <v>4.6204043403395456E-2</v>
      </c>
      <c r="E165" s="17">
        <f>IF(OR($A165="",$B165="",$C165=""),"",A165*'MPTO_working_3-way'!$I164)</f>
        <v>1.8454580884058644</v>
      </c>
      <c r="F165" s="21">
        <f>IF(OR($A165="",$B165="",$C165=""),"",B165*'MPTO_working_3-way'!$I164)</f>
        <v>3.9006273232214865</v>
      </c>
      <c r="G165" s="22">
        <f>IF(OR($A165="",$B165="",$C165=""),"",C165*'MPTO_working_3-way'!$I164)</f>
        <v>5.0120963991931999</v>
      </c>
      <c r="H165" s="17"/>
      <c r="I165" s="21"/>
      <c r="J165" s="22"/>
      <c r="K165" s="17"/>
      <c r="L165" s="21"/>
      <c r="M165" s="22"/>
      <c r="N165" s="23">
        <f t="shared" si="30"/>
        <v>54.187088088454807</v>
      </c>
      <c r="O165" s="24">
        <f t="shared" si="31"/>
        <v>25.636901891311954</v>
      </c>
      <c r="P165" s="24">
        <f t="shared" si="32"/>
        <v>19.951731179012651</v>
      </c>
      <c r="Q165" t="s">
        <v>135</v>
      </c>
      <c r="R165" t="s">
        <v>141</v>
      </c>
      <c r="S165" s="58" t="s">
        <v>202</v>
      </c>
      <c r="AD165" s="37"/>
      <c r="AE165" s="37"/>
      <c r="AH165" s="37"/>
      <c r="AI165" s="37"/>
      <c r="AJ165" t="s">
        <v>99</v>
      </c>
    </row>
    <row r="166" spans="1:36" s="36" customFormat="1" ht="15" x14ac:dyDescent="0.25">
      <c r="A166">
        <v>2.11</v>
      </c>
      <c r="B166">
        <v>3.5</v>
      </c>
      <c r="C166">
        <v>3.57</v>
      </c>
      <c r="D166" s="20">
        <f t="shared" si="29"/>
        <v>3.9759979821312408E-2</v>
      </c>
      <c r="E166" s="17">
        <f>IF(OR($A166="",$B166="",$C166=""),"",A166*'MPTO_working_3-way'!$I165)</f>
        <v>2.2074557088303934</v>
      </c>
      <c r="F166" s="21">
        <f>IF(OR($A166="",$B166="",$C166=""),"",B166*'MPTO_working_3-way'!$I165)</f>
        <v>3.6616563890551554</v>
      </c>
      <c r="G166" s="22">
        <f>IF(OR($A166="",$B166="",$C166=""),"",C166*'MPTO_working_3-way'!$I165)</f>
        <v>3.7348895168362586</v>
      </c>
      <c r="H166" s="17"/>
      <c r="I166" s="21"/>
      <c r="J166" s="22"/>
      <c r="K166" s="17"/>
      <c r="L166" s="21"/>
      <c r="M166" s="22"/>
      <c r="N166" s="23">
        <f t="shared" si="30"/>
        <v>45.301022167726465</v>
      </c>
      <c r="O166" s="24">
        <f t="shared" si="31"/>
        <v>27.310044792543671</v>
      </c>
      <c r="P166" s="24">
        <f t="shared" si="32"/>
        <v>26.774553718180066</v>
      </c>
      <c r="Q166" t="s">
        <v>74</v>
      </c>
      <c r="R166" t="s">
        <v>134</v>
      </c>
      <c r="S166" s="58" t="s">
        <v>203</v>
      </c>
      <c r="AD166" s="37"/>
      <c r="AE166" s="37"/>
      <c r="AH166" s="37"/>
      <c r="AI166" s="37"/>
      <c r="AJ166" t="s">
        <v>96</v>
      </c>
    </row>
    <row r="167" spans="1:36" s="36" customFormat="1" ht="15" x14ac:dyDescent="0.25">
      <c r="A167">
        <v>1.1499999999999999</v>
      </c>
      <c r="B167">
        <v>8</v>
      </c>
      <c r="C167">
        <v>23</v>
      </c>
      <c r="D167" s="20">
        <f t="shared" si="29"/>
        <v>3.8043478260869623E-2</v>
      </c>
      <c r="E167" s="17">
        <f>IF(OR($A167="",$B167="",$C167=""),"",A167*'MPTO_working_3-way'!$I166)</f>
        <v>1.2031346499139046</v>
      </c>
      <c r="F167" s="21">
        <f>IF(OR($A167="",$B167="",$C167=""),"",B167*'MPTO_working_3-way'!$I166)</f>
        <v>8.3696323472271636</v>
      </c>
      <c r="G167" s="22">
        <f>IF(OR($A167="",$B167="",$C167=""),"",C167*'MPTO_working_3-way'!$I166)</f>
        <v>24.062692998278095</v>
      </c>
      <c r="H167" s="17"/>
      <c r="I167" s="21"/>
      <c r="J167" s="22"/>
      <c r="K167" s="17"/>
      <c r="L167" s="21"/>
      <c r="M167" s="22"/>
      <c r="N167" s="23">
        <f t="shared" si="30"/>
        <v>83.11621646600895</v>
      </c>
      <c r="O167" s="24">
        <f t="shared" si="31"/>
        <v>11.947956116988786</v>
      </c>
      <c r="P167" s="24">
        <f t="shared" si="32"/>
        <v>4.1558108233004472</v>
      </c>
      <c r="Q167" t="s">
        <v>85</v>
      </c>
      <c r="R167" t="s">
        <v>95</v>
      </c>
      <c r="S167" s="58" t="s">
        <v>203</v>
      </c>
      <c r="AD167" s="37"/>
      <c r="AE167" s="37"/>
      <c r="AH167" s="37"/>
      <c r="AI167" s="37"/>
      <c r="AJ167" t="s">
        <v>97</v>
      </c>
    </row>
    <row r="168" spans="1:36" s="36" customFormat="1" ht="15" x14ac:dyDescent="0.25">
      <c r="A168">
        <v>1.54</v>
      </c>
      <c r="B168">
        <v>4.01</v>
      </c>
      <c r="C168">
        <v>6.15</v>
      </c>
      <c r="D168" s="20">
        <f t="shared" si="29"/>
        <v>6.1328833970400787E-2</v>
      </c>
      <c r="E168" s="17">
        <f>IF(OR($A168="",$B168="",$C168=""),"",A168*'MPTO_working_3-way'!$I167)</f>
        <v>1.6012303689248211</v>
      </c>
      <c r="F168" s="21">
        <f>IF(OR($A168="",$B168="",$C168=""),"",B168*'MPTO_working_3-way'!$I167)</f>
        <v>4.1694375190834627</v>
      </c>
      <c r="G168" s="22">
        <f>IF(OR($A168="",$B168="",$C168=""),"",C168*'MPTO_working_3-way'!$I167)</f>
        <v>6.3945238759010721</v>
      </c>
      <c r="H168" s="17"/>
      <c r="I168" s="21"/>
      <c r="J168" s="22"/>
      <c r="K168" s="17"/>
      <c r="L168" s="21"/>
      <c r="M168" s="22"/>
      <c r="N168" s="23">
        <f t="shared" si="30"/>
        <v>62.451975643671467</v>
      </c>
      <c r="O168" s="24">
        <f t="shared" si="31"/>
        <v>23.984050496572085</v>
      </c>
      <c r="P168" s="24">
        <f t="shared" si="32"/>
        <v>15.638380892886836</v>
      </c>
      <c r="Q168" t="s">
        <v>87</v>
      </c>
      <c r="R168" t="s">
        <v>73</v>
      </c>
      <c r="S168" s="58" t="s">
        <v>203</v>
      </c>
      <c r="AD168" s="37"/>
      <c r="AE168" s="37"/>
      <c r="AH168" s="37"/>
      <c r="AI168" s="37"/>
      <c r="AJ168" t="s">
        <v>97</v>
      </c>
    </row>
    <row r="169" spans="1:36" s="70" customFormat="1" ht="15" x14ac:dyDescent="0.25">
      <c r="A169" s="63">
        <v>1.53</v>
      </c>
      <c r="B169" s="63">
        <v>4.2300000000000004</v>
      </c>
      <c r="C169" s="63">
        <v>6.79</v>
      </c>
      <c r="D169" s="64">
        <f t="shared" si="29"/>
        <v>3.7276795634536564E-2</v>
      </c>
      <c r="E169" s="65">
        <f>IF(OR($A169="",$B169="",$C169=""),"",A169*'MPTO_working_3-way'!$I168)</f>
        <v>1.5882065217391306</v>
      </c>
      <c r="F169" s="66">
        <f>IF(OR($A169="",$B169="",$C169=""),"",B169*'MPTO_working_3-way'!$I168)</f>
        <v>4.390923913043479</v>
      </c>
      <c r="G169" s="67">
        <f>IF(OR($A169="",$B169="",$C169=""),"",C169*'MPTO_working_3-way'!$I168)</f>
        <v>7.0483152173913046</v>
      </c>
      <c r="H169" s="65"/>
      <c r="I169" s="66"/>
      <c r="J169" s="67"/>
      <c r="K169" s="65"/>
      <c r="L169" s="66"/>
      <c r="M169" s="67"/>
      <c r="N169" s="68">
        <f t="shared" si="30"/>
        <v>62.96410361701399</v>
      </c>
      <c r="O169" s="69">
        <f t="shared" si="31"/>
        <v>22.774250244451867</v>
      </c>
      <c r="P169" s="69">
        <f t="shared" si="32"/>
        <v>14.187787707515673</v>
      </c>
      <c r="Q169" s="63" t="s">
        <v>160</v>
      </c>
      <c r="R169" s="63" t="s">
        <v>158</v>
      </c>
      <c r="S169" s="72" t="s">
        <v>204</v>
      </c>
      <c r="AD169" s="71"/>
      <c r="AE169" s="71"/>
      <c r="AH169" s="71"/>
      <c r="AI169" s="71"/>
      <c r="AJ169" s="63" t="s">
        <v>173</v>
      </c>
    </row>
    <row r="170" spans="1:36" s="36" customFormat="1" ht="15" x14ac:dyDescent="0.25">
      <c r="A170">
        <v>3.63</v>
      </c>
      <c r="B170">
        <v>3.33</v>
      </c>
      <c r="C170">
        <v>2.21</v>
      </c>
      <c r="D170" s="20">
        <f t="shared" si="29"/>
        <v>2.8271081747017535E-2</v>
      </c>
      <c r="E170" s="17">
        <f>IF(OR($A170="",$B170="",$C170=""),"",A170*'MPTO_working_3-way'!$I169)</f>
        <v>3.8526236673125549</v>
      </c>
      <c r="F170" s="21">
        <f>IF(OR($A170="",$B170="",$C170=""),"",B170*'MPTO_working_3-way'!$I169)</f>
        <v>3.5342250171214347</v>
      </c>
      <c r="G170" s="22">
        <f>IF(OR($A170="",$B170="",$C170=""),"",C170*'MPTO_working_3-way'!$I169)</f>
        <v>2.3455367230745856</v>
      </c>
      <c r="H170" s="17"/>
      <c r="I170" s="21"/>
      <c r="J170" s="22"/>
      <c r="K170" s="17"/>
      <c r="L170" s="21"/>
      <c r="M170" s="22"/>
      <c r="N170" s="23">
        <f t="shared" ref="N170:N233" si="33">(1/E170)* 100</f>
        <v>25.95633745606828</v>
      </c>
      <c r="O170" s="24">
        <f t="shared" ref="O170:O233" si="34">(1/F170)* 100</f>
        <v>28.294746235894248</v>
      </c>
      <c r="P170" s="24">
        <f t="shared" ref="P170:P233" si="35">(1/G170)* 100</f>
        <v>42.634165142772787</v>
      </c>
      <c r="Q170" t="s">
        <v>206</v>
      </c>
      <c r="R170" t="s">
        <v>207</v>
      </c>
      <c r="S170" t="s">
        <v>274</v>
      </c>
      <c r="AD170" s="37"/>
      <c r="AE170" s="37"/>
      <c r="AH170" s="37"/>
      <c r="AI170" s="37"/>
      <c r="AJ170" t="s">
        <v>280</v>
      </c>
    </row>
    <row r="171" spans="1:36" s="36" customFormat="1" ht="15" x14ac:dyDescent="0.25">
      <c r="A171">
        <v>2.73</v>
      </c>
      <c r="B171">
        <v>3.19</v>
      </c>
      <c r="C171">
        <v>2.88</v>
      </c>
      <c r="D171" s="20">
        <f t="shared" si="29"/>
        <v>2.7002212347039922E-2</v>
      </c>
      <c r="E171" s="17">
        <f>IF(OR($A171="",$B171="",$C171=""),"",A171*'MPTO_working_3-way'!$I170)</f>
        <v>2.8317656520822849</v>
      </c>
      <c r="F171" s="21">
        <f>IF(OR($A171="",$B171="",$C171=""),"",B171*'MPTO_working_3-way'!$I170)</f>
        <v>3.3089129780741717</v>
      </c>
      <c r="G171" s="22">
        <f>IF(OR($A171="",$B171="",$C171=""),"",C171*'MPTO_working_3-way'!$I170)</f>
        <v>2.9873571714274654</v>
      </c>
      <c r="H171" s="17"/>
      <c r="I171" s="21"/>
      <c r="J171" s="22"/>
      <c r="K171" s="17"/>
      <c r="L171" s="21"/>
      <c r="M171" s="22"/>
      <c r="N171" s="23">
        <f t="shared" si="33"/>
        <v>35.313656667340005</v>
      </c>
      <c r="O171" s="24">
        <f t="shared" si="34"/>
        <v>30.22140523568596</v>
      </c>
      <c r="P171" s="24">
        <f t="shared" si="35"/>
        <v>33.474403715916047</v>
      </c>
      <c r="Q171" t="s">
        <v>208</v>
      </c>
      <c r="R171" t="s">
        <v>209</v>
      </c>
      <c r="S171" t="s">
        <v>274</v>
      </c>
      <c r="AD171" s="37"/>
      <c r="AE171" s="37"/>
      <c r="AH171" s="37"/>
      <c r="AI171" s="37"/>
      <c r="AJ171" t="s">
        <v>281</v>
      </c>
    </row>
    <row r="172" spans="1:36" s="36" customFormat="1" ht="15" x14ac:dyDescent="0.25">
      <c r="A172">
        <v>3.84</v>
      </c>
      <c r="B172">
        <v>3.05</v>
      </c>
      <c r="C172">
        <v>2.2799999999999998</v>
      </c>
      <c r="D172" s="20">
        <f t="shared" si="29"/>
        <v>2.6882010353753261E-2</v>
      </c>
      <c r="E172" s="17">
        <f>IF(OR($A172="",$B172="",$C172=""),"",A172*'MPTO_working_3-way'!$I171)</f>
        <v>3.9485609539085473</v>
      </c>
      <c r="F172" s="21">
        <f>IF(OR($A172="",$B172="",$C172=""),"",B172*'MPTO_working_3-way'!$I171)</f>
        <v>3.1362267993284032</v>
      </c>
      <c r="G172" s="22">
        <f>IF(OR($A172="",$B172="",$C172=""),"",C172*'MPTO_working_3-way'!$I171)</f>
        <v>2.3444580663831998</v>
      </c>
      <c r="H172" s="17"/>
      <c r="I172" s="21"/>
      <c r="J172" s="22"/>
      <c r="K172" s="17"/>
      <c r="L172" s="21"/>
      <c r="M172" s="22"/>
      <c r="N172" s="23">
        <f t="shared" si="33"/>
        <v>25.325682233932177</v>
      </c>
      <c r="O172" s="24">
        <f t="shared" si="34"/>
        <v>31.885449107639207</v>
      </c>
      <c r="P172" s="24">
        <f t="shared" si="35"/>
        <v>42.653780604517358</v>
      </c>
      <c r="Q172" t="s">
        <v>210</v>
      </c>
      <c r="R172" t="s">
        <v>211</v>
      </c>
      <c r="S172" t="s">
        <v>274</v>
      </c>
      <c r="AD172" s="37"/>
      <c r="AE172" s="37"/>
      <c r="AH172" s="37"/>
      <c r="AI172" s="37"/>
      <c r="AJ172" t="s">
        <v>281</v>
      </c>
    </row>
    <row r="173" spans="1:36" s="36" customFormat="1" ht="15" x14ac:dyDescent="0.25">
      <c r="A173">
        <v>2.2400000000000002</v>
      </c>
      <c r="B173">
        <v>3.23</v>
      </c>
      <c r="C173">
        <v>3.68</v>
      </c>
      <c r="D173" s="20">
        <f t="shared" si="29"/>
        <v>2.7765225083168144E-2</v>
      </c>
      <c r="E173" s="17">
        <f>IF(OR($A173="",$B173="",$C173=""),"",A173*'MPTO_working_3-way'!$I172)</f>
        <v>2.3004849556573697</v>
      </c>
      <c r="F173" s="21">
        <f>IF(OR($A173="",$B173="",$C173=""),"",B173*'MPTO_working_3-way'!$I172)</f>
        <v>3.3172171458809387</v>
      </c>
      <c r="G173" s="22">
        <f>IF(OR($A173="",$B173="",$C173=""),"",C173*'MPTO_working_3-way'!$I172)</f>
        <v>3.7793681414371072</v>
      </c>
      <c r="H173" s="17"/>
      <c r="I173" s="21"/>
      <c r="J173" s="22"/>
      <c r="K173" s="17"/>
      <c r="L173" s="21"/>
      <c r="M173" s="22"/>
      <c r="N173" s="23">
        <f t="shared" si="33"/>
        <v>43.469095398376439</v>
      </c>
      <c r="O173" s="24">
        <f t="shared" si="34"/>
        <v>30.145750369152708</v>
      </c>
      <c r="P173" s="24">
        <f t="shared" si="35"/>
        <v>26.459449372924794</v>
      </c>
      <c r="Q173" t="s">
        <v>212</v>
      </c>
      <c r="R173" t="s">
        <v>213</v>
      </c>
      <c r="S173" t="s">
        <v>274</v>
      </c>
      <c r="AD173" s="37"/>
      <c r="AE173" s="37"/>
      <c r="AH173" s="37"/>
      <c r="AI173" s="37"/>
      <c r="AJ173" t="s">
        <v>281</v>
      </c>
    </row>
    <row r="174" spans="1:36" s="36" customFormat="1" ht="15" x14ac:dyDescent="0.25">
      <c r="A174">
        <v>1.2</v>
      </c>
      <c r="B174">
        <v>6.88</v>
      </c>
      <c r="C174">
        <v>16.62</v>
      </c>
      <c r="D174" s="20">
        <f t="shared" si="29"/>
        <v>3.8850642263454027E-2</v>
      </c>
      <c r="E174" s="17">
        <f>IF(OR($A174="",$B174="",$C174=""),"",A174*'MPTO_working_3-way'!$I173)</f>
        <v>1.232258412424504</v>
      </c>
      <c r="F174" s="21">
        <f>IF(OR($A174="",$B174="",$C174=""),"",B174*'MPTO_working_3-way'!$I173)</f>
        <v>7.0649482312338225</v>
      </c>
      <c r="G174" s="22">
        <f>IF(OR($A174="",$B174="",$C174=""),"",C174*'MPTO_working_3-way'!$I173)</f>
        <v>17.06677901207938</v>
      </c>
      <c r="H174" s="17"/>
      <c r="I174" s="21"/>
      <c r="J174" s="22"/>
      <c r="K174" s="17"/>
      <c r="L174" s="21"/>
      <c r="M174" s="22"/>
      <c r="N174" s="23">
        <f t="shared" si="33"/>
        <v>81.151809548816246</v>
      </c>
      <c r="O174" s="24">
        <f t="shared" si="34"/>
        <v>14.154385386421437</v>
      </c>
      <c r="P174" s="24">
        <f t="shared" si="35"/>
        <v>5.859336429517418</v>
      </c>
      <c r="Q174" t="s">
        <v>214</v>
      </c>
      <c r="R174" t="s">
        <v>215</v>
      </c>
      <c r="S174" t="s">
        <v>274</v>
      </c>
      <c r="AD174" s="37"/>
      <c r="AE174" s="37"/>
      <c r="AH174" s="37"/>
      <c r="AI174" s="37"/>
      <c r="AJ174" t="s">
        <v>281</v>
      </c>
    </row>
    <row r="175" spans="1:36" s="36" customFormat="1" ht="15" x14ac:dyDescent="0.25">
      <c r="A175">
        <v>1.68</v>
      </c>
      <c r="B175">
        <v>4.08</v>
      </c>
      <c r="C175">
        <v>5.2</v>
      </c>
      <c r="D175" s="20">
        <f t="shared" si="29"/>
        <v>3.2643826761473704E-2</v>
      </c>
      <c r="E175" s="17">
        <f>IF(OR($A175="",$B175="",$C175=""),"",A175*'MPTO_working_3-way'!$I174)</f>
        <v>1.7266455781397225</v>
      </c>
      <c r="F175" s="21">
        <f>IF(OR($A175="",$B175="",$C175=""),"",B175*'MPTO_working_3-way'!$I174)</f>
        <v>4.1932821183393258</v>
      </c>
      <c r="G175" s="22">
        <f>IF(OR($A175="",$B175="",$C175=""),"",C175*'MPTO_working_3-way'!$I174)</f>
        <v>5.3443791704324743</v>
      </c>
      <c r="H175" s="17"/>
      <c r="I175" s="21"/>
      <c r="J175" s="22"/>
      <c r="K175" s="17"/>
      <c r="L175" s="21"/>
      <c r="M175" s="22"/>
      <c r="N175" s="23">
        <f t="shared" si="33"/>
        <v>57.915765265353059</v>
      </c>
      <c r="O175" s="24">
        <f t="shared" si="34"/>
        <v>23.847668050439498</v>
      </c>
      <c r="P175" s="24">
        <f t="shared" si="35"/>
        <v>18.711247239575606</v>
      </c>
      <c r="Q175" t="s">
        <v>216</v>
      </c>
      <c r="R175" t="s">
        <v>217</v>
      </c>
      <c r="S175" t="s">
        <v>274</v>
      </c>
      <c r="AD175" s="37"/>
      <c r="AE175" s="37"/>
      <c r="AH175" s="37"/>
      <c r="AI175" s="37"/>
      <c r="AJ175" t="s">
        <v>282</v>
      </c>
    </row>
    <row r="176" spans="1:36" s="36" customFormat="1" ht="15" x14ac:dyDescent="0.25">
      <c r="A176">
        <v>2.73</v>
      </c>
      <c r="B176">
        <v>3.27</v>
      </c>
      <c r="C176">
        <v>2.82</v>
      </c>
      <c r="D176" s="20">
        <f t="shared" si="29"/>
        <v>2.6720692931897272E-2</v>
      </c>
      <c r="E176" s="17">
        <f>IF(OR($A176="",$B176="",$C176=""),"",A176*'MPTO_working_3-way'!$I175)</f>
        <v>2.8360622533792297</v>
      </c>
      <c r="F176" s="21">
        <f>IF(OR($A176="",$B176="",$C176=""),"",B176*'MPTO_working_3-way'!$I175)</f>
        <v>3.3970416002014945</v>
      </c>
      <c r="G176" s="22">
        <f>IF(OR($A176="",$B176="",$C176=""),"",C176*'MPTO_working_3-way'!$I175)</f>
        <v>2.92955881118294</v>
      </c>
      <c r="H176" s="17"/>
      <c r="I176" s="21"/>
      <c r="J176" s="22"/>
      <c r="K176" s="17"/>
      <c r="L176" s="21"/>
      <c r="M176" s="22"/>
      <c r="N176" s="23">
        <f t="shared" si="33"/>
        <v>35.2601568886042</v>
      </c>
      <c r="O176" s="24">
        <f t="shared" si="34"/>
        <v>29.437378686816356</v>
      </c>
      <c r="P176" s="24">
        <f t="shared" si="35"/>
        <v>34.134832732584925</v>
      </c>
      <c r="Q176" t="s">
        <v>76</v>
      </c>
      <c r="R176" t="s">
        <v>127</v>
      </c>
      <c r="S176" t="s">
        <v>274</v>
      </c>
      <c r="AD176" s="37"/>
      <c r="AE176" s="37"/>
      <c r="AH176" s="37"/>
      <c r="AI176" s="37"/>
      <c r="AJ176" t="s">
        <v>96</v>
      </c>
    </row>
    <row r="177" spans="1:36" s="36" customFormat="1" ht="15" x14ac:dyDescent="0.25">
      <c r="A177">
        <v>5.62</v>
      </c>
      <c r="B177">
        <v>3.6</v>
      </c>
      <c r="C177">
        <v>1.74</v>
      </c>
      <c r="D177" s="20">
        <f t="shared" si="29"/>
        <v>3.0426364516436877E-2</v>
      </c>
      <c r="E177" s="17">
        <f>IF(OR($A177="",$B177="",$C177=""),"",A177*'MPTO_working_3-way'!$I176)</f>
        <v>5.8034583063994827</v>
      </c>
      <c r="F177" s="21">
        <f>IF(OR($A177="",$B177="",$C177=""),"",B177*'MPTO_working_3-way'!$I176)</f>
        <v>3.7175177763413054</v>
      </c>
      <c r="G177" s="22">
        <f>IF(OR($A177="",$B177="",$C177=""),"",C177*'MPTO_working_3-way'!$I176)</f>
        <v>1.7968002585649643</v>
      </c>
      <c r="H177" s="17"/>
      <c r="I177" s="21"/>
      <c r="J177" s="22"/>
      <c r="K177" s="17"/>
      <c r="L177" s="21"/>
      <c r="M177" s="22"/>
      <c r="N177" s="23">
        <f t="shared" si="33"/>
        <v>17.231105096375007</v>
      </c>
      <c r="O177" s="24">
        <f t="shared" si="34"/>
        <v>26.89966962267432</v>
      </c>
      <c r="P177" s="24">
        <f t="shared" si="35"/>
        <v>55.654488874498597</v>
      </c>
      <c r="Q177" t="s">
        <v>129</v>
      </c>
      <c r="R177" t="s">
        <v>130</v>
      </c>
      <c r="S177" t="s">
        <v>274</v>
      </c>
      <c r="AD177" s="37"/>
      <c r="AE177" s="37"/>
      <c r="AH177" s="37"/>
      <c r="AI177" s="37"/>
      <c r="AJ177" t="s">
        <v>96</v>
      </c>
    </row>
    <row r="178" spans="1:36" s="36" customFormat="1" ht="15" x14ac:dyDescent="0.25">
      <c r="A178">
        <v>3.11</v>
      </c>
      <c r="B178">
        <v>2.93</v>
      </c>
      <c r="C178">
        <v>2.63</v>
      </c>
      <c r="D178" s="20">
        <f t="shared" si="29"/>
        <v>4.3068473569902954E-2</v>
      </c>
      <c r="E178" s="17">
        <f>IF(OR($A178="",$B178="",$C178=""),"",A178*'MPTO_working_3-way'!$I177)</f>
        <v>3.1931013550182006</v>
      </c>
      <c r="F178" s="21">
        <f>IF(OR($A178="",$B178="",$C178=""),"",B178*'MPTO_working_3-way'!$I177)</f>
        <v>3.0082916302904592</v>
      </c>
      <c r="G178" s="22">
        <f>IF(OR($A178="",$B178="",$C178=""),"",C178*'MPTO_working_3-way'!$I177)</f>
        <v>2.7002754224108898</v>
      </c>
      <c r="H178" s="17"/>
      <c r="I178" s="21"/>
      <c r="J178" s="22"/>
      <c r="K178" s="17"/>
      <c r="L178" s="21"/>
      <c r="M178" s="22"/>
      <c r="N178" s="23">
        <f t="shared" si="33"/>
        <v>31.317515130812378</v>
      </c>
      <c r="O178" s="24">
        <f t="shared" si="34"/>
        <v>33.241458039872526</v>
      </c>
      <c r="P178" s="24">
        <f t="shared" si="35"/>
        <v>37.033259337196384</v>
      </c>
      <c r="Q178" t="s">
        <v>73</v>
      </c>
      <c r="R178" t="s">
        <v>79</v>
      </c>
      <c r="S178" t="s">
        <v>274</v>
      </c>
      <c r="AD178" s="37"/>
      <c r="AE178" s="37"/>
      <c r="AH178" s="37"/>
      <c r="AI178" s="37"/>
      <c r="AJ178" t="s">
        <v>97</v>
      </c>
    </row>
    <row r="179" spans="1:36" s="36" customFormat="1" ht="15" x14ac:dyDescent="0.25">
      <c r="A179">
        <v>1.34</v>
      </c>
      <c r="B179">
        <v>4.7699999999999996</v>
      </c>
      <c r="C179">
        <v>9.18</v>
      </c>
      <c r="D179" s="20">
        <f t="shared" si="29"/>
        <v>6.4844724460077163E-2</v>
      </c>
      <c r="E179" s="17">
        <f>IF(OR($A179="",$B179="",$C179=""),"",A179*'MPTO_working_3-way'!$I178)</f>
        <v>1.3807713284520255</v>
      </c>
      <c r="F179" s="21">
        <f>IF(OR($A179="",$B179="",$C179=""),"",B179*'MPTO_working_3-way'!$I178)</f>
        <v>4.9151337587434032</v>
      </c>
      <c r="G179" s="22">
        <f>IF(OR($A179="",$B179="",$C179=""),"",C179*'MPTO_working_3-way'!$I178)</f>
        <v>9.4593140262608895</v>
      </c>
      <c r="H179" s="17"/>
      <c r="I179" s="21"/>
      <c r="J179" s="22"/>
      <c r="K179" s="17"/>
      <c r="L179" s="21"/>
      <c r="M179" s="22"/>
      <c r="N179" s="23">
        <f t="shared" si="33"/>
        <v>72.423288302277683</v>
      </c>
      <c r="O179" s="24">
        <f t="shared" si="34"/>
        <v>20.34532627359583</v>
      </c>
      <c r="P179" s="24">
        <f t="shared" si="35"/>
        <v>10.571591102946854</v>
      </c>
      <c r="Q179" t="s">
        <v>72</v>
      </c>
      <c r="R179" t="s">
        <v>92</v>
      </c>
      <c r="S179" t="s">
        <v>274</v>
      </c>
      <c r="AD179" s="37"/>
      <c r="AE179" s="37"/>
      <c r="AH179" s="37"/>
      <c r="AI179" s="37"/>
      <c r="AJ179" t="s">
        <v>97</v>
      </c>
    </row>
    <row r="180" spans="1:36" s="36" customFormat="1" ht="15" x14ac:dyDescent="0.25">
      <c r="A180">
        <v>3.4</v>
      </c>
      <c r="B180">
        <v>3.08</v>
      </c>
      <c r="C180">
        <v>2.35</v>
      </c>
      <c r="D180" s="20">
        <f t="shared" si="29"/>
        <v>4.4324886627765236E-2</v>
      </c>
      <c r="E180" s="17">
        <f>IF(OR($A180="",$B180="",$C180=""),"",A180*'MPTO_working_3-way'!$I179)</f>
        <v>3.5464328101376701</v>
      </c>
      <c r="F180" s="21">
        <f>IF(OR($A180="",$B180="",$C180=""),"",B180*'MPTO_working_3-way'!$I179)</f>
        <v>3.2126508985953013</v>
      </c>
      <c r="G180" s="22">
        <f>IF(OR($A180="",$B180="",$C180=""),"",C180*'MPTO_working_3-way'!$I179)</f>
        <v>2.4512109128892718</v>
      </c>
      <c r="H180" s="17"/>
      <c r="I180" s="21"/>
      <c r="J180" s="22"/>
      <c r="K180" s="17"/>
      <c r="L180" s="21"/>
      <c r="M180" s="22"/>
      <c r="N180" s="23">
        <f t="shared" si="33"/>
        <v>28.197347970091123</v>
      </c>
      <c r="O180" s="24">
        <f t="shared" si="34"/>
        <v>31.126942564386304</v>
      </c>
      <c r="P180" s="24">
        <f t="shared" si="35"/>
        <v>40.796163020557373</v>
      </c>
      <c r="Q180" t="s">
        <v>218</v>
      </c>
      <c r="R180" t="s">
        <v>219</v>
      </c>
      <c r="S180" t="s">
        <v>275</v>
      </c>
      <c r="AD180" s="37"/>
      <c r="AE180" s="37"/>
      <c r="AH180" s="37"/>
      <c r="AI180" s="37"/>
      <c r="AJ180" t="s">
        <v>283</v>
      </c>
    </row>
    <row r="181" spans="1:36" s="36" customFormat="1" ht="15" x14ac:dyDescent="0.25">
      <c r="A181">
        <v>2.29</v>
      </c>
      <c r="B181">
        <v>3.21</v>
      </c>
      <c r="C181">
        <v>3.37</v>
      </c>
      <c r="D181" s="20">
        <f t="shared" si="29"/>
        <v>4.4943607502712757E-2</v>
      </c>
      <c r="E181" s="17">
        <f>IF(OR($A181="",$B181="",$C181=""),"",A181*'MPTO_working_3-way'!$I180)</f>
        <v>2.4384944190135767</v>
      </c>
      <c r="F181" s="21">
        <f>IF(OR($A181="",$B181="",$C181=""),"",B181*'MPTO_working_3-way'!$I180)</f>
        <v>3.4181515655168475</v>
      </c>
      <c r="G181" s="22">
        <f>IF(OR($A181="",$B181="",$C181=""),"",C181*'MPTO_working_3-way'!$I180)</f>
        <v>3.5885267214304601</v>
      </c>
      <c r="H181" s="17"/>
      <c r="I181" s="21"/>
      <c r="J181" s="22"/>
      <c r="K181" s="17"/>
      <c r="L181" s="21"/>
      <c r="M181" s="22"/>
      <c r="N181" s="23">
        <f t="shared" si="33"/>
        <v>41.008910752583205</v>
      </c>
      <c r="O181" s="24">
        <f t="shared" si="34"/>
        <v>29.255578075830385</v>
      </c>
      <c r="P181" s="24">
        <f t="shared" si="35"/>
        <v>27.86658920576129</v>
      </c>
      <c r="Q181" t="s">
        <v>220</v>
      </c>
      <c r="R181" t="s">
        <v>221</v>
      </c>
      <c r="S181" t="s">
        <v>275</v>
      </c>
      <c r="AD181" s="37"/>
      <c r="AE181" s="37"/>
      <c r="AH181" s="37"/>
      <c r="AI181" s="37"/>
      <c r="AJ181" t="s">
        <v>283</v>
      </c>
    </row>
    <row r="182" spans="1:36" s="36" customFormat="1" ht="15" x14ac:dyDescent="0.25">
      <c r="A182">
        <v>4.3</v>
      </c>
      <c r="B182">
        <v>3.95</v>
      </c>
      <c r="C182">
        <v>1.84</v>
      </c>
      <c r="D182" s="20">
        <f t="shared" si="29"/>
        <v>2.9200957366474212E-2</v>
      </c>
      <c r="E182" s="17">
        <f>IF(OR($A182="",$B182="",$C182=""),"",A182*'MPTO_working_3-way'!$I181)</f>
        <v>4.4905970124993901</v>
      </c>
      <c r="F182" s="21">
        <f>IF(OR($A182="",$B182="",$C182=""),"",B182*'MPTO_working_3-way'!$I181)</f>
        <v>4.1250833021796725</v>
      </c>
      <c r="G182" s="22">
        <f>IF(OR($A182="",$B182="",$C182=""),"",C182*'MPTO_working_3-way'!$I181)</f>
        <v>1.9215577913950881</v>
      </c>
      <c r="H182" s="17"/>
      <c r="I182" s="21"/>
      <c r="J182" s="22"/>
      <c r="K182" s="17"/>
      <c r="L182" s="21"/>
      <c r="M182" s="22"/>
      <c r="N182" s="23">
        <f t="shared" si="33"/>
        <v>22.268753958917749</v>
      </c>
      <c r="O182" s="24">
        <f t="shared" si="34"/>
        <v>24.241934689454762</v>
      </c>
      <c r="P182" s="24">
        <f t="shared" si="35"/>
        <v>52.041109795296904</v>
      </c>
      <c r="Q182" t="s">
        <v>197</v>
      </c>
      <c r="R182" t="s">
        <v>198</v>
      </c>
      <c r="S182" t="s">
        <v>275</v>
      </c>
      <c r="AD182" s="37"/>
      <c r="AE182" s="37"/>
      <c r="AH182" s="37"/>
      <c r="AI182" s="37"/>
      <c r="AJ182" t="s">
        <v>205</v>
      </c>
    </row>
    <row r="183" spans="1:36" s="36" customFormat="1" ht="17.25" customHeight="1" x14ac:dyDescent="0.25">
      <c r="A183">
        <v>1.78</v>
      </c>
      <c r="B183">
        <v>4.07</v>
      </c>
      <c r="C183">
        <v>4.49</v>
      </c>
      <c r="D183" s="20">
        <f t="shared" si="29"/>
        <v>3.0215147729724556E-2</v>
      </c>
      <c r="E183" s="17">
        <f>IF(OR($A183="",$B183="",$C183=""),"",A183*'MPTO_working_3-way'!$I182)</f>
        <v>1.8599996213548287</v>
      </c>
      <c r="F183" s="21">
        <f>IF(OR($A183="",$B183="",$C183=""),"",B183*'MPTO_working_3-way'!$I182)</f>
        <v>4.2529204825360409</v>
      </c>
      <c r="G183" s="22">
        <f>IF(OR($A183="",$B183="",$C183=""),"",C183*'MPTO_working_3-way'!$I182)</f>
        <v>4.6917967976871804</v>
      </c>
      <c r="H183" s="17"/>
      <c r="I183" s="21"/>
      <c r="J183" s="22"/>
      <c r="K183" s="17"/>
      <c r="L183" s="21"/>
      <c r="M183" s="22"/>
      <c r="N183" s="23">
        <f t="shared" si="33"/>
        <v>53.763451804984626</v>
      </c>
      <c r="O183" s="24">
        <f t="shared" si="34"/>
        <v>23.513254106356914</v>
      </c>
      <c r="P183" s="24">
        <f t="shared" si="35"/>
        <v>21.313796038501703</v>
      </c>
      <c r="Q183" t="s">
        <v>191</v>
      </c>
      <c r="R183" t="s">
        <v>196</v>
      </c>
      <c r="S183" t="s">
        <v>275</v>
      </c>
      <c r="AD183" s="37"/>
      <c r="AE183" s="37"/>
      <c r="AH183" s="37"/>
      <c r="AI183" s="37"/>
      <c r="AJ183" t="s">
        <v>205</v>
      </c>
    </row>
    <row r="184" spans="1:36" s="36" customFormat="1" ht="15" x14ac:dyDescent="0.25">
      <c r="A184">
        <v>2.48</v>
      </c>
      <c r="B184">
        <v>3.53</v>
      </c>
      <c r="C184">
        <v>2.93</v>
      </c>
      <c r="D184" s="20">
        <f t="shared" si="29"/>
        <v>2.7808853759427876E-2</v>
      </c>
      <c r="E184" s="17">
        <f>IF(OR($A184="",$B184="",$C184=""),"",A184*'MPTO_working_3-way'!$I183)</f>
        <v>2.5524183742688562</v>
      </c>
      <c r="F184" s="21">
        <f>IF(OR($A184="",$B184="",$C184=""),"",B184*'MPTO_working_3-way'!$I183)</f>
        <v>3.6330793795036538</v>
      </c>
      <c r="G184" s="22">
        <f>IF(OR($A184="",$B184="",$C184=""),"",C184*'MPTO_working_3-way'!$I183)</f>
        <v>3.0155588050837694</v>
      </c>
      <c r="H184" s="17"/>
      <c r="I184" s="21"/>
      <c r="J184" s="22"/>
      <c r="K184" s="17"/>
      <c r="L184" s="21"/>
      <c r="M184" s="22"/>
      <c r="N184" s="23">
        <f t="shared" si="33"/>
        <v>39.178530059220847</v>
      </c>
      <c r="O184" s="24">
        <f t="shared" si="34"/>
        <v>27.524859645005023</v>
      </c>
      <c r="P184" s="24">
        <f t="shared" si="35"/>
        <v>33.161349674698883</v>
      </c>
      <c r="Q184" t="s">
        <v>195</v>
      </c>
      <c r="R184" t="s">
        <v>192</v>
      </c>
      <c r="S184" t="s">
        <v>275</v>
      </c>
      <c r="AD184" s="37"/>
      <c r="AE184" s="37"/>
      <c r="AF184" s="29"/>
      <c r="AG184" s="29"/>
      <c r="AH184" s="37"/>
      <c r="AI184" s="37"/>
      <c r="AJ184" t="s">
        <v>205</v>
      </c>
    </row>
    <row r="185" spans="1:36" s="36" customFormat="1" ht="15" x14ac:dyDescent="0.25">
      <c r="A185">
        <v>3.44</v>
      </c>
      <c r="B185">
        <v>3.31</v>
      </c>
      <c r="C185">
        <v>2.2400000000000002</v>
      </c>
      <c r="D185" s="20">
        <f t="shared" si="29"/>
        <v>3.9241049472553691E-2</v>
      </c>
      <c r="E185" s="17">
        <f>IF(OR($A185="",$B185="",$C185=""),"",A185*'MPTO_working_3-way'!$I184)</f>
        <v>3.5439401081902524</v>
      </c>
      <c r="F185" s="21">
        <f>IF(OR($A185="",$B185="",$C185=""),"",B185*'MPTO_working_3-way'!$I184)</f>
        <v>3.4100121389853881</v>
      </c>
      <c r="G185" s="22">
        <f>IF(OR($A185="",$B185="",$C185=""),"",C185*'MPTO_working_3-way'!$I184)</f>
        <v>2.3076819309145833</v>
      </c>
      <c r="H185" s="17"/>
      <c r="I185" s="21"/>
      <c r="J185" s="22"/>
      <c r="K185" s="17"/>
      <c r="L185" s="21"/>
      <c r="M185" s="22"/>
      <c r="N185" s="23">
        <f t="shared" si="33"/>
        <v>28.217181145046489</v>
      </c>
      <c r="O185" s="24">
        <f t="shared" si="34"/>
        <v>29.325408803311152</v>
      </c>
      <c r="P185" s="24">
        <f t="shared" si="35"/>
        <v>43.333528187035668</v>
      </c>
      <c r="Q185" t="s">
        <v>222</v>
      </c>
      <c r="R185" t="s">
        <v>223</v>
      </c>
      <c r="S185" t="s">
        <v>275</v>
      </c>
      <c r="AD185" s="37"/>
      <c r="AE185" s="37"/>
      <c r="AF185" s="29"/>
      <c r="AG185" s="29"/>
      <c r="AH185" s="48"/>
      <c r="AI185" s="37"/>
      <c r="AJ185" t="s">
        <v>281</v>
      </c>
    </row>
    <row r="186" spans="1:36" s="36" customFormat="1" ht="15" x14ac:dyDescent="0.25">
      <c r="A186">
        <v>2.21</v>
      </c>
      <c r="B186">
        <v>3.52</v>
      </c>
      <c r="C186">
        <v>3.44</v>
      </c>
      <c r="D186" s="20">
        <f t="shared" si="29"/>
        <v>2.7277271292319272E-2</v>
      </c>
      <c r="E186" s="17">
        <f>IF(OR($A186="",$B186="",$C186=""),"",A186*'MPTO_working_3-way'!$I185)</f>
        <v>2.2714575668083357</v>
      </c>
      <c r="F186" s="21">
        <f>IF(OR($A186="",$B186="",$C186=""),"",B186*'MPTO_working_3-way'!$I185)</f>
        <v>3.6178871652331863</v>
      </c>
      <c r="G186" s="22">
        <f>IF(OR($A186="",$B186="",$C186=""),"",C186*'MPTO_working_3-way'!$I185)</f>
        <v>3.5356624569324318</v>
      </c>
      <c r="H186" s="17"/>
      <c r="I186" s="21"/>
      <c r="J186" s="22"/>
      <c r="K186" s="17"/>
      <c r="L186" s="21"/>
      <c r="M186" s="22"/>
      <c r="N186" s="23">
        <f t="shared" si="33"/>
        <v>44.024595247232256</v>
      </c>
      <c r="O186" s="24">
        <f t="shared" si="34"/>
        <v>27.640441902381614</v>
      </c>
      <c r="P186" s="24">
        <f t="shared" si="35"/>
        <v>28.283242876855606</v>
      </c>
      <c r="Q186" t="s">
        <v>224</v>
      </c>
      <c r="R186" t="s">
        <v>225</v>
      </c>
      <c r="S186" t="s">
        <v>275</v>
      </c>
      <c r="AD186" s="37"/>
      <c r="AE186" s="37"/>
      <c r="AF186" s="29"/>
      <c r="AG186" s="29"/>
      <c r="AH186" s="48"/>
      <c r="AI186" s="37"/>
      <c r="AJ186" t="s">
        <v>282</v>
      </c>
    </row>
    <row r="187" spans="1:36" s="36" customFormat="1" ht="15" x14ac:dyDescent="0.25">
      <c r="A187">
        <v>4.22</v>
      </c>
      <c r="B187">
        <v>3.78</v>
      </c>
      <c r="C187">
        <v>1.89</v>
      </c>
      <c r="D187" s="20">
        <f t="shared" si="29"/>
        <v>3.0617618295343707E-2</v>
      </c>
      <c r="E187" s="17">
        <f>IF(OR($A187="",$B187="",$C187=""),"",A187*'MPTO_working_3-way'!$I186)</f>
        <v>4.3855972287741762</v>
      </c>
      <c r="F187" s="21">
        <f>IF(OR($A187="",$B187="",$C187=""),"",B187*'MPTO_working_3-way'!$I186)</f>
        <v>3.9283311670062528</v>
      </c>
      <c r="G187" s="22">
        <f>IF(OR($A187="",$B187="",$C187=""),"",C187*'MPTO_working_3-way'!$I186)</f>
        <v>1.9641655835031264</v>
      </c>
      <c r="H187" s="17"/>
      <c r="I187" s="21"/>
      <c r="J187" s="22"/>
      <c r="K187" s="17"/>
      <c r="L187" s="21"/>
      <c r="M187" s="22"/>
      <c r="N187" s="23">
        <f t="shared" si="33"/>
        <v>22.80191152618708</v>
      </c>
      <c r="O187" s="24">
        <f t="shared" si="34"/>
        <v>25.456102285849063</v>
      </c>
      <c r="P187" s="24">
        <f t="shared" si="35"/>
        <v>50.912204571698126</v>
      </c>
      <c r="Q187" t="s">
        <v>226</v>
      </c>
      <c r="R187" t="s">
        <v>227</v>
      </c>
      <c r="S187" t="s">
        <v>275</v>
      </c>
      <c r="AD187" s="37"/>
      <c r="AE187" s="37"/>
      <c r="AF187" s="29"/>
      <c r="AG187" s="29"/>
      <c r="AH187" s="48"/>
      <c r="AI187" s="37"/>
      <c r="AJ187" t="s">
        <v>282</v>
      </c>
    </row>
    <row r="188" spans="1:36" s="36" customFormat="1" ht="15" x14ac:dyDescent="0.25">
      <c r="A188">
        <v>4.8</v>
      </c>
      <c r="B188">
        <v>3.66</v>
      </c>
      <c r="C188">
        <v>1.82</v>
      </c>
      <c r="D188" s="20">
        <f t="shared" si="29"/>
        <v>3.100792649972961E-2</v>
      </c>
      <c r="E188" s="17">
        <f>IF(OR($A188="",$B188="",$C188=""),"",A188*'MPTO_working_3-way'!$I187)</f>
        <v>4.9309309022031327</v>
      </c>
      <c r="F188" s="21">
        <f>IF(OR($A188="",$B188="",$C188=""),"",B188*'MPTO_working_3-way'!$I187)</f>
        <v>3.7598348129298889</v>
      </c>
      <c r="G188" s="22">
        <f>IF(OR($A188="",$B188="",$C188=""),"",C188*'MPTO_working_3-way'!$I187)</f>
        <v>1.8696446337520212</v>
      </c>
      <c r="H188" s="17"/>
      <c r="I188" s="21"/>
      <c r="J188" s="22"/>
      <c r="K188" s="17"/>
      <c r="L188" s="21"/>
      <c r="M188" s="22"/>
      <c r="N188" s="23">
        <f t="shared" si="33"/>
        <v>20.280146281368523</v>
      </c>
      <c r="O188" s="24">
        <f t="shared" si="34"/>
        <v>26.596913155893141</v>
      </c>
      <c r="P188" s="24">
        <f t="shared" si="35"/>
        <v>53.486100082730168</v>
      </c>
      <c r="Q188" t="s">
        <v>228</v>
      </c>
      <c r="R188" t="s">
        <v>229</v>
      </c>
      <c r="S188" t="s">
        <v>275</v>
      </c>
      <c r="AD188" s="37"/>
      <c r="AE188" s="37"/>
      <c r="AF188" s="29"/>
      <c r="AG188" s="29"/>
      <c r="AH188" s="48"/>
      <c r="AI188" s="37"/>
      <c r="AJ188" t="s">
        <v>282</v>
      </c>
    </row>
    <row r="189" spans="1:36" s="36" customFormat="1" ht="15" x14ac:dyDescent="0.25">
      <c r="A189">
        <v>1.95</v>
      </c>
      <c r="B189">
        <v>3.43</v>
      </c>
      <c r="C189">
        <v>4.42</v>
      </c>
      <c r="D189" s="20">
        <f t="shared" si="29"/>
        <v>3.0610046216288822E-2</v>
      </c>
      <c r="E189" s="17">
        <f>IF(OR($A189="",$B189="",$C189=""),"",A189*'MPTO_working_3-way'!$I188)</f>
        <v>2.00970435567592</v>
      </c>
      <c r="F189" s="21">
        <f>IF(OR($A189="",$B189="",$C189=""),"",B189*'MPTO_working_3-way'!$I188)</f>
        <v>3.5350184307530292</v>
      </c>
      <c r="G189" s="22">
        <f>IF(OR($A189="",$B189="",$C189=""),"",C189*'MPTO_working_3-way'!$I188)</f>
        <v>4.5553298728654195</v>
      </c>
      <c r="H189" s="17"/>
      <c r="I189" s="21"/>
      <c r="J189" s="22"/>
      <c r="K189" s="17"/>
      <c r="L189" s="21"/>
      <c r="M189" s="22"/>
      <c r="N189" s="23">
        <f t="shared" si="33"/>
        <v>49.75856260527793</v>
      </c>
      <c r="O189" s="24">
        <f t="shared" si="34"/>
        <v>28.288395650230886</v>
      </c>
      <c r="P189" s="24">
        <f t="shared" si="35"/>
        <v>21.952307031740258</v>
      </c>
      <c r="Q189" t="s">
        <v>230</v>
      </c>
      <c r="R189" t="s">
        <v>231</v>
      </c>
      <c r="S189" t="s">
        <v>275</v>
      </c>
      <c r="AD189" s="37"/>
      <c r="AE189" s="37"/>
      <c r="AF189" s="29"/>
      <c r="AG189" s="29"/>
      <c r="AH189" s="48"/>
      <c r="AI189" s="37"/>
      <c r="AJ189" t="s">
        <v>282</v>
      </c>
    </row>
    <row r="190" spans="1:36" s="36" customFormat="1" ht="15" x14ac:dyDescent="0.25">
      <c r="A190">
        <v>2.75</v>
      </c>
      <c r="B190">
        <v>3.62</v>
      </c>
      <c r="C190">
        <v>2.58</v>
      </c>
      <c r="D190" s="20">
        <f t="shared" si="29"/>
        <v>2.7476356783821876E-2</v>
      </c>
      <c r="E190" s="17">
        <f>IF(OR($A190="",$B190="",$C190=""),"",A190*'MPTO_working_3-way'!$I189)</f>
        <v>2.8352717978742565</v>
      </c>
      <c r="F190" s="21">
        <f>IF(OR($A190="",$B190="",$C190=""),"",B190*'MPTO_working_3-way'!$I189)</f>
        <v>3.7322486939290211</v>
      </c>
      <c r="G190" s="22">
        <f>IF(OR($A190="",$B190="",$C190=""),"",C190*'MPTO_working_3-way'!$I189)</f>
        <v>2.6600004503693024</v>
      </c>
      <c r="H190" s="17"/>
      <c r="I190" s="21"/>
      <c r="J190" s="22"/>
      <c r="K190" s="17"/>
      <c r="L190" s="21"/>
      <c r="M190" s="22"/>
      <c r="N190" s="23">
        <f t="shared" si="33"/>
        <v>35.269987193106125</v>
      </c>
      <c r="O190" s="24">
        <f t="shared" si="34"/>
        <v>26.79349855829885</v>
      </c>
      <c r="P190" s="24">
        <f t="shared" si="35"/>
        <v>37.593978597303042</v>
      </c>
      <c r="Q190" t="s">
        <v>232</v>
      </c>
      <c r="R190" t="s">
        <v>233</v>
      </c>
      <c r="S190" t="s">
        <v>275</v>
      </c>
      <c r="AD190" s="37"/>
      <c r="AE190" s="37"/>
      <c r="AF190" s="29"/>
      <c r="AG190" s="29"/>
      <c r="AH190" s="48"/>
      <c r="AI190" s="37"/>
      <c r="AJ190" t="s">
        <v>282</v>
      </c>
    </row>
    <row r="191" spans="1:36" s="36" customFormat="1" ht="15" x14ac:dyDescent="0.25">
      <c r="A191">
        <v>1.59</v>
      </c>
      <c r="B191">
        <v>4.46</v>
      </c>
      <c r="C191">
        <v>5.62</v>
      </c>
      <c r="D191" s="20">
        <f t="shared" si="29"/>
        <v>3.1082007307332349E-2</v>
      </c>
      <c r="E191" s="17">
        <f>IF(OR($A191="",$B191="",$C191=""),"",A191*'MPTO_working_3-way'!$I190)</f>
        <v>1.6386699734838992</v>
      </c>
      <c r="F191" s="21">
        <f>IF(OR($A191="",$B191="",$C191=""),"",B191*'MPTO_working_3-way'!$I190)</f>
        <v>4.5965208061246479</v>
      </c>
      <c r="G191" s="22">
        <f>IF(OR($A191="",$B191="",$C191=""),"",C191*'MPTO_working_3-way'!$I190)</f>
        <v>5.7920284597355431</v>
      </c>
      <c r="H191" s="17"/>
      <c r="I191" s="21"/>
      <c r="J191" s="22"/>
      <c r="K191" s="17"/>
      <c r="L191" s="21"/>
      <c r="M191" s="22"/>
      <c r="N191" s="23">
        <f t="shared" si="33"/>
        <v>61.025100610951391</v>
      </c>
      <c r="O191" s="24">
        <f t="shared" si="34"/>
        <v>21.755585195384018</v>
      </c>
      <c r="P191" s="24">
        <f t="shared" si="35"/>
        <v>17.265108535838561</v>
      </c>
      <c r="Q191" t="s">
        <v>234</v>
      </c>
      <c r="R191" t="s">
        <v>235</v>
      </c>
      <c r="S191" t="s">
        <v>275</v>
      </c>
      <c r="AD191" s="37"/>
      <c r="AE191" s="37"/>
      <c r="AF191" s="29"/>
      <c r="AG191" s="29"/>
      <c r="AH191" s="48"/>
      <c r="AI191" s="37"/>
      <c r="AJ191" t="s">
        <v>282</v>
      </c>
    </row>
    <row r="192" spans="1:36" s="36" customFormat="1" ht="15" x14ac:dyDescent="0.25">
      <c r="A192">
        <v>2.69</v>
      </c>
      <c r="B192">
        <v>3.3</v>
      </c>
      <c r="C192">
        <v>2.83</v>
      </c>
      <c r="D192" s="20">
        <f t="shared" si="29"/>
        <v>2.8134405385577876E-2</v>
      </c>
      <c r="E192" s="17">
        <f>IF(OR($A192="",$B192="",$C192=""),"",A192*'MPTO_working_3-way'!$I191)</f>
        <v>2.7639113997484808</v>
      </c>
      <c r="F192" s="21">
        <f>IF(OR($A192="",$B192="",$C192=""),"",B192*'MPTO_working_3-way'!$I191)</f>
        <v>3.3906719773866119</v>
      </c>
      <c r="G192" s="22">
        <f>IF(OR($A192="",$B192="",$C192=""),"",C192*'MPTO_working_3-way'!$I191)</f>
        <v>2.9077580896982158</v>
      </c>
      <c r="H192" s="17"/>
      <c r="I192" s="21"/>
      <c r="J192" s="22"/>
      <c r="K192" s="17"/>
      <c r="L192" s="21"/>
      <c r="M192" s="22"/>
      <c r="N192" s="23">
        <f t="shared" si="33"/>
        <v>36.180609844838052</v>
      </c>
      <c r="O192" s="24">
        <f t="shared" si="34"/>
        <v>29.492678934125564</v>
      </c>
      <c r="P192" s="24">
        <f t="shared" si="35"/>
        <v>34.390756354280697</v>
      </c>
      <c r="Q192" t="s">
        <v>236</v>
      </c>
      <c r="R192" t="s">
        <v>237</v>
      </c>
      <c r="S192" t="s">
        <v>275</v>
      </c>
      <c r="AD192" s="37"/>
      <c r="AE192" s="37"/>
      <c r="AF192" s="29"/>
      <c r="AG192" s="29"/>
      <c r="AH192" s="48"/>
      <c r="AI192" s="37"/>
      <c r="AJ192" t="s">
        <v>282</v>
      </c>
    </row>
    <row r="193" spans="1:36" s="36" customFormat="1" ht="15" x14ac:dyDescent="0.25">
      <c r="A193">
        <v>2.75</v>
      </c>
      <c r="B193">
        <v>3.36</v>
      </c>
      <c r="C193">
        <v>2.73</v>
      </c>
      <c r="D193" s="20">
        <f t="shared" si="29"/>
        <v>2.7555777555777539E-2</v>
      </c>
      <c r="E193" s="17">
        <f>IF(OR($A193="",$B193="",$C193=""),"",A193*'MPTO_working_3-way'!$I192)</f>
        <v>2.835475520095164</v>
      </c>
      <c r="F193" s="21">
        <f>IF(OR($A193="",$B193="",$C193=""),"",B193*'MPTO_working_3-way'!$I192)</f>
        <v>3.4644355445526367</v>
      </c>
      <c r="G193" s="22">
        <f>IF(OR($A193="",$B193="",$C193=""),"",C193*'MPTO_working_3-way'!$I192)</f>
        <v>2.8148538799490175</v>
      </c>
      <c r="H193" s="17"/>
      <c r="I193" s="21"/>
      <c r="J193" s="22"/>
      <c r="K193" s="17"/>
      <c r="L193" s="21"/>
      <c r="M193" s="22"/>
      <c r="N193" s="23">
        <f t="shared" si="33"/>
        <v>35.267453127806867</v>
      </c>
      <c r="O193" s="24">
        <f t="shared" si="34"/>
        <v>28.864730982580028</v>
      </c>
      <c r="P193" s="24">
        <f t="shared" si="35"/>
        <v>35.525822747790805</v>
      </c>
      <c r="Q193" t="s">
        <v>238</v>
      </c>
      <c r="R193" t="s">
        <v>239</v>
      </c>
      <c r="S193" t="s">
        <v>275</v>
      </c>
      <c r="AD193" s="37"/>
      <c r="AE193" s="37"/>
      <c r="AF193" s="29"/>
      <c r="AG193" s="29"/>
      <c r="AH193" s="48"/>
      <c r="AI193" s="37"/>
      <c r="AJ193" t="s">
        <v>282</v>
      </c>
    </row>
    <row r="194" spans="1:36" s="36" customFormat="1" ht="15" x14ac:dyDescent="0.25">
      <c r="A194">
        <v>3.22</v>
      </c>
      <c r="B194">
        <v>3.31</v>
      </c>
      <c r="C194">
        <v>2.41</v>
      </c>
      <c r="D194" s="20">
        <f t="shared" si="29"/>
        <v>2.761156917265728E-2</v>
      </c>
      <c r="E194" s="17">
        <f>IF(OR($A194="",$B194="",$C194=""),"",A194*'MPTO_working_3-way'!$I193)</f>
        <v>3.3105927853415609</v>
      </c>
      <c r="F194" s="21">
        <f>IF(OR($A194="",$B194="",$C194=""),"",B194*'MPTO_working_3-way'!$I193)</f>
        <v>3.4031248818262627</v>
      </c>
      <c r="G194" s="22">
        <f>IF(OR($A194="",$B194="",$C194=""),"",C194*'MPTO_working_3-way'!$I193)</f>
        <v>2.477803916979243</v>
      </c>
      <c r="H194" s="17"/>
      <c r="I194" s="21"/>
      <c r="J194" s="22"/>
      <c r="K194" s="17"/>
      <c r="L194" s="21"/>
      <c r="M194" s="22"/>
      <c r="N194" s="23">
        <f t="shared" si="33"/>
        <v>30.206070780669204</v>
      </c>
      <c r="O194" s="24">
        <f t="shared" si="34"/>
        <v>29.384757677871555</v>
      </c>
      <c r="P194" s="24">
        <f t="shared" si="35"/>
        <v>40.35831863641279</v>
      </c>
      <c r="Q194" t="s">
        <v>174</v>
      </c>
      <c r="R194" t="s">
        <v>163</v>
      </c>
      <c r="S194" t="s">
        <v>275</v>
      </c>
      <c r="AD194" s="37"/>
      <c r="AE194" s="37"/>
      <c r="AF194" s="29"/>
      <c r="AG194" s="29"/>
      <c r="AH194" s="48"/>
      <c r="AI194" s="37"/>
      <c r="AJ194" t="s">
        <v>173</v>
      </c>
    </row>
    <row r="195" spans="1:36" s="36" customFormat="1" ht="15" x14ac:dyDescent="0.25">
      <c r="A195">
        <v>2.99</v>
      </c>
      <c r="B195">
        <v>3.12</v>
      </c>
      <c r="C195">
        <v>2.68</v>
      </c>
      <c r="D195" s="20">
        <f t="shared" si="29"/>
        <v>2.8095309406146463E-2</v>
      </c>
      <c r="E195" s="17">
        <f>IF(OR($A195="",$B195="",$C195=""),"",A195*'MPTO_working_3-way'!$I194)</f>
        <v>3.0723917748917748</v>
      </c>
      <c r="F195" s="21">
        <f>IF(OR($A195="",$B195="",$C195=""),"",B195*'MPTO_working_3-way'!$I194)</f>
        <v>3.2059740259740259</v>
      </c>
      <c r="G195" s="22">
        <f>IF(OR($A195="",$B195="",$C195=""),"",C195*'MPTO_working_3-way'!$I194)</f>
        <v>2.7538494838494838</v>
      </c>
      <c r="H195" s="17"/>
      <c r="I195" s="21"/>
      <c r="J195" s="22"/>
      <c r="K195" s="17"/>
      <c r="L195" s="21"/>
      <c r="M195" s="22"/>
      <c r="N195" s="23">
        <f t="shared" si="33"/>
        <v>32.547932466562635</v>
      </c>
      <c r="O195" s="24">
        <f t="shared" si="34"/>
        <v>31.191768613789193</v>
      </c>
      <c r="P195" s="24">
        <f t="shared" si="35"/>
        <v>36.312805251873989</v>
      </c>
      <c r="Q195" t="s">
        <v>154</v>
      </c>
      <c r="R195" t="s">
        <v>167</v>
      </c>
      <c r="S195" t="s">
        <v>275</v>
      </c>
      <c r="AD195" s="37"/>
      <c r="AE195" s="37"/>
      <c r="AF195" s="29"/>
      <c r="AG195" s="29"/>
      <c r="AH195" s="48"/>
      <c r="AI195" s="37"/>
      <c r="AJ195" t="s">
        <v>173</v>
      </c>
    </row>
    <row r="196" spans="1:36" s="36" customFormat="1" ht="15" x14ac:dyDescent="0.25">
      <c r="A196">
        <v>2.08</v>
      </c>
      <c r="B196">
        <v>3.5</v>
      </c>
      <c r="C196">
        <v>3.81</v>
      </c>
      <c r="D196" s="20">
        <f t="shared" ref="D196:D248" si="36">IF(OR($A196="",$B196="",$C196=""),"",(1/A196)+(1/B196)+(1/C196)-1)</f>
        <v>2.8950708084566346E-2</v>
      </c>
      <c r="E196" s="17">
        <f>IF(OR($A196="",$B196="",$C196=""),"",A196*'MPTO_working_3-way'!$I195)</f>
        <v>2.1374320638791273</v>
      </c>
      <c r="F196" s="21">
        <f>IF(OR($A196="",$B196="",$C196=""),"",B196*'MPTO_working_3-way'!$I195)</f>
        <v>3.5966404921043003</v>
      </c>
      <c r="G196" s="22">
        <f>IF(OR($A196="",$B196="",$C196=""),"",C196*'MPTO_working_3-way'!$I195)</f>
        <v>3.9152000785478243</v>
      </c>
      <c r="H196" s="17"/>
      <c r="I196" s="21"/>
      <c r="J196" s="22"/>
      <c r="K196" s="17"/>
      <c r="L196" s="21"/>
      <c r="M196" s="22"/>
      <c r="N196" s="23">
        <f t="shared" si="33"/>
        <v>46.78511270132001</v>
      </c>
      <c r="O196" s="24">
        <f t="shared" si="34"/>
        <v>27.803724119641611</v>
      </c>
      <c r="P196" s="24">
        <f t="shared" si="35"/>
        <v>25.541478850064468</v>
      </c>
      <c r="Q196" t="s">
        <v>175</v>
      </c>
      <c r="R196" t="s">
        <v>168</v>
      </c>
      <c r="S196" t="s">
        <v>275</v>
      </c>
      <c r="AD196" s="37"/>
      <c r="AF196" s="29"/>
      <c r="AG196" s="29"/>
      <c r="AH196" s="48"/>
      <c r="AI196" s="37"/>
      <c r="AJ196" t="s">
        <v>173</v>
      </c>
    </row>
    <row r="197" spans="1:36" s="36" customFormat="1" ht="15" x14ac:dyDescent="0.25">
      <c r="A197">
        <v>2.23</v>
      </c>
      <c r="B197">
        <v>3.3</v>
      </c>
      <c r="C197">
        <v>3.62</v>
      </c>
      <c r="D197" s="20">
        <f t="shared" si="36"/>
        <v>2.7703890226497663E-2</v>
      </c>
      <c r="E197" s="17">
        <f>IF(OR($A197="",$B197="",$C197=""),"",A197*'MPTO_working_3-way'!$I196)</f>
        <v>2.2926525399757067</v>
      </c>
      <c r="F197" s="21">
        <f>IF(OR($A197="",$B197="",$C197=""),"",B197*'MPTO_working_3-way'!$I196)</f>
        <v>3.3927145210402831</v>
      </c>
      <c r="G197" s="22">
        <f>IF(OR($A197="",$B197="",$C197=""),"",C197*'MPTO_working_3-way'!$I196)</f>
        <v>3.7217050200502504</v>
      </c>
      <c r="H197" s="17"/>
      <c r="I197" s="21"/>
      <c r="J197" s="22"/>
      <c r="K197" s="17"/>
      <c r="L197" s="21"/>
      <c r="M197" s="22"/>
      <c r="N197" s="23">
        <f t="shared" si="33"/>
        <v>43.61759937729579</v>
      </c>
      <c r="O197" s="24">
        <f t="shared" si="34"/>
        <v>29.474923215566552</v>
      </c>
      <c r="P197" s="24">
        <f t="shared" si="35"/>
        <v>26.869405141262327</v>
      </c>
      <c r="Q197" t="s">
        <v>158</v>
      </c>
      <c r="R197" t="s">
        <v>155</v>
      </c>
      <c r="S197" t="s">
        <v>275</v>
      </c>
      <c r="AD197" s="37"/>
      <c r="AE197" s="37"/>
      <c r="AF197" s="29"/>
      <c r="AG197" s="29"/>
      <c r="AH197" s="48"/>
      <c r="AI197" s="37"/>
      <c r="AJ197" t="s">
        <v>173</v>
      </c>
    </row>
    <row r="198" spans="1:36" s="36" customFormat="1" ht="15" x14ac:dyDescent="0.25">
      <c r="A198">
        <v>2.61</v>
      </c>
      <c r="B198">
        <v>3.21</v>
      </c>
      <c r="C198">
        <v>2.9</v>
      </c>
      <c r="D198" s="20">
        <f t="shared" si="36"/>
        <v>3.9495828409782607E-2</v>
      </c>
      <c r="E198" s="17">
        <f>IF(OR($A198="",$B198="",$C198=""),"",A198*'MPTO_working_3-way'!$I197)</f>
        <v>2.6855613481007179</v>
      </c>
      <c r="F198" s="21">
        <f>IF(OR($A198="",$B198="",$C198=""),"",B198*'MPTO_working_3-way'!$I197)</f>
        <v>3.302931772951458</v>
      </c>
      <c r="G198" s="22">
        <f>IF(OR($A198="",$B198="",$C198=""),"",C198*'MPTO_working_3-way'!$I197)</f>
        <v>2.9839570534452422</v>
      </c>
      <c r="H198" s="17"/>
      <c r="I198" s="21"/>
      <c r="J198" s="22"/>
      <c r="K198" s="17"/>
      <c r="L198" s="21"/>
      <c r="M198" s="22"/>
      <c r="N198" s="23">
        <f t="shared" si="33"/>
        <v>37.236162961133616</v>
      </c>
      <c r="O198" s="24">
        <f t="shared" si="34"/>
        <v>30.276132501108634</v>
      </c>
      <c r="P198" s="24">
        <f t="shared" si="35"/>
        <v>33.512546665020245</v>
      </c>
      <c r="Q198" t="s">
        <v>134</v>
      </c>
      <c r="R198" t="s">
        <v>133</v>
      </c>
      <c r="S198" t="s">
        <v>275</v>
      </c>
      <c r="AD198" s="37"/>
      <c r="AE198" s="37"/>
      <c r="AF198" s="29"/>
      <c r="AG198" s="29"/>
      <c r="AH198" s="48"/>
      <c r="AI198" s="37"/>
      <c r="AJ198" t="s">
        <v>96</v>
      </c>
    </row>
    <row r="199" spans="1:36" s="36" customFormat="1" ht="15" x14ac:dyDescent="0.25">
      <c r="A199">
        <v>2.7</v>
      </c>
      <c r="B199">
        <v>3.17</v>
      </c>
      <c r="C199">
        <v>2.83</v>
      </c>
      <c r="D199" s="20">
        <f t="shared" si="36"/>
        <v>3.9184674078945658E-2</v>
      </c>
      <c r="E199" s="17">
        <f>IF(OR($A199="",$B199="",$C199=""),"",A199*'MPTO_working_3-way'!$I198)</f>
        <v>2.774800503611544</v>
      </c>
      <c r="F199" s="21">
        <f>IF(OR($A199="",$B199="",$C199=""),"",B199*'MPTO_working_3-way'!$I198)</f>
        <v>3.2578213320179974</v>
      </c>
      <c r="G199" s="22">
        <f>IF(OR($A199="",$B199="",$C199=""),"",C199*'MPTO_working_3-way'!$I198)</f>
        <v>2.9084020093409886</v>
      </c>
      <c r="H199" s="17"/>
      <c r="I199" s="21"/>
      <c r="J199" s="22"/>
      <c r="K199" s="17"/>
      <c r="L199" s="21"/>
      <c r="M199" s="22"/>
      <c r="N199" s="23">
        <f t="shared" si="33"/>
        <v>36.038626874200475</v>
      </c>
      <c r="O199" s="24">
        <f t="shared" si="34"/>
        <v>30.695360429129749</v>
      </c>
      <c r="P199" s="24">
        <f t="shared" si="35"/>
        <v>34.383142247470417</v>
      </c>
      <c r="Q199" t="s">
        <v>132</v>
      </c>
      <c r="R199" t="s">
        <v>101</v>
      </c>
      <c r="S199" t="s">
        <v>275</v>
      </c>
      <c r="AD199" s="37"/>
      <c r="AE199" s="37"/>
      <c r="AF199" s="29"/>
      <c r="AG199" s="29"/>
      <c r="AH199" s="48"/>
      <c r="AI199" s="37"/>
      <c r="AJ199" t="s">
        <v>96</v>
      </c>
    </row>
    <row r="200" spans="1:36" s="36" customFormat="1" ht="15" x14ac:dyDescent="0.25">
      <c r="A200">
        <v>4.28</v>
      </c>
      <c r="B200">
        <v>3.49</v>
      </c>
      <c r="C200">
        <v>1.93</v>
      </c>
      <c r="D200" s="20">
        <f t="shared" si="36"/>
        <v>3.8312526128389202E-2</v>
      </c>
      <c r="E200" s="17">
        <f>IF(OR($A200="",$B200="",$C200=""),"",A200*'MPTO_working_3-way'!$I199)</f>
        <v>4.4490421455938698</v>
      </c>
      <c r="F200" s="21">
        <f>IF(OR($A200="",$B200="",$C200=""),"",B200*'MPTO_working_3-way'!$I199)</f>
        <v>3.6278404411501417</v>
      </c>
      <c r="G200" s="22">
        <f>IF(OR($A200="",$B200="",$C200=""),"",C200*'MPTO_working_3-way'!$I199)</f>
        <v>2.0062269488308804</v>
      </c>
      <c r="H200" s="17"/>
      <c r="I200" s="21"/>
      <c r="J200" s="22"/>
      <c r="K200" s="17"/>
      <c r="L200" s="21"/>
      <c r="M200" s="22"/>
      <c r="N200" s="23">
        <f t="shared" si="33"/>
        <v>22.476748191526006</v>
      </c>
      <c r="O200" s="24">
        <f t="shared" si="34"/>
        <v>27.564608097344212</v>
      </c>
      <c r="P200" s="24">
        <f t="shared" si="35"/>
        <v>49.844809461000686</v>
      </c>
      <c r="Q200" t="s">
        <v>126</v>
      </c>
      <c r="R200" t="s">
        <v>84</v>
      </c>
      <c r="S200" t="s">
        <v>275</v>
      </c>
      <c r="AD200" s="37"/>
      <c r="AE200" s="37"/>
      <c r="AF200" s="29"/>
      <c r="AG200" s="29"/>
      <c r="AH200" s="48"/>
      <c r="AI200" s="37"/>
      <c r="AJ200" t="s">
        <v>96</v>
      </c>
    </row>
    <row r="201" spans="1:36" s="36" customFormat="1" ht="15" x14ac:dyDescent="0.25">
      <c r="A201">
        <v>2.94</v>
      </c>
      <c r="B201">
        <v>2.82</v>
      </c>
      <c r="C201">
        <v>2.78</v>
      </c>
      <c r="D201" s="20">
        <f t="shared" si="36"/>
        <v>5.4458213715610215E-2</v>
      </c>
      <c r="E201" s="17">
        <f>IF(OR($A201="",$B201="",$C201=""),"",A201*'MPTO_working_3-way'!$I200)</f>
        <v>3.0552029417921003</v>
      </c>
      <c r="F201" s="21">
        <f>IF(OR($A201="",$B201="",$C201=""),"",B201*'MPTO_working_3-way'!$I200)</f>
        <v>2.9305007809026264</v>
      </c>
      <c r="G201" s="22">
        <f>IF(OR($A201="",$B201="",$C201=""),"",C201*'MPTO_working_3-way'!$I200)</f>
        <v>2.8889333939394688</v>
      </c>
      <c r="H201" s="17"/>
      <c r="I201" s="21"/>
      <c r="J201" s="22"/>
      <c r="K201" s="17"/>
      <c r="L201" s="21"/>
      <c r="M201" s="22"/>
      <c r="N201" s="23">
        <f t="shared" si="33"/>
        <v>32.731049918845216</v>
      </c>
      <c r="O201" s="24">
        <f t="shared" si="34"/>
        <v>34.123860553689703</v>
      </c>
      <c r="P201" s="24">
        <f t="shared" si="35"/>
        <v>34.614851353023361</v>
      </c>
      <c r="Q201" t="s">
        <v>86</v>
      </c>
      <c r="R201" t="s">
        <v>77</v>
      </c>
      <c r="S201" t="s">
        <v>275</v>
      </c>
      <c r="AD201" s="37"/>
      <c r="AE201" s="37"/>
      <c r="AF201" s="29"/>
      <c r="AG201" s="29"/>
      <c r="AH201" s="48"/>
      <c r="AI201" s="37"/>
      <c r="AJ201" t="s">
        <v>97</v>
      </c>
    </row>
    <row r="202" spans="1:36" s="36" customFormat="1" ht="15" x14ac:dyDescent="0.25">
      <c r="A202">
        <v>6.65</v>
      </c>
      <c r="B202">
        <v>3.91</v>
      </c>
      <c r="C202">
        <v>1.52</v>
      </c>
      <c r="D202" s="20">
        <f t="shared" si="36"/>
        <v>6.402515239505413E-2</v>
      </c>
      <c r="E202" s="17">
        <f>IF(OR($A202="",$B202="",$C202=""),"",A202*'MPTO_working_3-way'!$I201)</f>
        <v>6.9047782987537882</v>
      </c>
      <c r="F202" s="21">
        <f>IF(OR($A202="",$B202="",$C202=""),"",B202*'MPTO_working_3-way'!$I201)</f>
        <v>4.0598019771620022</v>
      </c>
      <c r="G202" s="22">
        <f>IF(OR($A202="",$B202="",$C202=""),"",C202*'MPTO_working_3-way'!$I201)</f>
        <v>1.5782350397151517</v>
      </c>
      <c r="H202" s="17"/>
      <c r="I202" s="21"/>
      <c r="J202" s="22"/>
      <c r="K202" s="17"/>
      <c r="L202" s="21"/>
      <c r="M202" s="22"/>
      <c r="N202" s="23">
        <f t="shared" si="33"/>
        <v>14.482724234324589</v>
      </c>
      <c r="O202" s="24">
        <f t="shared" si="34"/>
        <v>24.631743262981718</v>
      </c>
      <c r="P202" s="24">
        <f t="shared" si="35"/>
        <v>63.361918525170083</v>
      </c>
      <c r="Q202" t="s">
        <v>82</v>
      </c>
      <c r="R202" t="s">
        <v>176</v>
      </c>
      <c r="S202" t="s">
        <v>275</v>
      </c>
      <c r="AD202" s="37"/>
      <c r="AE202" s="37"/>
      <c r="AF202" s="29"/>
      <c r="AG202" s="29"/>
      <c r="AH202" s="48"/>
      <c r="AI202" s="37"/>
      <c r="AJ202" t="s">
        <v>97</v>
      </c>
    </row>
    <row r="203" spans="1:36" s="36" customFormat="1" ht="15" x14ac:dyDescent="0.25">
      <c r="A203">
        <v>2.4500000000000002</v>
      </c>
      <c r="B203">
        <v>3.6</v>
      </c>
      <c r="C203">
        <v>2.79</v>
      </c>
      <c r="D203" s="20">
        <f t="shared" si="36"/>
        <v>4.4363982152000547E-2</v>
      </c>
      <c r="E203" s="17">
        <f>IF(OR($A203="",$B203="",$C203=""),"",A203*'MPTO_working_3-way'!$I202)</f>
        <v>2.5834226236032451</v>
      </c>
      <c r="F203" s="21">
        <f>IF(OR($A203="",$B203="",$C203=""),"",B203*'MPTO_working_3-way'!$I202)</f>
        <v>3.7960495693761969</v>
      </c>
      <c r="G203" s="22">
        <f>IF(OR($A203="",$B203="",$C203=""),"",C203*'MPTO_working_3-way'!$I202)</f>
        <v>2.9419384162665527</v>
      </c>
      <c r="H203" s="17"/>
      <c r="I203" s="21"/>
      <c r="J203" s="22"/>
      <c r="K203" s="17"/>
      <c r="L203" s="21"/>
      <c r="M203" s="22"/>
      <c r="N203" s="23">
        <f t="shared" si="33"/>
        <v>38.708339505258479</v>
      </c>
      <c r="O203" s="24">
        <f t="shared" si="34"/>
        <v>26.343175496634242</v>
      </c>
      <c r="P203" s="24">
        <f t="shared" si="35"/>
        <v>33.991194189205473</v>
      </c>
      <c r="Q203" t="s">
        <v>141</v>
      </c>
      <c r="R203" t="s">
        <v>136</v>
      </c>
      <c r="S203" t="s">
        <v>275</v>
      </c>
      <c r="AD203" s="37"/>
      <c r="AE203" s="37"/>
      <c r="AF203" s="29"/>
      <c r="AG203" s="29"/>
      <c r="AH203" s="48"/>
      <c r="AI203" s="37"/>
      <c r="AJ203" t="s">
        <v>99</v>
      </c>
    </row>
    <row r="204" spans="1:36" s="36" customFormat="1" ht="15" x14ac:dyDescent="0.25">
      <c r="A204">
        <v>1.49</v>
      </c>
      <c r="B204">
        <v>4.46</v>
      </c>
      <c r="C204">
        <v>6.41</v>
      </c>
      <c r="D204" s="20">
        <f t="shared" si="36"/>
        <v>5.136242648369671E-2</v>
      </c>
      <c r="E204" s="17">
        <f>IF(OR($A204="",$B204="",$C204=""),"",A204*'MPTO_working_3-way'!$I203)</f>
        <v>1.5853974770686305</v>
      </c>
      <c r="F204" s="21">
        <f>IF(OR($A204="",$B204="",$C204=""),"",B204*'MPTO_working_3-way'!$I203)</f>
        <v>4.7455521796819413</v>
      </c>
      <c r="G204" s="22">
        <f>IF(OR($A204="",$B204="",$C204=""),"",C204*'MPTO_working_3-way'!$I203)</f>
        <v>6.8204012268522973</v>
      </c>
      <c r="H204" s="17"/>
      <c r="I204" s="21"/>
      <c r="J204" s="22"/>
      <c r="K204" s="17"/>
      <c r="L204" s="21"/>
      <c r="M204" s="22"/>
      <c r="N204" s="23">
        <f t="shared" si="33"/>
        <v>63.075664901963933</v>
      </c>
      <c r="O204" s="24">
        <f t="shared" si="34"/>
        <v>21.072363386530554</v>
      </c>
      <c r="P204" s="24">
        <f t="shared" si="35"/>
        <v>14.661894025573519</v>
      </c>
      <c r="Q204" t="s">
        <v>91</v>
      </c>
      <c r="R204" t="s">
        <v>144</v>
      </c>
      <c r="S204" t="s">
        <v>275</v>
      </c>
      <c r="AD204" s="37"/>
      <c r="AE204" s="37"/>
      <c r="AF204" s="29"/>
      <c r="AG204" s="29"/>
      <c r="AH204" s="48"/>
      <c r="AI204" s="37"/>
      <c r="AJ204" t="s">
        <v>99</v>
      </c>
    </row>
    <row r="205" spans="1:36" s="36" customFormat="1" ht="15" x14ac:dyDescent="0.25">
      <c r="A205">
        <v>2.2200000000000002</v>
      </c>
      <c r="B205">
        <v>3.14</v>
      </c>
      <c r="C205">
        <v>3.61</v>
      </c>
      <c r="D205" s="20">
        <f t="shared" si="36"/>
        <v>4.5930098279375775E-2</v>
      </c>
      <c r="E205" s="17">
        <f>IF(OR($A205="",$B205="",$C205=""),"",A205*'MPTO_working_3-way'!$I204)</f>
        <v>2.3184880403774413</v>
      </c>
      <c r="F205" s="21">
        <f>IF(OR($A205="",$B205="",$C205=""),"",B205*'MPTO_working_3-way'!$I204)</f>
        <v>3.2793029039572819</v>
      </c>
      <c r="G205" s="22">
        <f>IF(OR($A205="",$B205="",$C205=""),"",C205*'MPTO_working_3-way'!$I204)</f>
        <v>3.7701539755687219</v>
      </c>
      <c r="H205" s="17"/>
      <c r="I205" s="21"/>
      <c r="J205" s="22"/>
      <c r="K205" s="17"/>
      <c r="L205" s="21"/>
      <c r="M205" s="22"/>
      <c r="N205" s="23">
        <f t="shared" si="33"/>
        <v>43.131557402263063</v>
      </c>
      <c r="O205" s="24">
        <f t="shared" si="34"/>
        <v>30.494285806695537</v>
      </c>
      <c r="P205" s="24">
        <f t="shared" si="35"/>
        <v>26.524115632416617</v>
      </c>
      <c r="Q205" t="s">
        <v>240</v>
      </c>
      <c r="R205" t="s">
        <v>241</v>
      </c>
      <c r="S205" t="s">
        <v>276</v>
      </c>
      <c r="AD205" s="37"/>
      <c r="AE205" s="37"/>
      <c r="AF205" s="29"/>
      <c r="AG205" s="29"/>
      <c r="AH205" s="48"/>
      <c r="AI205" s="37"/>
      <c r="AJ205" t="s">
        <v>283</v>
      </c>
    </row>
    <row r="206" spans="1:36" s="36" customFormat="1" ht="15" x14ac:dyDescent="0.25">
      <c r="A206">
        <v>2.1800000000000002</v>
      </c>
      <c r="B206">
        <v>3.27</v>
      </c>
      <c r="C206">
        <v>4</v>
      </c>
      <c r="D206" s="20">
        <f t="shared" si="36"/>
        <v>1.4525993883792054E-2</v>
      </c>
      <c r="E206" s="17">
        <f>IF(OR($A206="",$B206="",$C206=""),"",A206*'MPTO_working_3-way'!$I205)</f>
        <v>2.291970089734459</v>
      </c>
      <c r="F206" s="21">
        <f>IF(OR($A206="",$B206="",$C206=""),"",B206*'MPTO_working_3-way'!$I205)</f>
        <v>3.4379551346016881</v>
      </c>
      <c r="G206" s="22">
        <f>IF(OR($A206="",$B206="",$C206=""),"",C206*'MPTO_working_3-way'!$I205)</f>
        <v>4.2054497059347868</v>
      </c>
      <c r="H206" s="17"/>
      <c r="I206" s="21"/>
      <c r="J206" s="22"/>
      <c r="K206" s="17"/>
      <c r="L206" s="21"/>
      <c r="M206" s="22"/>
      <c r="N206" s="23">
        <f t="shared" si="33"/>
        <v>43.630586824798272</v>
      </c>
      <c r="O206" s="24">
        <f t="shared" si="34"/>
        <v>29.087057883198852</v>
      </c>
      <c r="P206" s="24">
        <f t="shared" si="35"/>
        <v>23.778669819515059</v>
      </c>
      <c r="Q206" t="s">
        <v>242</v>
      </c>
      <c r="R206" t="s">
        <v>243</v>
      </c>
      <c r="S206" t="s">
        <v>276</v>
      </c>
      <c r="AD206" s="37"/>
      <c r="AE206" s="37"/>
      <c r="AF206" s="29"/>
      <c r="AG206" s="29"/>
      <c r="AH206" s="48"/>
      <c r="AI206" s="37"/>
      <c r="AJ206" t="s">
        <v>283</v>
      </c>
    </row>
    <row r="207" spans="1:36" s="36" customFormat="1" ht="15" x14ac:dyDescent="0.25">
      <c r="A207">
        <v>1.74</v>
      </c>
      <c r="B207">
        <v>3.7</v>
      </c>
      <c r="C207">
        <v>6.4</v>
      </c>
      <c r="D207" s="20">
        <f t="shared" si="36"/>
        <v>1.2329139484310581E-3</v>
      </c>
      <c r="E207" s="17">
        <f>IF(OR($A207="",$B207="",$C207=""),"",A207*'MPTO_working_3-way'!$I206)</f>
        <v>1.8199183710061138</v>
      </c>
      <c r="F207" s="21">
        <f>IF(OR($A207="",$B207="",$C207=""),"",B207*'MPTO_working_3-way'!$I206)</f>
        <v>3.8699413636336906</v>
      </c>
      <c r="G207" s="22">
        <f>IF(OR($A207="",$B207="",$C207=""),"",C207*'MPTO_working_3-way'!$I206)</f>
        <v>6.6939526289880051</v>
      </c>
      <c r="H207" s="17"/>
      <c r="I207" s="21"/>
      <c r="J207" s="22"/>
      <c r="K207" s="17"/>
      <c r="L207" s="21"/>
      <c r="M207" s="22"/>
      <c r="N207" s="23">
        <f t="shared" si="33"/>
        <v>54.947519401497416</v>
      </c>
      <c r="O207" s="24">
        <f t="shared" si="34"/>
        <v>25.840184799623106</v>
      </c>
      <c r="P207" s="24">
        <f t="shared" si="35"/>
        <v>14.938856837282108</v>
      </c>
      <c r="Q207" t="s">
        <v>244</v>
      </c>
      <c r="R207" t="s">
        <v>245</v>
      </c>
      <c r="S207" t="s">
        <v>276</v>
      </c>
      <c r="AD207" s="37"/>
      <c r="AE207" s="37"/>
      <c r="AF207" s="29"/>
      <c r="AG207" s="29"/>
      <c r="AH207" s="48"/>
      <c r="AI207" s="37"/>
      <c r="AJ207" t="s">
        <v>283</v>
      </c>
    </row>
    <row r="208" spans="1:36" s="36" customFormat="1" ht="15" x14ac:dyDescent="0.25">
      <c r="A208">
        <v>1.98</v>
      </c>
      <c r="B208">
        <v>3.91</v>
      </c>
      <c r="C208">
        <v>3.75</v>
      </c>
      <c r="D208" s="20">
        <f t="shared" si="36"/>
        <v>2.747164742049657E-2</v>
      </c>
      <c r="E208" s="17">
        <f>IF(OR($A208="",$B208="",$C208=""),"",A208*'MPTO_working_3-way'!$I207)</f>
        <v>2.0087614678899084</v>
      </c>
      <c r="F208" s="21">
        <f>IF(OR($A208="",$B208="",$C208=""),"",B208*'MPTO_working_3-way'!$I207)</f>
        <v>3.9667966360856273</v>
      </c>
      <c r="G208" s="22">
        <f>IF(OR($A208="",$B208="",$C208=""),"",C208*'MPTO_working_3-way'!$I207)</f>
        <v>3.8044724770642202</v>
      </c>
      <c r="H208" s="17"/>
      <c r="I208" s="21"/>
      <c r="J208" s="22"/>
      <c r="K208" s="17"/>
      <c r="L208" s="21"/>
      <c r="M208" s="22"/>
      <c r="N208" s="23">
        <f t="shared" si="33"/>
        <v>49.781918659085193</v>
      </c>
      <c r="O208" s="24">
        <f t="shared" si="34"/>
        <v>25.209258042196598</v>
      </c>
      <c r="P208" s="24">
        <f t="shared" si="35"/>
        <v>26.284853051996986</v>
      </c>
      <c r="Q208" t="s">
        <v>199</v>
      </c>
      <c r="R208" t="s">
        <v>190</v>
      </c>
      <c r="S208" t="s">
        <v>276</v>
      </c>
      <c r="AD208" s="37"/>
      <c r="AE208" s="37"/>
      <c r="AF208" s="29"/>
      <c r="AG208" s="29"/>
      <c r="AH208" s="48"/>
      <c r="AI208" s="37"/>
      <c r="AJ208" t="s">
        <v>205</v>
      </c>
    </row>
    <row r="209" spans="1:36" s="36" customFormat="1" ht="15" x14ac:dyDescent="0.25">
      <c r="A209">
        <v>1.32</v>
      </c>
      <c r="B209">
        <v>6.06</v>
      </c>
      <c r="C209">
        <v>9.2100000000000009</v>
      </c>
      <c r="D209" s="20">
        <f t="shared" si="36"/>
        <v>3.1169892233523067E-2</v>
      </c>
      <c r="E209" s="17">
        <f>IF(OR($A209="",$B209="",$C209=""),"",A209*'MPTO_working_3-way'!$I208)</f>
        <v>1.3216274464119291</v>
      </c>
      <c r="F209" s="21">
        <f>IF(OR($A209="",$B209="",$C209=""),"",B209*'MPTO_working_3-way'!$I208)</f>
        <v>6.0674714585274918</v>
      </c>
      <c r="G209" s="22">
        <f>IF(OR($A209="",$B209="",$C209=""),"",C209*'MPTO_working_3-way'!$I208)</f>
        <v>9.2213551374650518</v>
      </c>
      <c r="H209" s="17"/>
      <c r="I209" s="21"/>
      <c r="J209" s="22"/>
      <c r="K209" s="17"/>
      <c r="L209" s="21"/>
      <c r="M209" s="22"/>
      <c r="N209" s="23">
        <f t="shared" si="33"/>
        <v>75.664288201254308</v>
      </c>
      <c r="O209" s="24">
        <f t="shared" si="34"/>
        <v>16.481330103243515</v>
      </c>
      <c r="P209" s="24">
        <f t="shared" si="35"/>
        <v>10.844393097248174</v>
      </c>
      <c r="Q209" t="s">
        <v>189</v>
      </c>
      <c r="R209" t="s">
        <v>194</v>
      </c>
      <c r="S209" t="s">
        <v>276</v>
      </c>
      <c r="AD209" s="37"/>
      <c r="AE209" s="37"/>
      <c r="AF209" s="29"/>
      <c r="AG209" s="29"/>
      <c r="AH209" s="48"/>
      <c r="AI209" s="37"/>
      <c r="AJ209" t="s">
        <v>205</v>
      </c>
    </row>
    <row r="210" spans="1:36" s="36" customFormat="1" ht="15" x14ac:dyDescent="0.25">
      <c r="A210">
        <v>2.16</v>
      </c>
      <c r="B210">
        <v>3.8</v>
      </c>
      <c r="C210">
        <v>3.31</v>
      </c>
      <c r="D210" s="20">
        <f t="shared" si="36"/>
        <v>2.8235661325182626E-2</v>
      </c>
      <c r="E210" s="17">
        <f>IF(OR($A210="",$B210="",$C210=""),"",A210*'MPTO_working_3-way'!$I209)</f>
        <v>2.2193387584282727</v>
      </c>
      <c r="F210" s="21">
        <f>IF(OR($A210="",$B210="",$C210=""),"",B210*'MPTO_working_3-way'!$I209)</f>
        <v>3.9043922601978869</v>
      </c>
      <c r="G210" s="22">
        <f>IF(OR($A210="",$B210="",$C210=""),"",C210*'MPTO_working_3-way'!$I209)</f>
        <v>3.4009311529618436</v>
      </c>
      <c r="H210" s="17"/>
      <c r="I210" s="21"/>
      <c r="J210" s="22"/>
      <c r="K210" s="17"/>
      <c r="L210" s="21"/>
      <c r="M210" s="22"/>
      <c r="N210" s="23">
        <f t="shared" si="33"/>
        <v>45.058466004901213</v>
      </c>
      <c r="O210" s="24">
        <f t="shared" si="34"/>
        <v>25.612180676470171</v>
      </c>
      <c r="P210" s="24">
        <f t="shared" si="35"/>
        <v>29.403711954860011</v>
      </c>
      <c r="Q210" t="s">
        <v>193</v>
      </c>
      <c r="R210" t="s">
        <v>188</v>
      </c>
      <c r="S210" t="s">
        <v>276</v>
      </c>
      <c r="AD210" s="37"/>
      <c r="AE210" s="37"/>
      <c r="AF210" s="29"/>
      <c r="AG210" s="29"/>
      <c r="AH210" s="48"/>
      <c r="AI210" s="37"/>
      <c r="AJ210" t="s">
        <v>205</v>
      </c>
    </row>
    <row r="211" spans="1:36" s="36" customFormat="1" ht="15" x14ac:dyDescent="0.25">
      <c r="A211">
        <v>1.63</v>
      </c>
      <c r="B211">
        <v>4.16</v>
      </c>
      <c r="C211">
        <v>5.26</v>
      </c>
      <c r="D211" s="20">
        <f t="shared" si="36"/>
        <v>4.3995616341017563E-2</v>
      </c>
      <c r="E211" s="17">
        <f>IF(OR($A211="",$B211="",$C211=""),"",A211*'MPTO_working_3-way'!$I210)</f>
        <v>1.6808069243406425</v>
      </c>
      <c r="F211" s="21">
        <f>IF(OR($A211="",$B211="",$C211=""),"",B211*'MPTO_working_3-way'!$I210)</f>
        <v>4.2896667516914562</v>
      </c>
      <c r="G211" s="22">
        <f>IF(OR($A211="",$B211="",$C211=""),"",C211*'MPTO_working_3-way'!$I210)</f>
        <v>5.4239536331483311</v>
      </c>
      <c r="H211" s="17"/>
      <c r="I211" s="21"/>
      <c r="J211" s="22"/>
      <c r="K211" s="17"/>
      <c r="L211" s="21"/>
      <c r="M211" s="22"/>
      <c r="N211" s="23">
        <f t="shared" si="33"/>
        <v>59.495233242942902</v>
      </c>
      <c r="O211" s="24">
        <f t="shared" si="34"/>
        <v>23.31183417932618</v>
      </c>
      <c r="P211" s="24">
        <f t="shared" si="35"/>
        <v>18.436735776805499</v>
      </c>
      <c r="Q211" t="s">
        <v>246</v>
      </c>
      <c r="R211" t="s">
        <v>247</v>
      </c>
      <c r="S211" t="s">
        <v>276</v>
      </c>
      <c r="AD211" s="37"/>
      <c r="AE211" s="37"/>
      <c r="AF211" s="29"/>
      <c r="AG211" s="29"/>
      <c r="AH211" s="48"/>
      <c r="AI211" s="37"/>
      <c r="AJ211" t="s">
        <v>280</v>
      </c>
    </row>
    <row r="212" spans="1:36" s="36" customFormat="1" ht="15" x14ac:dyDescent="0.25">
      <c r="A212">
        <v>1.45</v>
      </c>
      <c r="B212">
        <v>4.95</v>
      </c>
      <c r="C212">
        <v>6.61</v>
      </c>
      <c r="D212" s="20">
        <f t="shared" si="36"/>
        <v>4.2961304842467074E-2</v>
      </c>
      <c r="E212" s="17">
        <f>IF(OR($A212="",$B212="",$C212=""),"",A212*'MPTO_working_3-way'!$I211)</f>
        <v>1.4909417089215147</v>
      </c>
      <c r="F212" s="21">
        <f>IF(OR($A212="",$B212="",$C212=""),"",B212*'MPTO_working_3-way'!$I211)</f>
        <v>5.0897665235596543</v>
      </c>
      <c r="G212" s="22">
        <f>IF(OR($A212="",$B212="",$C212=""),"",C212*'MPTO_working_3-way'!$I211)</f>
        <v>6.7966377213594571</v>
      </c>
      <c r="H212" s="17"/>
      <c r="I212" s="21"/>
      <c r="J212" s="22"/>
      <c r="K212" s="17"/>
      <c r="L212" s="21"/>
      <c r="M212" s="22"/>
      <c r="N212" s="23">
        <f t="shared" si="33"/>
        <v>67.071703341330391</v>
      </c>
      <c r="O212" s="24">
        <f t="shared" si="34"/>
        <v>19.647266635339204</v>
      </c>
      <c r="P212" s="24">
        <f t="shared" si="35"/>
        <v>14.713157313907574</v>
      </c>
      <c r="Q212" t="s">
        <v>248</v>
      </c>
      <c r="R212" t="s">
        <v>249</v>
      </c>
      <c r="S212" t="s">
        <v>276</v>
      </c>
      <c r="AD212" s="37"/>
      <c r="AE212" s="37"/>
      <c r="AF212" s="29"/>
      <c r="AG212" s="29"/>
      <c r="AH212" s="48"/>
      <c r="AI212" s="37"/>
      <c r="AJ212" t="s">
        <v>280</v>
      </c>
    </row>
    <row r="213" spans="1:36" s="36" customFormat="1" ht="15" x14ac:dyDescent="0.25">
      <c r="A213">
        <v>3.04</v>
      </c>
      <c r="B213">
        <v>3.65</v>
      </c>
      <c r="C213">
        <v>2.2999999999999998</v>
      </c>
      <c r="D213" s="20">
        <f t="shared" si="36"/>
        <v>3.7702579856430773E-2</v>
      </c>
      <c r="E213" s="17">
        <f>IF(OR($A213="",$B213="",$C213=""),"",A213*'MPTO_working_3-way'!$I212)</f>
        <v>3.1737466736766935</v>
      </c>
      <c r="F213" s="21">
        <f>IF(OR($A213="",$B213="",$C213=""),"",B213*'MPTO_working_3-way'!$I212)</f>
        <v>3.8105839996447139</v>
      </c>
      <c r="G213" s="22">
        <f>IF(OR($A213="",$B213="",$C213=""),"",C213*'MPTO_working_3-way'!$I212)</f>
        <v>2.4011899175843401</v>
      </c>
      <c r="H213" s="17"/>
      <c r="I213" s="21"/>
      <c r="J213" s="22"/>
      <c r="K213" s="17"/>
      <c r="L213" s="21"/>
      <c r="M213" s="22"/>
      <c r="N213" s="23">
        <f t="shared" si="33"/>
        <v>31.508500923973525</v>
      </c>
      <c r="O213" s="24">
        <f t="shared" si="34"/>
        <v>26.242696659966992</v>
      </c>
      <c r="P213" s="24">
        <f t="shared" si="35"/>
        <v>41.646018612556318</v>
      </c>
      <c r="Q213" t="s">
        <v>250</v>
      </c>
      <c r="R213" t="s">
        <v>251</v>
      </c>
      <c r="S213" t="s">
        <v>276</v>
      </c>
      <c r="AD213" s="37"/>
      <c r="AE213" s="37"/>
      <c r="AF213" s="29"/>
      <c r="AG213" s="29"/>
      <c r="AH213" s="48"/>
      <c r="AI213" s="37"/>
      <c r="AJ213" t="s">
        <v>280</v>
      </c>
    </row>
    <row r="214" spans="1:36" s="36" customFormat="1" ht="15" x14ac:dyDescent="0.25">
      <c r="A214">
        <v>1.46</v>
      </c>
      <c r="B214">
        <v>4.75</v>
      </c>
      <c r="C214">
        <v>6.72</v>
      </c>
      <c r="D214" s="20">
        <f t="shared" si="36"/>
        <v>4.4267346448312539E-2</v>
      </c>
      <c r="E214" s="17">
        <f>IF(OR($A214="",$B214="",$C214=""),"",A214*'MPTO_working_3-way'!$I213)</f>
        <v>1.5227235050700019</v>
      </c>
      <c r="F214" s="21">
        <f>IF(OR($A214="",$B214="",$C214=""),"",B214*'MPTO_working_3-way'!$I213)</f>
        <v>4.9540661980017182</v>
      </c>
      <c r="G214" s="22">
        <f>IF(OR($A214="",$B214="",$C214=""),"",C214*'MPTO_working_3-way'!$I213)</f>
        <v>7.0086999685413787</v>
      </c>
      <c r="H214" s="17"/>
      <c r="I214" s="21"/>
      <c r="J214" s="22"/>
      <c r="K214" s="17"/>
      <c r="L214" s="21"/>
      <c r="M214" s="22"/>
      <c r="N214" s="23">
        <f t="shared" si="33"/>
        <v>65.671804281633413</v>
      </c>
      <c r="O214" s="24">
        <f t="shared" si="34"/>
        <v>20.185438789723115</v>
      </c>
      <c r="P214" s="24">
        <f t="shared" si="35"/>
        <v>14.267981287378689</v>
      </c>
      <c r="Q214" t="s">
        <v>252</v>
      </c>
      <c r="R214" t="s">
        <v>253</v>
      </c>
      <c r="S214" t="s">
        <v>276</v>
      </c>
      <c r="AD214" s="37"/>
      <c r="AE214" s="37"/>
      <c r="AF214" s="29"/>
      <c r="AG214" s="29"/>
      <c r="AH214" s="48"/>
      <c r="AI214" s="37"/>
      <c r="AJ214" t="s">
        <v>280</v>
      </c>
    </row>
    <row r="215" spans="1:36" s="36" customFormat="1" ht="15" x14ac:dyDescent="0.25">
      <c r="A215">
        <v>1.51</v>
      </c>
      <c r="B215">
        <v>4.3600000000000003</v>
      </c>
      <c r="C215">
        <v>7.17</v>
      </c>
      <c r="D215" s="20">
        <f t="shared" si="36"/>
        <v>3.1079467741278011E-2</v>
      </c>
      <c r="E215" s="17">
        <f>IF(OR($A215="",$B215="",$C215=""),"",A215*'MPTO_working_3-way'!$I214)</f>
        <v>1.5669308955832104</v>
      </c>
      <c r="F215" s="21">
        <f>IF(OR($A215="",$B215="",$C215=""),"",B215*'MPTO_working_3-way'!$I214)</f>
        <v>4.5243832481740389</v>
      </c>
      <c r="G215" s="22">
        <f>IF(OR($A215="",$B215="",$C215=""),"",C215*'MPTO_working_3-way'!$I214)</f>
        <v>7.4403274975706086</v>
      </c>
      <c r="H215" s="17"/>
      <c r="I215" s="21"/>
      <c r="J215" s="22"/>
      <c r="K215" s="17"/>
      <c r="L215" s="21"/>
      <c r="M215" s="22"/>
      <c r="N215" s="23">
        <f t="shared" si="33"/>
        <v>63.819023724578535</v>
      </c>
      <c r="O215" s="24">
        <f t="shared" si="34"/>
        <v>22.102460051402197</v>
      </c>
      <c r="P215" s="24">
        <f t="shared" si="35"/>
        <v>13.440268594715981</v>
      </c>
      <c r="Q215" t="s">
        <v>166</v>
      </c>
      <c r="R215" t="s">
        <v>153</v>
      </c>
      <c r="S215" t="s">
        <v>276</v>
      </c>
      <c r="AD215" s="37"/>
      <c r="AE215" s="37"/>
      <c r="AF215" s="29"/>
      <c r="AG215" s="29"/>
      <c r="AH215" s="48"/>
      <c r="AI215" s="37"/>
      <c r="AJ215" t="s">
        <v>173</v>
      </c>
    </row>
    <row r="216" spans="1:36" s="36" customFormat="1" ht="15" x14ac:dyDescent="0.25">
      <c r="A216">
        <v>2.31</v>
      </c>
      <c r="B216">
        <v>3.26</v>
      </c>
      <c r="C216">
        <v>3.48</v>
      </c>
      <c r="D216" s="20">
        <f t="shared" si="36"/>
        <v>2.7005220997182056E-2</v>
      </c>
      <c r="E216" s="17">
        <f>IF(OR($A216="",$B216="",$C216=""),"",A216*'MPTO_working_3-way'!$I215)</f>
        <v>2.4122575702956022</v>
      </c>
      <c r="F216" s="21">
        <f>IF(OR($A216="",$B216="",$C216=""),"",B216*'MPTO_working_3-way'!$I215)</f>
        <v>3.4043115494214988</v>
      </c>
      <c r="G216" s="22">
        <f>IF(OR($A216="",$B216="",$C216=""),"",C216*'MPTO_working_3-way'!$I215)</f>
        <v>3.6340503656401277</v>
      </c>
      <c r="H216" s="17"/>
      <c r="I216" s="21"/>
      <c r="J216" s="22"/>
      <c r="K216" s="17"/>
      <c r="L216" s="21"/>
      <c r="M216" s="22"/>
      <c r="N216" s="23">
        <f t="shared" si="33"/>
        <v>41.454942967697193</v>
      </c>
      <c r="O216" s="24">
        <f t="shared" si="34"/>
        <v>29.374514802263967</v>
      </c>
      <c r="P216" s="24">
        <f t="shared" si="35"/>
        <v>27.517505245799001</v>
      </c>
      <c r="Q216" t="s">
        <v>159</v>
      </c>
      <c r="R216" t="s">
        <v>157</v>
      </c>
      <c r="S216" t="s">
        <v>276</v>
      </c>
      <c r="AD216" s="37"/>
      <c r="AE216" s="37"/>
      <c r="AF216" s="29"/>
      <c r="AG216" s="29"/>
      <c r="AH216" s="48"/>
      <c r="AI216" s="37"/>
      <c r="AJ216" t="s">
        <v>173</v>
      </c>
    </row>
    <row r="217" spans="1:36" s="36" customFormat="1" ht="15" x14ac:dyDescent="0.25">
      <c r="A217">
        <v>2.19</v>
      </c>
      <c r="B217">
        <v>3.59</v>
      </c>
      <c r="C217">
        <v>3.42</v>
      </c>
      <c r="D217" s="20">
        <f t="shared" si="36"/>
        <v>2.757019741834954E-2</v>
      </c>
      <c r="E217" s="17">
        <f>IF(OR($A217="",$B217="",$C217=""),"",A217*'MPTO_working_3-way'!$I216)</f>
        <v>2.2580640343533989</v>
      </c>
      <c r="F217" s="21">
        <f>IF(OR($A217="",$B217="",$C217=""),"",B217*'MPTO_working_3-way'!$I216)</f>
        <v>3.7015752891911879</v>
      </c>
      <c r="G217" s="22">
        <f>IF(OR($A217="",$B217="",$C217=""),"",C217*'MPTO_working_3-way'!$I216)</f>
        <v>3.5262917796751707</v>
      </c>
      <c r="H217" s="17"/>
      <c r="I217" s="21"/>
      <c r="J217" s="22"/>
      <c r="K217" s="17"/>
      <c r="L217" s="21"/>
      <c r="M217" s="22"/>
      <c r="N217" s="23">
        <f t="shared" si="33"/>
        <v>44.285723734418006</v>
      </c>
      <c r="O217" s="24">
        <f t="shared" si="34"/>
        <v>27.015525063614334</v>
      </c>
      <c r="P217" s="24">
        <f t="shared" si="35"/>
        <v>28.358402040460657</v>
      </c>
      <c r="Q217" t="s">
        <v>161</v>
      </c>
      <c r="R217" t="s">
        <v>160</v>
      </c>
      <c r="S217" t="s">
        <v>276</v>
      </c>
      <c r="AD217" s="37"/>
      <c r="AE217" s="37"/>
      <c r="AF217" s="29"/>
      <c r="AG217" s="29"/>
      <c r="AH217" s="48"/>
      <c r="AI217" s="37"/>
      <c r="AJ217" t="s">
        <v>173</v>
      </c>
    </row>
    <row r="218" spans="1:36" s="36" customFormat="1" ht="15" x14ac:dyDescent="0.25">
      <c r="A218">
        <v>3.1</v>
      </c>
      <c r="B218">
        <v>3.07</v>
      </c>
      <c r="C218">
        <v>2.56</v>
      </c>
      <c r="D218" s="20">
        <f t="shared" si="36"/>
        <v>3.8938544184091706E-2</v>
      </c>
      <c r="E218" s="17">
        <f>IF(OR($A218="",$B218="",$C218=""),"",A218*'MPTO_working_3-way'!$I217)</f>
        <v>3.1837161850912645</v>
      </c>
      <c r="F218" s="21">
        <f>IF(OR($A218="",$B218="",$C218=""),"",B218*'MPTO_working_3-way'!$I217)</f>
        <v>3.1529060284613486</v>
      </c>
      <c r="G218" s="22">
        <f>IF(OR($A218="",$B218="",$C218=""),"",C218*'MPTO_working_3-way'!$I217)</f>
        <v>2.6291333657527862</v>
      </c>
      <c r="H218" s="17"/>
      <c r="I218" s="21"/>
      <c r="J218" s="22"/>
      <c r="K218" s="17"/>
      <c r="L218" s="21"/>
      <c r="M218" s="22"/>
      <c r="N218" s="23">
        <f t="shared" si="33"/>
        <v>31.409834980982577</v>
      </c>
      <c r="O218" s="24">
        <f t="shared" si="34"/>
        <v>31.716771479168077</v>
      </c>
      <c r="P218" s="24">
        <f t="shared" si="35"/>
        <v>38.035347047283594</v>
      </c>
      <c r="Q218" t="s">
        <v>131</v>
      </c>
      <c r="R218" t="s">
        <v>102</v>
      </c>
      <c r="S218" t="s">
        <v>276</v>
      </c>
      <c r="AD218" s="37"/>
      <c r="AE218" s="37"/>
      <c r="AF218" s="29"/>
      <c r="AG218" s="29"/>
      <c r="AH218" s="48"/>
      <c r="AI218" s="37"/>
      <c r="AJ218" t="s">
        <v>96</v>
      </c>
    </row>
    <row r="219" spans="1:36" s="36" customFormat="1" ht="15" x14ac:dyDescent="0.25">
      <c r="A219">
        <v>2.95</v>
      </c>
      <c r="B219">
        <v>3.38</v>
      </c>
      <c r="C219">
        <v>2.48</v>
      </c>
      <c r="D219" s="20">
        <f t="shared" si="36"/>
        <v>3.8066845464751031E-2</v>
      </c>
      <c r="E219" s="17">
        <f>IF(OR($A219="",$B219="",$C219=""),"",A219*'MPTO_working_3-way'!$I218)</f>
        <v>3.0313320823841314</v>
      </c>
      <c r="F219" s="21">
        <f>IF(OR($A219="",$B219="",$C219=""),"",B219*'MPTO_working_3-way'!$I218)</f>
        <v>3.4731872672740214</v>
      </c>
      <c r="G219" s="22">
        <f>IF(OR($A219="",$B219="",$C219=""),"",C219*'MPTO_working_3-way'!$I218)</f>
        <v>2.5483740895975067</v>
      </c>
      <c r="H219" s="17"/>
      <c r="I219" s="21"/>
      <c r="J219" s="22"/>
      <c r="K219" s="17"/>
      <c r="L219" s="21"/>
      <c r="M219" s="22"/>
      <c r="N219" s="23">
        <f t="shared" si="33"/>
        <v>32.988797427087029</v>
      </c>
      <c r="O219" s="24">
        <f t="shared" si="34"/>
        <v>28.791997754410282</v>
      </c>
      <c r="P219" s="24">
        <f t="shared" si="35"/>
        <v>39.240706616897889</v>
      </c>
      <c r="Q219" t="s">
        <v>74</v>
      </c>
      <c r="R219" t="s">
        <v>75</v>
      </c>
      <c r="S219" t="s">
        <v>276</v>
      </c>
      <c r="AD219" s="37"/>
      <c r="AE219" s="37"/>
      <c r="AF219" s="29"/>
      <c r="AG219" s="29"/>
      <c r="AH219" s="48"/>
      <c r="AI219" s="37"/>
      <c r="AJ219" t="s">
        <v>96</v>
      </c>
    </row>
    <row r="220" spans="1:36" s="36" customFormat="1" ht="15" x14ac:dyDescent="0.25">
      <c r="A220">
        <v>4.2</v>
      </c>
      <c r="B220">
        <v>3.62</v>
      </c>
      <c r="C220">
        <v>1.9</v>
      </c>
      <c r="D220" s="20">
        <f t="shared" si="36"/>
        <v>4.0654121491574102E-2</v>
      </c>
      <c r="E220" s="17">
        <f>IF(OR($A220="",$B220="",$C220=""),"",A220*'MPTO_working_3-way'!$I219)</f>
        <v>4.3635418855731851</v>
      </c>
      <c r="F220" s="21">
        <f>IF(OR($A220="",$B220="",$C220=""),"",B220*'MPTO_working_3-way'!$I219)</f>
        <v>3.760957529946412</v>
      </c>
      <c r="G220" s="22">
        <f>IF(OR($A220="",$B220="",$C220=""),"",C220*'MPTO_working_3-way'!$I219)</f>
        <v>1.973983233949774</v>
      </c>
      <c r="H220" s="17"/>
      <c r="I220" s="21"/>
      <c r="J220" s="22"/>
      <c r="K220" s="17"/>
      <c r="L220" s="21"/>
      <c r="M220" s="22"/>
      <c r="N220" s="23">
        <f t="shared" si="33"/>
        <v>22.917162851265775</v>
      </c>
      <c r="O220" s="24">
        <f t="shared" si="34"/>
        <v>26.58897347384427</v>
      </c>
      <c r="P220" s="24">
        <f t="shared" si="35"/>
        <v>50.658991565955922</v>
      </c>
      <c r="Q220" t="s">
        <v>128</v>
      </c>
      <c r="R220" t="s">
        <v>140</v>
      </c>
      <c r="S220" t="s">
        <v>276</v>
      </c>
      <c r="AD220" s="37"/>
      <c r="AE220" s="37"/>
      <c r="AF220" s="29"/>
      <c r="AG220" s="29"/>
      <c r="AH220" s="48"/>
      <c r="AI220" s="37"/>
      <c r="AJ220" t="s">
        <v>96</v>
      </c>
    </row>
    <row r="221" spans="1:36" s="36" customFormat="1" ht="15" x14ac:dyDescent="0.25">
      <c r="A221">
        <v>2.87</v>
      </c>
      <c r="B221">
        <v>2.82</v>
      </c>
      <c r="C221">
        <v>2.85</v>
      </c>
      <c r="D221" s="20">
        <f t="shared" si="36"/>
        <v>5.3919177809599095E-2</v>
      </c>
      <c r="E221" s="17">
        <f>IF(OR($A221="",$B221="",$C221=""),"",A221*'MPTO_working_3-way'!$I220)</f>
        <v>2.9792518464838356</v>
      </c>
      <c r="F221" s="21">
        <f>IF(OR($A221="",$B221="",$C221=""),"",B221*'MPTO_working_3-way'!$I220)</f>
        <v>2.9273485042105976</v>
      </c>
      <c r="G221" s="22">
        <f>IF(OR($A221="",$B221="",$C221=""),"",C221*'MPTO_working_3-way'!$I220)</f>
        <v>2.9584905095745406</v>
      </c>
      <c r="H221" s="17"/>
      <c r="I221" s="21"/>
      <c r="J221" s="22"/>
      <c r="K221" s="17"/>
      <c r="L221" s="21"/>
      <c r="M221" s="22"/>
      <c r="N221" s="23">
        <f t="shared" si="33"/>
        <v>33.565473868220217</v>
      </c>
      <c r="O221" s="24">
        <f t="shared" si="34"/>
        <v>34.160606383614194</v>
      </c>
      <c r="P221" s="24">
        <f t="shared" si="35"/>
        <v>33.801021053260357</v>
      </c>
      <c r="Q221" t="s">
        <v>78</v>
      </c>
      <c r="R221" t="s">
        <v>85</v>
      </c>
      <c r="S221" t="s">
        <v>276</v>
      </c>
      <c r="AD221" s="37"/>
      <c r="AE221" s="37"/>
      <c r="AF221" s="29"/>
      <c r="AG221" s="29"/>
      <c r="AH221" s="48"/>
      <c r="AI221" s="37"/>
      <c r="AJ221" t="s">
        <v>97</v>
      </c>
    </row>
    <row r="222" spans="1:36" s="36" customFormat="1" ht="15" x14ac:dyDescent="0.25">
      <c r="A222">
        <v>1.49</v>
      </c>
      <c r="B222">
        <v>3.96</v>
      </c>
      <c r="C222">
        <v>7.27</v>
      </c>
      <c r="D222" s="20">
        <f t="shared" si="36"/>
        <v>6.1217773965759115E-2</v>
      </c>
      <c r="E222" s="17">
        <f>IF(OR($A222="",$B222="",$C222=""),"",A222*'MPTO_working_3-way'!$I221)</f>
        <v>1.5505746410224455</v>
      </c>
      <c r="F222" s="21">
        <f>IF(OR($A222="",$B222="",$C222=""),"",B222*'MPTO_working_3-way'!$I221)</f>
        <v>4.1209903211066337</v>
      </c>
      <c r="G222" s="22">
        <f>IF(OR($A222="",$B222="",$C222=""),"",C222*'MPTO_working_3-way'!$I221)</f>
        <v>7.5655554632437436</v>
      </c>
      <c r="H222" s="17"/>
      <c r="I222" s="21"/>
      <c r="J222" s="22"/>
      <c r="K222" s="17"/>
      <c r="L222" s="21"/>
      <c r="M222" s="22"/>
      <c r="N222" s="23">
        <f t="shared" si="33"/>
        <v>64.492219435537919</v>
      </c>
      <c r="O222" s="24">
        <f t="shared" si="34"/>
        <v>24.266011858321086</v>
      </c>
      <c r="P222" s="24">
        <f t="shared" si="35"/>
        <v>13.217800131905296</v>
      </c>
      <c r="Q222" t="s">
        <v>94</v>
      </c>
      <c r="R222" t="s">
        <v>81</v>
      </c>
      <c r="S222" t="s">
        <v>276</v>
      </c>
      <c r="AD222" s="37"/>
      <c r="AE222" s="37"/>
      <c r="AF222" s="29"/>
      <c r="AG222" s="29"/>
      <c r="AH222" s="48"/>
      <c r="AI222" s="37"/>
      <c r="AJ222" t="s">
        <v>97</v>
      </c>
    </row>
    <row r="223" spans="1:36" s="36" customFormat="1" ht="15" x14ac:dyDescent="0.25">
      <c r="A223">
        <v>3.54</v>
      </c>
      <c r="B223">
        <v>3.71</v>
      </c>
      <c r="C223">
        <v>2.0299999999999998</v>
      </c>
      <c r="D223" s="20">
        <f t="shared" si="36"/>
        <v>4.4638492120379514E-2</v>
      </c>
      <c r="E223" s="17">
        <f>IF(OR($A223="",$B223="",$C223=""),"",A223*'MPTO_working_3-way'!$I222)</f>
        <v>3.7308738894459808</v>
      </c>
      <c r="F223" s="21">
        <f>IF(OR($A223="",$B223="",$C223=""),"",B223*'MPTO_working_3-way'!$I222)</f>
        <v>3.9100401496736126</v>
      </c>
      <c r="G223" s="22">
        <f>IF(OR($A223="",$B223="",$C223=""),"",C223*'MPTO_working_3-way'!$I222)</f>
        <v>2.1394559309534857</v>
      </c>
      <c r="H223" s="17"/>
      <c r="I223" s="21"/>
      <c r="J223" s="22"/>
      <c r="K223" s="17"/>
      <c r="L223" s="21"/>
      <c r="M223" s="22"/>
      <c r="N223" s="23">
        <f t="shared" si="33"/>
        <v>26.803371800607707</v>
      </c>
      <c r="O223" s="24">
        <f t="shared" si="34"/>
        <v>25.575184952601425</v>
      </c>
      <c r="P223" s="24">
        <f t="shared" si="35"/>
        <v>46.740855258202615</v>
      </c>
      <c r="Q223" t="s">
        <v>143</v>
      </c>
      <c r="R223" t="s">
        <v>135</v>
      </c>
      <c r="S223" t="s">
        <v>276</v>
      </c>
      <c r="AD223" s="37"/>
      <c r="AE223" s="37"/>
      <c r="AF223" s="29"/>
      <c r="AG223" s="29"/>
      <c r="AH223" s="48"/>
      <c r="AI223" s="37"/>
      <c r="AJ223" t="s">
        <v>99</v>
      </c>
    </row>
    <row r="224" spans="1:36" s="36" customFormat="1" ht="15" x14ac:dyDescent="0.25">
      <c r="A224">
        <v>4.34</v>
      </c>
      <c r="B224">
        <v>3.86</v>
      </c>
      <c r="C224">
        <v>1.79</v>
      </c>
      <c r="D224" s="20">
        <f t="shared" si="36"/>
        <v>4.8141321933827141E-2</v>
      </c>
      <c r="E224" s="17">
        <f>IF(OR($A224="",$B224="",$C224=""),"",A224*'MPTO_working_3-way'!$I223)</f>
        <v>4.6056851390113946</v>
      </c>
      <c r="F224" s="21">
        <f>IF(OR($A224="",$B224="",$C224=""),"",B224*'MPTO_working_3-way'!$I223)</f>
        <v>4.0963006075078301</v>
      </c>
      <c r="G224" s="22">
        <f>IF(OR($A224="",$B224="",$C224=""),"",C224*'MPTO_working_3-way'!$I223)</f>
        <v>1.8995798153987089</v>
      </c>
      <c r="H224" s="17"/>
      <c r="I224" s="21"/>
      <c r="J224" s="22"/>
      <c r="K224" s="17"/>
      <c r="L224" s="21"/>
      <c r="M224" s="22"/>
      <c r="N224" s="23">
        <f t="shared" si="33"/>
        <v>21.712296212559785</v>
      </c>
      <c r="O224" s="24">
        <f t="shared" si="34"/>
        <v>24.412270871116444</v>
      </c>
      <c r="P224" s="24">
        <f t="shared" si="35"/>
        <v>52.643220984642156</v>
      </c>
      <c r="Q224" t="s">
        <v>142</v>
      </c>
      <c r="R224" t="s">
        <v>90</v>
      </c>
      <c r="S224" t="s">
        <v>276</v>
      </c>
      <c r="AD224" s="37"/>
      <c r="AE224" s="37"/>
      <c r="AF224" s="29"/>
      <c r="AG224" s="29"/>
      <c r="AH224" s="48"/>
      <c r="AI224" s="37"/>
      <c r="AJ224" t="s">
        <v>99</v>
      </c>
    </row>
    <row r="225" spans="1:36" s="36" customFormat="1" ht="15" x14ac:dyDescent="0.25">
      <c r="A225">
        <v>1.94</v>
      </c>
      <c r="B225">
        <v>3.79</v>
      </c>
      <c r="C225">
        <v>3.73</v>
      </c>
      <c r="D225" s="20">
        <f t="shared" si="36"/>
        <v>4.7412675015144901E-2</v>
      </c>
      <c r="E225" s="17">
        <f>IF(OR($A225="",$B225="",$C225=""),"",A225*'MPTO_working_3-way'!$I224)</f>
        <v>2.0265986747135361</v>
      </c>
      <c r="F225" s="21">
        <f>IF(OR($A225="",$B225="",$C225=""),"",B225*'MPTO_working_3-way'!$I224)</f>
        <v>3.9591798851362383</v>
      </c>
      <c r="G225" s="22">
        <f>IF(OR($A225="",$B225="",$C225=""),"",C225*'MPTO_working_3-way'!$I224)</f>
        <v>3.8965015756090158</v>
      </c>
      <c r="H225" s="17"/>
      <c r="I225" s="21"/>
      <c r="J225" s="22"/>
      <c r="K225" s="17"/>
      <c r="L225" s="21"/>
      <c r="M225" s="22"/>
      <c r="N225" s="23">
        <f t="shared" si="33"/>
        <v>49.343760680261575</v>
      </c>
      <c r="O225" s="24">
        <f t="shared" si="34"/>
        <v>25.257756126571884</v>
      </c>
      <c r="P225" s="24">
        <f t="shared" si="35"/>
        <v>25.664047109841135</v>
      </c>
      <c r="Q225" t="s">
        <v>138</v>
      </c>
      <c r="R225" t="s">
        <v>137</v>
      </c>
      <c r="S225" t="s">
        <v>276</v>
      </c>
      <c r="AD225" s="37"/>
      <c r="AE225" s="37"/>
      <c r="AF225" s="29"/>
      <c r="AG225" s="29"/>
      <c r="AH225" s="48"/>
      <c r="AI225" s="37"/>
      <c r="AJ225" t="s">
        <v>99</v>
      </c>
    </row>
    <row r="226" spans="1:36" s="36" customFormat="1" ht="15" x14ac:dyDescent="0.25">
      <c r="A226">
        <v>4.8</v>
      </c>
      <c r="B226">
        <v>3.57</v>
      </c>
      <c r="C226">
        <v>1.95</v>
      </c>
      <c r="D226" s="20">
        <f t="shared" si="36"/>
        <v>1.2658909717733202E-3</v>
      </c>
      <c r="E226" s="17">
        <f>IF(OR($A226="",$B226="",$C226=""),"",A226*'MPTO_working_3-way'!$I225)</f>
        <v>5.0310783452823697</v>
      </c>
      <c r="F226" s="21">
        <f>IF(OR($A226="",$B226="",$C226=""),"",B226*'MPTO_working_3-way'!$I225)</f>
        <v>3.7418645193037627</v>
      </c>
      <c r="G226" s="22">
        <f>IF(OR($A226="",$B226="",$C226=""),"",C226*'MPTO_working_3-way'!$I225)</f>
        <v>2.043875577770963</v>
      </c>
      <c r="H226" s="17"/>
      <c r="I226" s="21"/>
      <c r="J226" s="22"/>
      <c r="K226" s="17"/>
      <c r="L226" s="21"/>
      <c r="M226" s="22"/>
      <c r="N226" s="23">
        <f t="shared" si="33"/>
        <v>19.876454536584539</v>
      </c>
      <c r="O226" s="24">
        <f t="shared" si="34"/>
        <v>26.724644755071647</v>
      </c>
      <c r="P226" s="24">
        <f t="shared" si="35"/>
        <v>48.92665732082348</v>
      </c>
      <c r="Q226" t="s">
        <v>254</v>
      </c>
      <c r="R226" t="s">
        <v>255</v>
      </c>
      <c r="S226" t="s">
        <v>277</v>
      </c>
      <c r="AD226" s="37"/>
      <c r="AE226" s="37"/>
      <c r="AF226" s="29"/>
      <c r="AG226" s="29"/>
      <c r="AH226" s="48"/>
      <c r="AI226" s="37"/>
      <c r="AJ226" t="s">
        <v>283</v>
      </c>
    </row>
    <row r="227" spans="1:36" s="36" customFormat="1" ht="15" x14ac:dyDescent="0.25">
      <c r="A227">
        <v>3.31</v>
      </c>
      <c r="B227">
        <v>3.04</v>
      </c>
      <c r="C227">
        <v>2.65</v>
      </c>
      <c r="D227" s="20">
        <f t="shared" si="36"/>
        <v>8.4206626124680994E-3</v>
      </c>
      <c r="E227" s="17">
        <f>IF(OR($A227="",$B227="",$C227=""),"",A227*'MPTO_working_3-way'!$I226)</f>
        <v>3.4669359543001295</v>
      </c>
      <c r="F227" s="21">
        <f>IF(OR($A227="",$B227="",$C227=""),"",B227*'MPTO_working_3-way'!$I226)</f>
        <v>3.1841345320460404</v>
      </c>
      <c r="G227" s="22">
        <f>IF(OR($A227="",$B227="",$C227=""),"",C227*'MPTO_working_3-way'!$I226)</f>
        <v>2.7756435887901341</v>
      </c>
      <c r="H227" s="17"/>
      <c r="I227" s="21"/>
      <c r="J227" s="22"/>
      <c r="K227" s="17"/>
      <c r="L227" s="21"/>
      <c r="M227" s="22"/>
      <c r="N227" s="23">
        <f t="shared" si="33"/>
        <v>28.8439132762079</v>
      </c>
      <c r="O227" s="24">
        <f t="shared" si="34"/>
        <v>31.405708205344784</v>
      </c>
      <c r="P227" s="24">
        <f t="shared" si="35"/>
        <v>36.027680356320054</v>
      </c>
      <c r="Q227" t="s">
        <v>256</v>
      </c>
      <c r="R227" t="s">
        <v>257</v>
      </c>
      <c r="S227" t="s">
        <v>277</v>
      </c>
      <c r="AD227" s="37"/>
      <c r="AE227" s="37"/>
      <c r="AF227" s="29"/>
      <c r="AG227" s="29"/>
      <c r="AH227" s="48"/>
      <c r="AI227" s="37"/>
      <c r="AJ227" t="s">
        <v>283</v>
      </c>
    </row>
    <row r="228" spans="1:36" s="36" customFormat="1" ht="15" x14ac:dyDescent="0.25">
      <c r="A228">
        <v>2.25</v>
      </c>
      <c r="B228">
        <v>3.15</v>
      </c>
      <c r="C228">
        <v>4</v>
      </c>
      <c r="D228" s="20">
        <f t="shared" si="36"/>
        <v>1.1904761904761862E-2</v>
      </c>
      <c r="E228" s="17">
        <f>IF(OR($A228="",$B228="",$C228=""),"",A228*'MPTO_working_3-way'!$I227)</f>
        <v>2.2528482546864899</v>
      </c>
      <c r="F228" s="21">
        <f>IF(OR($A228="",$B228="",$C228=""),"",B228*'MPTO_working_3-way'!$I227)</f>
        <v>3.153987556561086</v>
      </c>
      <c r="G228" s="22">
        <f>IF(OR($A228="",$B228="",$C228=""),"",C228*'MPTO_working_3-way'!$I227)</f>
        <v>4.0050635638870933</v>
      </c>
      <c r="H228" s="17"/>
      <c r="I228" s="21"/>
      <c r="J228" s="22"/>
      <c r="K228" s="17"/>
      <c r="L228" s="21"/>
      <c r="M228" s="22"/>
      <c r="N228" s="23">
        <f t="shared" si="33"/>
        <v>44.388253754763504</v>
      </c>
      <c r="O228" s="24">
        <f t="shared" si="34"/>
        <v>31.705895539116792</v>
      </c>
      <c r="P228" s="24">
        <f t="shared" si="35"/>
        <v>24.968392737054472</v>
      </c>
      <c r="Q228" t="s">
        <v>258</v>
      </c>
      <c r="R228" t="s">
        <v>259</v>
      </c>
      <c r="S228" t="s">
        <v>277</v>
      </c>
      <c r="AD228" s="37"/>
      <c r="AE228" s="37"/>
      <c r="AF228" s="29"/>
      <c r="AG228" s="29"/>
      <c r="AH228" s="48"/>
      <c r="AI228" s="37"/>
      <c r="AJ228" t="s">
        <v>283</v>
      </c>
    </row>
    <row r="229" spans="1:36" s="36" customFormat="1" ht="15" x14ac:dyDescent="0.25">
      <c r="A229">
        <v>1.96</v>
      </c>
      <c r="B229">
        <v>3.4</v>
      </c>
      <c r="C229">
        <v>5.4</v>
      </c>
      <c r="D229" s="20">
        <f t="shared" si="36"/>
        <v>-1.0493086123338324E-2</v>
      </c>
      <c r="E229" s="17">
        <f>IF(OR($A229="",$B229="",$C229=""),"",A229*'MPTO_working_3-way'!$I228)</f>
        <v>1.9765044987204374</v>
      </c>
      <c r="F229" s="21">
        <f>IF(OR($A229="",$B229="",$C229=""),"",B229*'MPTO_working_3-way'!$I228)</f>
        <v>3.4286302528823915</v>
      </c>
      <c r="G229" s="22">
        <f>IF(OR($A229="",$B229="",$C229=""),"",C229*'MPTO_working_3-way'!$I228)</f>
        <v>5.4454715781073277</v>
      </c>
      <c r="H229" s="17"/>
      <c r="I229" s="21"/>
      <c r="J229" s="22"/>
      <c r="K229" s="17"/>
      <c r="L229" s="21"/>
      <c r="M229" s="22"/>
      <c r="N229" s="23">
        <f t="shared" si="33"/>
        <v>50.594370043042481</v>
      </c>
      <c r="O229" s="24">
        <f t="shared" si="34"/>
        <v>29.166166260106841</v>
      </c>
      <c r="P229" s="24">
        <f t="shared" si="35"/>
        <v>18.36388246006727</v>
      </c>
      <c r="Q229" t="s">
        <v>260</v>
      </c>
      <c r="R229" t="s">
        <v>261</v>
      </c>
      <c r="S229" t="s">
        <v>277</v>
      </c>
      <c r="AD229" s="37"/>
      <c r="AE229" s="37"/>
      <c r="AF229" s="29"/>
      <c r="AG229" s="29"/>
      <c r="AH229" s="48"/>
      <c r="AI229" s="37"/>
      <c r="AJ229" t="s">
        <v>283</v>
      </c>
    </row>
    <row r="230" spans="1:36" s="36" customFormat="1" ht="15" x14ac:dyDescent="0.25">
      <c r="A230">
        <v>1.89</v>
      </c>
      <c r="B230">
        <v>3.86</v>
      </c>
      <c r="C230">
        <v>3.96</v>
      </c>
      <c r="D230" s="20">
        <f t="shared" si="36"/>
        <v>4.0693139138735068E-2</v>
      </c>
      <c r="E230" s="17">
        <f>IF(OR($A230="",$B230="",$C230=""),"",A230*'MPTO_working_3-way'!$I229)</f>
        <v>1.9124999999999999</v>
      </c>
      <c r="F230" s="21">
        <f>IF(OR($A230="",$B230="",$C230=""),"",B230*'MPTO_working_3-way'!$I229)</f>
        <v>3.9059523809523808</v>
      </c>
      <c r="G230" s="22">
        <f>IF(OR($A230="",$B230="",$C230=""),"",C230*'MPTO_working_3-way'!$I229)</f>
        <v>4.0071428571428571</v>
      </c>
      <c r="H230" s="17"/>
      <c r="I230" s="21"/>
      <c r="J230" s="22"/>
      <c r="K230" s="17"/>
      <c r="L230" s="21"/>
      <c r="M230" s="22"/>
      <c r="N230" s="23">
        <f t="shared" si="33"/>
        <v>52.287581699346411</v>
      </c>
      <c r="O230" s="24">
        <f t="shared" si="34"/>
        <v>25.601950624809511</v>
      </c>
      <c r="P230" s="24">
        <f t="shared" si="35"/>
        <v>24.9554367201426</v>
      </c>
      <c r="Q230" t="s">
        <v>262</v>
      </c>
      <c r="R230" t="s">
        <v>263</v>
      </c>
      <c r="S230" t="s">
        <v>277</v>
      </c>
      <c r="AD230" s="37"/>
      <c r="AE230" s="37"/>
      <c r="AF230" s="29"/>
      <c r="AG230" s="29"/>
      <c r="AH230" s="48"/>
      <c r="AI230" s="37"/>
      <c r="AJ230" t="s">
        <v>280</v>
      </c>
    </row>
    <row r="231" spans="1:36" s="36" customFormat="1" ht="15" x14ac:dyDescent="0.25">
      <c r="A231">
        <v>3.16</v>
      </c>
      <c r="B231">
        <v>3.21</v>
      </c>
      <c r="C231">
        <v>2.4700000000000002</v>
      </c>
      <c r="D231" s="20">
        <f t="shared" si="36"/>
        <v>3.2840475548452153E-2</v>
      </c>
      <c r="E231" s="17">
        <f>IF(OR($A231="",$B231="",$C231=""),"",A231*'MPTO_working_3-way'!$I230)</f>
        <v>3.1268418478502511</v>
      </c>
      <c r="F231" s="21">
        <f>IF(OR($A231="",$B231="",$C231=""),"",B231*'MPTO_working_3-way'!$I230)</f>
        <v>3.1763171935440839</v>
      </c>
      <c r="G231" s="22">
        <f>IF(OR($A231="",$B231="",$C231=""),"",C231*'MPTO_working_3-way'!$I230)</f>
        <v>2.4440820772753544</v>
      </c>
      <c r="H231" s="17"/>
      <c r="I231" s="21"/>
      <c r="J231" s="22"/>
      <c r="K231" s="17"/>
      <c r="L231" s="21"/>
      <c r="M231" s="22"/>
      <c r="N231" s="23">
        <f t="shared" si="33"/>
        <v>31.981150587693278</v>
      </c>
      <c r="O231" s="24">
        <f t="shared" si="34"/>
        <v>31.4830018246451</v>
      </c>
      <c r="P231" s="24">
        <f t="shared" si="35"/>
        <v>40.915156217453749</v>
      </c>
      <c r="Q231" t="s">
        <v>156</v>
      </c>
      <c r="R231" t="s">
        <v>164</v>
      </c>
      <c r="S231" t="s">
        <v>277</v>
      </c>
      <c r="AD231" s="37"/>
      <c r="AE231" s="37"/>
      <c r="AF231" s="29"/>
      <c r="AG231" s="29"/>
      <c r="AH231" s="48"/>
      <c r="AI231" s="37"/>
      <c r="AJ231" t="s">
        <v>173</v>
      </c>
    </row>
    <row r="232" spans="1:36" s="36" customFormat="1" ht="15" x14ac:dyDescent="0.25">
      <c r="A232">
        <v>2.0099999999999998</v>
      </c>
      <c r="B232">
        <v>3.26</v>
      </c>
      <c r="C232">
        <v>4.46</v>
      </c>
      <c r="D232" s="20">
        <f t="shared" si="36"/>
        <v>2.847615070538545E-2</v>
      </c>
      <c r="E232" s="17">
        <f>IF(OR($A232="",$B232="",$C232=""),"",A232*'MPTO_working_3-way'!$I231)</f>
        <v>2.0917932096688574</v>
      </c>
      <c r="F232" s="21">
        <f>IF(OR($A232="",$B232="",$C232=""),"",B232*'MPTO_working_3-way'!$I231)</f>
        <v>3.3926596335922761</v>
      </c>
      <c r="G232" s="22">
        <f>IF(OR($A232="",$B232="",$C232=""),"",C232*'MPTO_working_3-way'!$I231)</f>
        <v>4.641491400558758</v>
      </c>
      <c r="H232" s="17"/>
      <c r="I232" s="21"/>
      <c r="J232" s="22"/>
      <c r="K232" s="17"/>
      <c r="L232" s="21"/>
      <c r="M232" s="22"/>
      <c r="N232" s="23">
        <f t="shared" si="33"/>
        <v>47.805872749644578</v>
      </c>
      <c r="O232" s="24">
        <f t="shared" si="34"/>
        <v>29.475400069566138</v>
      </c>
      <c r="P232" s="24">
        <f t="shared" si="35"/>
        <v>21.544799153987803</v>
      </c>
      <c r="Q232" t="s">
        <v>162</v>
      </c>
      <c r="R232" t="s">
        <v>165</v>
      </c>
      <c r="S232" t="s">
        <v>277</v>
      </c>
      <c r="AD232" s="37"/>
      <c r="AE232" s="37"/>
      <c r="AF232" s="29"/>
      <c r="AG232" s="29"/>
      <c r="AH232" s="48"/>
      <c r="AI232" s="37"/>
      <c r="AJ232" t="s">
        <v>173</v>
      </c>
    </row>
    <row r="233" spans="1:36" s="36" customFormat="1" ht="15" x14ac:dyDescent="0.25">
      <c r="A233">
        <v>1.75</v>
      </c>
      <c r="B233">
        <v>3.82</v>
      </c>
      <c r="C233">
        <v>4.82</v>
      </c>
      <c r="D233" s="20">
        <f t="shared" si="36"/>
        <v>4.0677555808662946E-2</v>
      </c>
      <c r="E233" s="17">
        <f>IF(OR($A233="",$B233="",$C233=""),"",A233*'MPTO_working_3-way'!$I232)</f>
        <v>1.8074708322097912</v>
      </c>
      <c r="F233" s="21">
        <f>IF(OR($A233="",$B233="",$C233=""),"",B233*'MPTO_working_3-way'!$I232)</f>
        <v>3.9454506165950871</v>
      </c>
      <c r="G233" s="22">
        <f>IF(OR($A233="",$B233="",$C233=""),"",C233*'MPTO_working_3-way'!$I232)</f>
        <v>4.9782910921435395</v>
      </c>
      <c r="H233" s="17"/>
      <c r="I233" s="21"/>
      <c r="J233" s="22"/>
      <c r="K233" s="17"/>
      <c r="L233" s="21"/>
      <c r="M233" s="22"/>
      <c r="N233" s="23">
        <f t="shared" si="33"/>
        <v>55.32592737761707</v>
      </c>
      <c r="O233" s="24">
        <f t="shared" si="34"/>
        <v>25.345647358855988</v>
      </c>
      <c r="P233" s="24">
        <f t="shared" si="35"/>
        <v>20.087214296852672</v>
      </c>
      <c r="Q233" t="s">
        <v>125</v>
      </c>
      <c r="R233" t="s">
        <v>139</v>
      </c>
      <c r="S233" t="s">
        <v>277</v>
      </c>
      <c r="AD233" s="37"/>
      <c r="AE233" s="37"/>
      <c r="AF233" s="29"/>
      <c r="AG233" s="29"/>
      <c r="AH233" s="48"/>
      <c r="AI233" s="37"/>
      <c r="AJ233" t="s">
        <v>96</v>
      </c>
    </row>
    <row r="234" spans="1:36" s="36" customFormat="1" ht="15" x14ac:dyDescent="0.25">
      <c r="A234">
        <v>1.81</v>
      </c>
      <c r="B234">
        <v>3.47</v>
      </c>
      <c r="C234">
        <v>4.58</v>
      </c>
      <c r="D234" s="20">
        <f t="shared" si="36"/>
        <v>5.9011237239361636E-2</v>
      </c>
      <c r="E234" s="17">
        <f>IF(OR($A234="",$B234="",$C234=""),"",A234*'MPTO_working_3-way'!$I233)</f>
        <v>1.8615418327767477</v>
      </c>
      <c r="F234" s="21">
        <f>IF(OR($A234="",$B234="",$C234=""),"",B234*'MPTO_working_3-way'!$I233)</f>
        <v>3.5688122429476876</v>
      </c>
      <c r="G234" s="22">
        <f>IF(OR($A234="",$B234="",$C234=""),"",C234*'MPTO_working_3-way'!$I233)</f>
        <v>4.7104207702306651</v>
      </c>
      <c r="H234" s="17"/>
      <c r="I234" s="21"/>
      <c r="J234" s="22"/>
      <c r="K234" s="17"/>
      <c r="L234" s="21"/>
      <c r="M234" s="22"/>
      <c r="N234" s="23">
        <f t="shared" ref="N234:N240" si="37">(1/E234)* 100</f>
        <v>53.718910979742063</v>
      </c>
      <c r="O234" s="24">
        <f t="shared" ref="O234:O240" si="38">(1/F234)* 100</f>
        <v>28.020527052833756</v>
      </c>
      <c r="P234" s="24">
        <f t="shared" ref="P234:P240" si="39">(1/G234)* 100</f>
        <v>21.229525954876234</v>
      </c>
      <c r="Q234" t="s">
        <v>93</v>
      </c>
      <c r="R234" t="s">
        <v>80</v>
      </c>
      <c r="S234" t="s">
        <v>277</v>
      </c>
      <c r="AD234" s="37"/>
      <c r="AE234" s="37"/>
      <c r="AF234" s="29"/>
      <c r="AG234" s="29"/>
      <c r="AH234" s="48"/>
      <c r="AI234" s="37"/>
      <c r="AJ234" t="s">
        <v>97</v>
      </c>
    </row>
    <row r="235" spans="1:36" s="36" customFormat="1" ht="15" x14ac:dyDescent="0.25">
      <c r="A235">
        <v>10.16</v>
      </c>
      <c r="B235">
        <v>4.8</v>
      </c>
      <c r="C235">
        <v>1.29</v>
      </c>
      <c r="D235" s="20">
        <f t="shared" si="36"/>
        <v>8.1952328633339455E-2</v>
      </c>
      <c r="E235" s="17">
        <f>IF(OR($A235="",$B235="",$C235=""),"",A235*'MPTO_working_3-way'!$I234)</f>
        <v>10.573283967016016</v>
      </c>
      <c r="F235" s="21">
        <f>IF(OR($A235="",$B235="",$C235=""),"",B235*'MPTO_working_3-way'!$I234)</f>
        <v>4.9952522678815816</v>
      </c>
      <c r="G235" s="22">
        <f>IF(OR($A235="",$B235="",$C235=""),"",C235*'MPTO_working_3-way'!$I234)</f>
        <v>1.3424740469931753</v>
      </c>
      <c r="H235" s="17"/>
      <c r="I235" s="21"/>
      <c r="J235" s="22"/>
      <c r="K235" s="17"/>
      <c r="L235" s="21"/>
      <c r="M235" s="22"/>
      <c r="N235" s="23">
        <f t="shared" si="37"/>
        <v>9.457799517345407</v>
      </c>
      <c r="O235" s="24">
        <f t="shared" si="38"/>
        <v>20.019008978381116</v>
      </c>
      <c r="P235" s="24">
        <f t="shared" si="39"/>
        <v>74.489335733511112</v>
      </c>
      <c r="Q235" t="s">
        <v>95</v>
      </c>
      <c r="R235" t="s">
        <v>87</v>
      </c>
      <c r="S235" t="s">
        <v>277</v>
      </c>
      <c r="AD235" s="37"/>
      <c r="AE235" s="37"/>
      <c r="AF235" s="29"/>
      <c r="AG235" s="29"/>
      <c r="AH235" s="48"/>
      <c r="AI235" s="37"/>
      <c r="AJ235" t="s">
        <v>97</v>
      </c>
    </row>
    <row r="236" spans="1:36" s="70" customFormat="1" ht="15" x14ac:dyDescent="0.25">
      <c r="A236" s="63">
        <v>2.7</v>
      </c>
      <c r="B236" s="63">
        <v>3.1</v>
      </c>
      <c r="C236" s="63">
        <v>2.89</v>
      </c>
      <c r="D236" s="64">
        <f t="shared" si="36"/>
        <v>3.8971776777335432E-2</v>
      </c>
      <c r="E236" s="65">
        <f>IF(OR($A236="",$B236="",$C236=""),"",A236*'MPTO_working_3-way'!$I235)</f>
        <v>2.8593303405462764</v>
      </c>
      <c r="F236" s="66">
        <f>IF(OR($A236="",$B236="",$C236=""),"",B236*'MPTO_working_3-way'!$I235)</f>
        <v>3.2829348354420214</v>
      </c>
      <c r="G236" s="67">
        <f>IF(OR($A236="",$B236="",$C236=""),"",C236*'MPTO_working_3-way'!$I235)</f>
        <v>3.0605424756217552</v>
      </c>
      <c r="H236" s="65"/>
      <c r="I236" s="66"/>
      <c r="J236" s="67"/>
      <c r="K236" s="65"/>
      <c r="L236" s="66"/>
      <c r="M236" s="67"/>
      <c r="N236" s="68">
        <f t="shared" si="37"/>
        <v>34.97322382865876</v>
      </c>
      <c r="O236" s="69">
        <f t="shared" si="38"/>
        <v>30.460549786251175</v>
      </c>
      <c r="P236" s="69">
        <f t="shared" si="39"/>
        <v>32.673946137501261</v>
      </c>
      <c r="Q236" s="63" t="s">
        <v>264</v>
      </c>
      <c r="R236" s="63" t="s">
        <v>265</v>
      </c>
      <c r="S236" s="63" t="s">
        <v>278</v>
      </c>
      <c r="AD236" s="71"/>
      <c r="AE236" s="71"/>
      <c r="AF236" s="63"/>
      <c r="AG236" s="63"/>
      <c r="AH236" s="78"/>
      <c r="AI236" s="71"/>
      <c r="AJ236" s="63" t="s">
        <v>283</v>
      </c>
    </row>
    <row r="237" spans="1:36" s="36" customFormat="1" ht="15" x14ac:dyDescent="0.25">
      <c r="A237">
        <v>2.95</v>
      </c>
      <c r="B237">
        <v>3.1</v>
      </c>
      <c r="C237">
        <v>2.65</v>
      </c>
      <c r="D237" s="20">
        <f t="shared" si="36"/>
        <v>3.8922186574785744E-2</v>
      </c>
      <c r="E237" s="17">
        <f>IF(OR($A237="",$B237="",$C237=""),"",A237*'MPTO_working_3-way'!$I236)</f>
        <v>3.1917593694683517</v>
      </c>
      <c r="F237" s="21">
        <f>IF(OR($A237="",$B237="",$C237=""),"",B237*'MPTO_working_3-way'!$I236)</f>
        <v>3.3540522187633526</v>
      </c>
      <c r="G237" s="22">
        <f>IF(OR($A237="",$B237="",$C237=""),"",C237*'MPTO_working_3-way'!$I236)</f>
        <v>2.8671736708783495</v>
      </c>
      <c r="H237" s="17"/>
      <c r="I237" s="21"/>
      <c r="J237" s="22"/>
      <c r="K237" s="17"/>
      <c r="L237" s="21"/>
      <c r="M237" s="22"/>
      <c r="N237" s="23">
        <f t="shared" si="37"/>
        <v>31.33068268133788</v>
      </c>
      <c r="O237" s="24">
        <f t="shared" si="38"/>
        <v>29.814681906434437</v>
      </c>
      <c r="P237" s="24">
        <f t="shared" si="39"/>
        <v>34.877552418847834</v>
      </c>
      <c r="Q237" t="s">
        <v>266</v>
      </c>
      <c r="R237" t="s">
        <v>267</v>
      </c>
      <c r="S237" t="s">
        <v>278</v>
      </c>
      <c r="AD237" s="37"/>
      <c r="AE237" s="37"/>
      <c r="AF237" s="29"/>
      <c r="AG237" s="29"/>
      <c r="AH237" s="48"/>
      <c r="AI237" s="37"/>
      <c r="AJ237" t="s">
        <v>283</v>
      </c>
    </row>
    <row r="238" spans="1:36" s="36" customFormat="1" ht="15" x14ac:dyDescent="0.25">
      <c r="A238">
        <v>1.8</v>
      </c>
      <c r="B238">
        <v>3.6</v>
      </c>
      <c r="C238">
        <v>4.8</v>
      </c>
      <c r="D238" s="20">
        <f t="shared" si="36"/>
        <v>4.1666666666666741E-2</v>
      </c>
      <c r="E238" s="17">
        <f>IF(OR($A238="",$B238="",$C238=""),"",A238*'MPTO_working_3-way'!$I237)</f>
        <v>1.8701491981992038</v>
      </c>
      <c r="F238" s="21">
        <f>IF(OR($A238="",$B238="",$C238=""),"",B238*'MPTO_working_3-way'!$I237)</f>
        <v>3.7402983963984076</v>
      </c>
      <c r="G238" s="22">
        <f>IF(OR($A238="",$B238="",$C238=""),"",C238*'MPTO_working_3-way'!$I237)</f>
        <v>4.9870645285312101</v>
      </c>
      <c r="H238" s="17"/>
      <c r="I238" s="21"/>
      <c r="J238" s="22"/>
      <c r="K238" s="17"/>
      <c r="L238" s="21"/>
      <c r="M238" s="22"/>
      <c r="N238" s="23">
        <f t="shared" si="37"/>
        <v>53.47166958459335</v>
      </c>
      <c r="O238" s="24">
        <f t="shared" si="38"/>
        <v>26.735834792296675</v>
      </c>
      <c r="P238" s="24">
        <f t="shared" si="39"/>
        <v>20.051876094222504</v>
      </c>
      <c r="Q238" t="s">
        <v>268</v>
      </c>
      <c r="R238" t="s">
        <v>269</v>
      </c>
      <c r="S238" t="s">
        <v>278</v>
      </c>
      <c r="AD238" s="37"/>
      <c r="AE238" s="37"/>
      <c r="AF238" s="29"/>
      <c r="AG238" s="29"/>
      <c r="AH238" s="48"/>
      <c r="AI238" s="37"/>
      <c r="AJ238" t="s">
        <v>283</v>
      </c>
    </row>
    <row r="239" spans="1:36" s="36" customFormat="1" ht="15" x14ac:dyDescent="0.25">
      <c r="A239">
        <v>2.39</v>
      </c>
      <c r="B239">
        <v>3.1</v>
      </c>
      <c r="C239">
        <v>3.31</v>
      </c>
      <c r="D239" s="20">
        <f t="shared" si="36"/>
        <v>4.3105490627671994E-2</v>
      </c>
      <c r="E239" s="17">
        <f>IF(OR($A239="",$B239="",$C239=""),"",A239*'MPTO_working_3-way'!$I238)</f>
        <v>2.4830240259137382</v>
      </c>
      <c r="F239" s="21">
        <f>IF(OR($A239="",$B239="",$C239=""),"",B239*'MPTO_working_3-way'!$I238)</f>
        <v>3.2206587783818361</v>
      </c>
      <c r="G239" s="22">
        <f>IF(OR($A239="",$B239="",$C239=""),"",C239*'MPTO_working_3-way'!$I238)</f>
        <v>3.438832437562541</v>
      </c>
      <c r="H239" s="17"/>
      <c r="I239" s="21"/>
      <c r="J239" s="22"/>
      <c r="K239" s="17"/>
      <c r="L239" s="21"/>
      <c r="M239" s="22"/>
      <c r="N239" s="23">
        <f t="shared" si="37"/>
        <v>40.27347257068952</v>
      </c>
      <c r="O239" s="24">
        <f t="shared" si="38"/>
        <v>31.049548207725149</v>
      </c>
      <c r="P239" s="24">
        <f t="shared" si="39"/>
        <v>29.079637294244097</v>
      </c>
      <c r="Q239" t="s">
        <v>270</v>
      </c>
      <c r="R239" t="s">
        <v>271</v>
      </c>
      <c r="S239" t="s">
        <v>279</v>
      </c>
      <c r="AD239" s="37"/>
      <c r="AE239" s="37"/>
      <c r="AF239" s="29"/>
      <c r="AG239" s="29"/>
      <c r="AH239" s="48"/>
      <c r="AI239" s="37"/>
      <c r="AJ239" t="s">
        <v>283</v>
      </c>
    </row>
    <row r="240" spans="1:36" s="36" customFormat="1" ht="15" x14ac:dyDescent="0.25">
      <c r="A240">
        <v>2.62</v>
      </c>
      <c r="B240">
        <v>3.1</v>
      </c>
      <c r="C240">
        <v>2.95</v>
      </c>
      <c r="D240" s="20">
        <f t="shared" si="36"/>
        <v>4.3243085321724939E-2</v>
      </c>
      <c r="E240" s="17">
        <f>IF(OR($A240="",$B240="",$C240=""),"",A240*'MPTO_working_3-way'!$I239)</f>
        <v>2.729166666666667</v>
      </c>
      <c r="F240" s="21">
        <f>IF(OR($A240="",$B240="",$C240=""),"",B240*'MPTO_working_3-way'!$I239)</f>
        <v>3.229166666666667</v>
      </c>
      <c r="G240" s="22">
        <f>IF(OR($A240="",$B240="",$C240=""),"",C240*'MPTO_working_3-way'!$I239)</f>
        <v>3.072916666666667</v>
      </c>
      <c r="H240" s="17"/>
      <c r="I240" s="21"/>
      <c r="J240" s="22"/>
      <c r="K240" s="17"/>
      <c r="L240" s="21"/>
      <c r="M240" s="22"/>
      <c r="N240" s="23">
        <f t="shared" si="37"/>
        <v>36.641221374045799</v>
      </c>
      <c r="O240" s="24">
        <f t="shared" si="38"/>
        <v>30.967741935483868</v>
      </c>
      <c r="P240" s="24">
        <f t="shared" si="39"/>
        <v>32.542372881355931</v>
      </c>
      <c r="Q240" t="s">
        <v>272</v>
      </c>
      <c r="R240" t="s">
        <v>273</v>
      </c>
      <c r="S240" t="s">
        <v>279</v>
      </c>
      <c r="AD240" s="37"/>
      <c r="AE240" s="37"/>
      <c r="AF240" s="29"/>
      <c r="AG240" s="29"/>
      <c r="AH240" s="48"/>
      <c r="AI240" s="37"/>
      <c r="AJ240" t="s">
        <v>283</v>
      </c>
    </row>
    <row r="241" spans="1:36" s="36" customFormat="1" ht="15" x14ac:dyDescent="0.25">
      <c r="A241">
        <v>3.03</v>
      </c>
      <c r="B241">
        <v>3.07</v>
      </c>
      <c r="C241">
        <v>2.65</v>
      </c>
      <c r="D241" s="20">
        <f t="shared" si="36"/>
        <v>3.312439288916913E-2</v>
      </c>
      <c r="E241" s="17">
        <f>IF(OR($A241="",$B241="",$C241=""),"",A241*'MPTO_working_3-way'!$I240)</f>
        <v>3.1606096366018459</v>
      </c>
      <c r="F241" s="21">
        <f>IF(OR($A241="",$B241="",$C241=""),"",B241*'MPTO_working_3-way'!$I240)</f>
        <v>3.2023338562269528</v>
      </c>
      <c r="G241" s="22">
        <f>IF(OR($A241="",$B241="",$C241=""),"",C241*'MPTO_working_3-way'!$I240)</f>
        <v>2.7642295501633307</v>
      </c>
      <c r="H241" s="17"/>
      <c r="I241" s="21"/>
      <c r="J241" s="22"/>
      <c r="K241" s="17"/>
      <c r="L241" s="21"/>
      <c r="M241" s="22"/>
      <c r="N241" s="23">
        <f t="shared" ref="N241:N248" si="40">(1/E241)* 100</f>
        <v>31.639465640405938</v>
      </c>
      <c r="O241" s="24">
        <f t="shared" ref="O241:O248" si="41">(1/F241)* 100</f>
        <v>31.227225045742667</v>
      </c>
      <c r="P241" s="24">
        <f t="shared" ref="P241:P248" si="42">(1/G241)* 100</f>
        <v>36.176445619030183</v>
      </c>
      <c r="Q241" t="s">
        <v>266</v>
      </c>
      <c r="R241" t="s">
        <v>267</v>
      </c>
      <c r="S241" t="s">
        <v>278</v>
      </c>
      <c r="AD241" s="37"/>
      <c r="AE241" s="37"/>
      <c r="AF241" s="29"/>
      <c r="AG241" s="29"/>
      <c r="AH241" s="48"/>
      <c r="AI241" s="37"/>
      <c r="AJ241" t="s">
        <v>283</v>
      </c>
    </row>
    <row r="242" spans="1:36" s="36" customFormat="1" ht="15" x14ac:dyDescent="0.25">
      <c r="A242">
        <v>1.68</v>
      </c>
      <c r="B242">
        <v>3.83</v>
      </c>
      <c r="C242">
        <v>5.56</v>
      </c>
      <c r="D242" s="20">
        <f t="shared" si="36"/>
        <v>3.6190816090134303E-2</v>
      </c>
      <c r="E242" s="17">
        <f>IF(OR($A242="",$B242="",$C242=""),"",A242*'MPTO_working_3-way'!$I241)</f>
        <v>1.7526483833404978</v>
      </c>
      <c r="F242" s="21">
        <f>IF(OR($A242="",$B242="",$C242=""),"",B242*'MPTO_working_3-way'!$I241)</f>
        <v>3.9956210167822066</v>
      </c>
      <c r="G242" s="22">
        <f>IF(OR($A242="",$B242="",$C242=""),"",C242*'MPTO_working_3-way'!$I241)</f>
        <v>5.8004315543887905</v>
      </c>
      <c r="H242" s="17"/>
      <c r="I242" s="21"/>
      <c r="J242" s="22"/>
      <c r="K242" s="17"/>
      <c r="L242" s="21"/>
      <c r="M242" s="22"/>
      <c r="N242" s="23">
        <f t="shared" si="40"/>
        <v>57.056509993980001</v>
      </c>
      <c r="O242" s="24">
        <f t="shared" si="41"/>
        <v>25.027398639657022</v>
      </c>
      <c r="P242" s="24">
        <f t="shared" si="42"/>
        <v>17.240096544943594</v>
      </c>
      <c r="Q242" t="s">
        <v>268</v>
      </c>
      <c r="R242" t="s">
        <v>269</v>
      </c>
      <c r="S242" t="s">
        <v>278</v>
      </c>
      <c r="AD242" s="37"/>
      <c r="AE242" s="37"/>
      <c r="AF242" s="29"/>
      <c r="AG242" s="29"/>
      <c r="AH242" s="48"/>
      <c r="AI242" s="37"/>
      <c r="AJ242" t="s">
        <v>283</v>
      </c>
    </row>
    <row r="243" spans="1:36" s="36" customFormat="1" ht="15" x14ac:dyDescent="0.25">
      <c r="A243">
        <v>2.4500000000000002</v>
      </c>
      <c r="B243">
        <v>3.21</v>
      </c>
      <c r="C243">
        <v>3.19</v>
      </c>
      <c r="D243" s="20">
        <f t="shared" si="36"/>
        <v>3.3169368881352579E-2</v>
      </c>
      <c r="E243" s="17">
        <f>IF(OR($A243="",$B243="",$C243=""),"",A243*'MPTO_working_3-way'!$I242)</f>
        <v>2.5311547625784647</v>
      </c>
      <c r="F243" s="21">
        <f>IF(OR($A243="",$B243="",$C243=""),"",B243*'MPTO_working_3-way'!$I242)</f>
        <v>3.3163293011742327</v>
      </c>
      <c r="G243" s="22">
        <f>IF(OR($A243="",$B243="",$C243=""),"",C243*'MPTO_working_3-way'!$I242)</f>
        <v>3.2956668133164495</v>
      </c>
      <c r="H243" s="17"/>
      <c r="I243" s="21"/>
      <c r="J243" s="22"/>
      <c r="K243" s="17"/>
      <c r="L243" s="21"/>
      <c r="M243" s="22"/>
      <c r="N243" s="23">
        <f t="shared" si="40"/>
        <v>39.507659301769003</v>
      </c>
      <c r="O243" s="24">
        <f t="shared" si="41"/>
        <v>30.153820962409373</v>
      </c>
      <c r="P243" s="24">
        <f t="shared" si="42"/>
        <v>30.342873131452691</v>
      </c>
      <c r="Q243" t="s">
        <v>270</v>
      </c>
      <c r="R243" t="s">
        <v>271</v>
      </c>
      <c r="S243" t="s">
        <v>279</v>
      </c>
      <c r="AD243" s="37"/>
      <c r="AE243" s="37"/>
      <c r="AF243" s="29"/>
      <c r="AG243" s="29"/>
      <c r="AH243" s="48"/>
      <c r="AI243" s="37"/>
      <c r="AJ243" t="s">
        <v>283</v>
      </c>
    </row>
    <row r="244" spans="1:36" s="36" customFormat="1" ht="15" x14ac:dyDescent="0.25">
      <c r="A244">
        <v>2.84</v>
      </c>
      <c r="B244">
        <v>3.05</v>
      </c>
      <c r="C244">
        <v>2.83</v>
      </c>
      <c r="D244" s="20">
        <f t="shared" si="36"/>
        <v>3.3338418974718564E-2</v>
      </c>
      <c r="E244" s="17">
        <f>IF(OR($A244="",$B244="",$C244=""),"",A244*'MPTO_working_3-way'!$I243)</f>
        <v>2.9427819176959811</v>
      </c>
      <c r="F244" s="21">
        <f>IF(OR($A244="",$B244="",$C244=""),"",B244*'MPTO_working_3-way'!$I243)</f>
        <v>3.1603819890749096</v>
      </c>
      <c r="G244" s="22">
        <f>IF(OR($A244="",$B244="",$C244=""),"",C244*'MPTO_working_3-way'!$I243)</f>
        <v>2.9324200095350803</v>
      </c>
      <c r="H244" s="17"/>
      <c r="I244" s="21"/>
      <c r="J244" s="22"/>
      <c r="K244" s="17"/>
      <c r="L244" s="21"/>
      <c r="M244" s="22"/>
      <c r="N244" s="23">
        <f t="shared" si="40"/>
        <v>33.981451156358169</v>
      </c>
      <c r="O244" s="24">
        <f t="shared" si="41"/>
        <v>31.641744683297436</v>
      </c>
      <c r="P244" s="24">
        <f t="shared" si="42"/>
        <v>34.101526955497235</v>
      </c>
      <c r="Q244" t="s">
        <v>272</v>
      </c>
      <c r="R244" t="s">
        <v>273</v>
      </c>
      <c r="S244" t="s">
        <v>279</v>
      </c>
      <c r="AD244" s="37"/>
      <c r="AE244" s="37"/>
      <c r="AF244" s="29"/>
      <c r="AG244" s="29"/>
      <c r="AH244" s="48"/>
      <c r="AI244" s="37"/>
      <c r="AJ244" t="s">
        <v>283</v>
      </c>
    </row>
    <row r="245" spans="1:36" s="36" customFormat="1" ht="15" x14ac:dyDescent="0.25">
      <c r="A245">
        <v>2.7</v>
      </c>
      <c r="B245">
        <v>3.4</v>
      </c>
      <c r="C245">
        <v>2.75</v>
      </c>
      <c r="D245" s="20">
        <f t="shared" si="36"/>
        <v>2.8124381065557369E-2</v>
      </c>
      <c r="E245" s="17">
        <f>IF(OR($A245="",$B245="",$C245=""),"",A245*'MPTO_working_3-way'!$I244)</f>
        <v>2.7895572959796522</v>
      </c>
      <c r="F245" s="21">
        <f>IF(OR($A245="",$B245="",$C245=""),"",B245*'MPTO_working_3-way'!$I244)</f>
        <v>3.5127758541965988</v>
      </c>
      <c r="G245" s="22">
        <f>IF(OR($A245="",$B245="",$C245=""),"",C245*'MPTO_working_3-way'!$I244)</f>
        <v>2.8412157644237195</v>
      </c>
      <c r="H245" s="17"/>
      <c r="I245" s="21"/>
      <c r="J245" s="22"/>
      <c r="K245" s="17"/>
      <c r="L245" s="21"/>
      <c r="M245" s="22"/>
      <c r="N245" s="23">
        <f t="shared" si="40"/>
        <v>35.847982095267</v>
      </c>
      <c r="O245" s="24">
        <f t="shared" si="41"/>
        <v>28.467515193300269</v>
      </c>
      <c r="P245" s="24">
        <f t="shared" si="42"/>
        <v>35.196200602625787</v>
      </c>
      <c r="Q245" t="s">
        <v>234</v>
      </c>
      <c r="R245" t="s">
        <v>216</v>
      </c>
      <c r="S245" t="s">
        <v>279</v>
      </c>
      <c r="AD245" s="37"/>
      <c r="AE245" s="37"/>
      <c r="AF245" s="29"/>
      <c r="AG245" s="29"/>
      <c r="AH245" s="48"/>
      <c r="AI245" s="37"/>
      <c r="AJ245" t="s">
        <v>282</v>
      </c>
    </row>
    <row r="246" spans="1:36" s="36" customFormat="1" ht="15" x14ac:dyDescent="0.25">
      <c r="A246">
        <v>2.42</v>
      </c>
      <c r="B246">
        <v>3.27</v>
      </c>
      <c r="C246">
        <v>3.23</v>
      </c>
      <c r="D246" s="20">
        <f t="shared" si="36"/>
        <v>2.8631061269198899E-2</v>
      </c>
      <c r="E246" s="17">
        <f>IF(OR($A246="",$B246="",$C246=""),"",A246*'MPTO_working_3-way'!$I245)</f>
        <v>2.5006789739188187</v>
      </c>
      <c r="F246" s="21">
        <f>IF(OR($A246="",$B246="",$C246=""),"",B246*'MPTO_working_3-way'!$I245)</f>
        <v>3.3790166300473299</v>
      </c>
      <c r="G246" s="22">
        <f>IF(OR($A246="",$B246="",$C246=""),"",C246*'MPTO_working_3-way'!$I245)</f>
        <v>3.3376830932883408</v>
      </c>
      <c r="H246" s="17"/>
      <c r="I246" s="21"/>
      <c r="J246" s="22"/>
      <c r="K246" s="17"/>
      <c r="L246" s="21"/>
      <c r="M246" s="22"/>
      <c r="N246" s="23">
        <f t="shared" si="40"/>
        <v>39.989139366933543</v>
      </c>
      <c r="O246" s="24">
        <f t="shared" si="41"/>
        <v>29.59440895045234</v>
      </c>
      <c r="P246" s="24">
        <f t="shared" si="42"/>
        <v>29.960903178940917</v>
      </c>
      <c r="Q246" t="s">
        <v>229</v>
      </c>
      <c r="R246" t="s">
        <v>237</v>
      </c>
      <c r="S246" t="s">
        <v>279</v>
      </c>
      <c r="AD246" s="37"/>
      <c r="AE246" s="37"/>
      <c r="AF246" s="29"/>
      <c r="AG246" s="29"/>
      <c r="AH246" s="48"/>
      <c r="AI246" s="37"/>
      <c r="AJ246" t="s">
        <v>282</v>
      </c>
    </row>
    <row r="247" spans="1:36" s="36" customFormat="1" ht="15" x14ac:dyDescent="0.25">
      <c r="A247">
        <v>1.57</v>
      </c>
      <c r="B247">
        <v>4.3</v>
      </c>
      <c r="C247">
        <v>6.16</v>
      </c>
      <c r="D247" s="20">
        <f t="shared" si="36"/>
        <v>3.1838477031781665E-2</v>
      </c>
      <c r="E247" s="17">
        <f>IF(OR($A247="",$B247="",$C247=""),"",A247*'MPTO_working_3-way'!$I246)</f>
        <v>1.6141552782729252</v>
      </c>
      <c r="F247" s="21">
        <f>IF(OR($A247="",$B247="",$C247=""),"",B247*'MPTO_working_3-way'!$I246)</f>
        <v>4.4209348385818963</v>
      </c>
      <c r="G247" s="22">
        <f>IF(OR($A247="",$B247="",$C247=""),"",C247*'MPTO_working_3-way'!$I246)</f>
        <v>6.3332461873638337</v>
      </c>
      <c r="H247" s="17"/>
      <c r="I247" s="21"/>
      <c r="J247" s="22"/>
      <c r="K247" s="17"/>
      <c r="L247" s="21"/>
      <c r="M247" s="22"/>
      <c r="N247" s="23">
        <f t="shared" si="40"/>
        <v>61.951908435349281</v>
      </c>
      <c r="O247" s="24">
        <f t="shared" si="41"/>
        <v>22.619650289185671</v>
      </c>
      <c r="P247" s="24">
        <f t="shared" si="42"/>
        <v>15.789690948619867</v>
      </c>
      <c r="Q247" t="s">
        <v>160</v>
      </c>
      <c r="R247" t="s">
        <v>155</v>
      </c>
      <c r="S247" t="s">
        <v>284</v>
      </c>
      <c r="AD247" s="37"/>
      <c r="AE247" s="37"/>
      <c r="AF247" s="29"/>
      <c r="AG247" s="29"/>
      <c r="AH247" s="48"/>
      <c r="AI247" s="37"/>
      <c r="AJ247" t="s">
        <v>173</v>
      </c>
    </row>
    <row r="248" spans="1:36" s="36" customFormat="1" ht="15" x14ac:dyDescent="0.25">
      <c r="A248">
        <v>2.35</v>
      </c>
      <c r="B248">
        <v>3.51</v>
      </c>
      <c r="C248">
        <v>3.15</v>
      </c>
      <c r="D248" s="20">
        <f t="shared" si="36"/>
        <v>2.7892517254219484E-2</v>
      </c>
      <c r="E248" s="17">
        <f>IF(OR($A248="",$B248="",$C248=""),"",A248*'MPTO_working_3-way'!$I247)</f>
        <v>2.4172829939826177</v>
      </c>
      <c r="F248" s="21">
        <f>IF(OR($A248="",$B248="",$C248=""),"",B248*'MPTO_working_3-way'!$I247)</f>
        <v>3.6104950250548877</v>
      </c>
      <c r="G248" s="22">
        <f>IF(OR($A248="",$B248="",$C248=""),"",C248*'MPTO_working_3-way'!$I247)</f>
        <v>3.2401878429979765</v>
      </c>
      <c r="H248" s="17"/>
      <c r="I248" s="21"/>
      <c r="J248" s="22"/>
      <c r="K248" s="17"/>
      <c r="L248" s="21"/>
      <c r="M248" s="22"/>
      <c r="N248" s="23">
        <f t="shared" si="40"/>
        <v>41.368759987527994</v>
      </c>
      <c r="O248" s="24">
        <f t="shared" si="41"/>
        <v>27.697033040082854</v>
      </c>
      <c r="P248" s="24">
        <f t="shared" si="42"/>
        <v>30.862408244663747</v>
      </c>
      <c r="Q248" t="s">
        <v>158</v>
      </c>
      <c r="R248" t="s">
        <v>156</v>
      </c>
      <c r="S248" t="s">
        <v>284</v>
      </c>
      <c r="AD248" s="37"/>
      <c r="AE248" s="37"/>
      <c r="AF248" s="29"/>
      <c r="AG248" s="29"/>
      <c r="AH248" s="48"/>
      <c r="AI248" s="37"/>
      <c r="AJ248" t="s">
        <v>173</v>
      </c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43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43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43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2022-02-23T04:33:25Z</dcterms:modified>
</cp:coreProperties>
</file>